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g\Documents\smart-step.github.io\assets\spreadsheets\"/>
    </mc:Choice>
  </mc:AlternateContent>
  <xr:revisionPtr revIDLastSave="0" documentId="8_{629320EB-AC81-4523-97E7-06E53DC1D28E}" xr6:coauthVersionLast="47" xr6:coauthVersionMax="47" xr10:uidLastSave="{00000000-0000-0000-0000-000000000000}"/>
  <bookViews>
    <workbookView xWindow="-120" yWindow="-120" windowWidth="29040" windowHeight="15990" xr2:uid="{8CA779CF-DCD0-4E48-AC09-286D1C5F0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7" i="1"/>
  <c r="B7" i="1"/>
  <c r="C9" i="1"/>
  <c r="C8" i="1"/>
  <c r="D7" i="1"/>
  <c r="D8" i="1"/>
  <c r="D9" i="1"/>
  <c r="B9" i="1"/>
  <c r="F11" i="1"/>
  <c r="D11" i="1" l="1"/>
  <c r="C11" i="1"/>
  <c r="B11" i="1"/>
</calcChain>
</file>

<file path=xl/sharedStrings.xml><?xml version="1.0" encoding="utf-8"?>
<sst xmlns="http://schemas.openxmlformats.org/spreadsheetml/2006/main" count="37" uniqueCount="33">
  <si>
    <t>https://www.menshealth.com/trending-news/a19547775/why-your-home-needs-a-urinal/</t>
  </si>
  <si>
    <t>Installation</t>
  </si>
  <si>
    <t>Urinal</t>
  </si>
  <si>
    <t>https://www.plumbersstock.com/sloan-weus-10021402-wall-hung-urinal-fixture-w-royal-186-025-smo.html</t>
  </si>
  <si>
    <t>Shipping</t>
  </si>
  <si>
    <t>Partition</t>
  </si>
  <si>
    <t>https://accessories.toiletpartitions.com/how-much-does-it-cost-to-install-bathroom-partitions/</t>
  </si>
  <si>
    <t>Partition Installation</t>
  </si>
  <si>
    <t>Total</t>
  </si>
  <si>
    <t>https://www.energy.gov/eere/femp/energy-cost-calculator-urinals</t>
  </si>
  <si>
    <t>https://www.cleanermatch.com/commercial/cost-of-commercial-restroom-sanitation.html#:~:text=Commercial%20and%20office%20bathroom%20cleaning,the%20visit%20or%20the%20fixture.</t>
  </si>
  <si>
    <t>https://www.homeadvisor.com/cost/flooring/install-ceramic-or-porcelain-tile/</t>
  </si>
  <si>
    <t>Tile Installation</t>
  </si>
  <si>
    <t>Tile (6ft x 2.5ft, 2.5ft x 3ft)</t>
  </si>
  <si>
    <t>Tile Other Materials</t>
  </si>
  <si>
    <t>https://www.plumbersstock.com/sloan-weus-10021402-wall-hung-urinal-fixture-w-royal-186-025-smo.html, https://www.homedepot.com/b/Bath-Urinals/Commercial/N-5yc1vZbzblZ1z118fv?sortorder=asc&amp;sortby=price, https://www.menshealth.com/trending-news/a19547775/why-your-home-needs-a-urinal/</t>
  </si>
  <si>
    <t>https://www.homeadvisor.com/cost/flooring/install-ceramic-or-porcelain-tile/,Dave Meadows</t>
  </si>
  <si>
    <t>https://www.webstaurantstore.com/lavex-janitorial-18-x-42-stainless-steel-urinal-partition/712SSUP1842.html?utm_source=google&amp;utm_medium=cpc&amp;utm_campaign=GoogleShopping&amp;gclid=Cj0KCQiArvX_BRCyARIsAKsnTxPf58u222GWr3e7fzBijckcX7zRHZ80oTnAC5kudYBnFfa0nwyN6kYaAp2LEALw_wcB, https://www.grainger.com/category/plumbing/bathroom-,Dave Meadows</t>
  </si>
  <si>
    <t>Urinal Minimum</t>
  </si>
  <si>
    <t>Urinal Maximum</t>
  </si>
  <si>
    <t>References</t>
  </si>
  <si>
    <t>Smart-Step Urinal</t>
  </si>
  <si>
    <t>Insustry Average Urinal Cost</t>
  </si>
  <si>
    <t>Annual Costs</t>
  </si>
  <si>
    <t xml:space="preserve">Water Usage </t>
  </si>
  <si>
    <t xml:space="preserve">Cleaning &amp; Maintenance  </t>
  </si>
  <si>
    <t>Partitions Clean &amp; Maintain</t>
  </si>
  <si>
    <t xml:space="preserve">Total </t>
  </si>
  <si>
    <t>Replacement Costs</t>
  </si>
  <si>
    <t>Tile, Install &amp; Other (10 years)</t>
  </si>
  <si>
    <t>Partitions &amp; Install (10 years)</t>
  </si>
  <si>
    <t>Delivery (s/r)</t>
  </si>
  <si>
    <t>Startup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</si>
</sst>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6" fontId="0" fillId="0" borderId="0" xfId="0" applyNumberFormat="1"/>
    <xf numFmtId="0" fontId="2" fillId="0" borderId="0" xfId="1"/>
    <xf numFmtId="6" fontId="1" fillId="0" borderId="0" xfId="0" applyNumberFormat="1" applyFont="1"/>
    <xf numFmtId="0" fontId="0" fillId="2" borderId="2" xfId="0" applyFill="1" applyBorder="1"/>
    <xf numFmtId="0" fontId="1" fillId="2" borderId="2" xfId="0" applyFont="1" applyFill="1" applyBorder="1"/>
    <xf numFmtId="164" fontId="0" fillId="0" borderId="0" xfId="0" applyNumberFormat="1"/>
    <xf numFmtId="164" fontId="1" fillId="0" borderId="0" xfId="0" applyNumberFormat="1" applyFont="1"/>
    <xf numFmtId="0" fontId="3" fillId="3" borderId="0" xfId="0" applyFont="1" applyFill="1"/>
    <xf numFmtId="0" fontId="3" fillId="4" borderId="2" xfId="0" applyFont="1" applyFill="1" applyBorder="1"/>
    <xf numFmtId="0" fontId="1" fillId="5" borderId="2" xfId="0" applyFont="1" applyFill="1" applyBorder="1"/>
    <xf numFmtId="0" fontId="0" fillId="5" borderId="2" xfId="0" applyFill="1" applyBorder="1"/>
    <xf numFmtId="0" fontId="0" fillId="2" borderId="0" xfId="0" applyFill="1"/>
    <xf numFmtId="6" fontId="1" fillId="2" borderId="0" xfId="0" applyNumberFormat="1" applyFont="1" applyFill="1"/>
    <xf numFmtId="6" fontId="0" fillId="2" borderId="0" xfId="0" applyNumberFormat="1" applyFont="1" applyFill="1"/>
    <xf numFmtId="0" fontId="1" fillId="2" borderId="0" xfId="0" applyFont="1" applyFill="1"/>
    <xf numFmtId="0" fontId="2" fillId="2" borderId="0" xfId="1" applyFill="1"/>
    <xf numFmtId="6" fontId="4" fillId="4" borderId="0" xfId="0" applyNumberFormat="1" applyFont="1" applyFill="1"/>
    <xf numFmtId="0" fontId="0" fillId="4" borderId="0" xfId="0" applyFill="1"/>
    <xf numFmtId="0" fontId="5" fillId="4" borderId="1" xfId="0" applyFont="1" applyFill="1" applyBorder="1"/>
    <xf numFmtId="0" fontId="3" fillId="3" borderId="2" xfId="0" applyFont="1" applyFill="1" applyBorder="1"/>
    <xf numFmtId="0" fontId="0" fillId="0" borderId="2" xfId="0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leanermatch.com/commercial/cost-of-commercial-restroom-sanitation.html" TargetMode="External"/><Relationship Id="rId3" Type="http://schemas.openxmlformats.org/officeDocument/2006/relationships/hyperlink" Target="https://www.webstaurantstore.com/lavex-janitorial-18-x-42-stainless-steel-urinal-partition/712SSUP1842.html?utm_source=google&amp;utm_medium=cpc&amp;utm_campaign=GoogleShopping&amp;gclid=Cj0KCQiArvX_BRCyARIsAKsnTxPf58u222GWr3e7fzBijckcX7zRHZ80oTnAC5kudYBnFfa0nwyN6kYaAp2LEALw_wcB" TargetMode="External"/><Relationship Id="rId7" Type="http://schemas.openxmlformats.org/officeDocument/2006/relationships/hyperlink" Target="https://www.energy.gov/eere/femp/energy-cost-calculator-urinal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plumbersstock.com/sloan-weus-10021402-wall-hung-urinal-fixture-w-royal-186-025-smo.html" TargetMode="External"/><Relationship Id="rId1" Type="http://schemas.openxmlformats.org/officeDocument/2006/relationships/hyperlink" Target="https://www.plumbersstock.com/sloan-weus-10021402-wall-hung-urinal-fixture-w-royal-186-025-smo.html" TargetMode="External"/><Relationship Id="rId6" Type="http://schemas.openxmlformats.org/officeDocument/2006/relationships/hyperlink" Target="https://www.cleanermatch.com/commercial/cost-of-commercial-restroom-sanitation.html" TargetMode="External"/><Relationship Id="rId11" Type="http://schemas.openxmlformats.org/officeDocument/2006/relationships/hyperlink" Target="https://www.homeadvisor.com/cost/flooring/install-ceramic-or-porcelain-tile/" TargetMode="External"/><Relationship Id="rId5" Type="http://schemas.openxmlformats.org/officeDocument/2006/relationships/hyperlink" Target="https://www.menshealth.com/trending-news/a19547775/why-your-home-needs-a-urinal/" TargetMode="External"/><Relationship Id="rId10" Type="http://schemas.openxmlformats.org/officeDocument/2006/relationships/hyperlink" Target="https://www.homeadvisor.com/cost/flooring/install-ceramic-or-porcelain-tile/" TargetMode="External"/><Relationship Id="rId4" Type="http://schemas.openxmlformats.org/officeDocument/2006/relationships/hyperlink" Target="https://accessories.toiletpartitions.com/how-much-does-it-cost-to-install-bathroom-partitions/" TargetMode="External"/><Relationship Id="rId9" Type="http://schemas.openxmlformats.org/officeDocument/2006/relationships/hyperlink" Target="https://www.homeadvisor.com/cost/flooring/install-ceramic-or-porcelain-tile/,Dave%20Mead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EC1C-18BB-4C32-9536-6F8D1F24D5E8}">
  <dimension ref="A1:F30"/>
  <sheetViews>
    <sheetView tabSelected="1" zoomScale="110" zoomScaleNormal="110" workbookViewId="0">
      <selection activeCell="J18" sqref="J18"/>
    </sheetView>
  </sheetViews>
  <sheetFormatPr defaultRowHeight="15" x14ac:dyDescent="0.25"/>
  <cols>
    <col min="1" max="1" width="27.28515625" customWidth="1"/>
    <col min="2" max="2" width="24.28515625" customWidth="1"/>
    <col min="3" max="3" width="15.85546875" customWidth="1"/>
    <col min="4" max="4" width="16.28515625" customWidth="1"/>
    <col min="5" max="5" width="14.85546875" customWidth="1"/>
    <col min="6" max="6" width="16.28515625" customWidth="1"/>
  </cols>
  <sheetData>
    <row r="1" spans="1:6" ht="23.25" x14ac:dyDescent="0.35">
      <c r="A1" s="8" t="s">
        <v>32</v>
      </c>
      <c r="B1" s="19" t="s">
        <v>22</v>
      </c>
      <c r="C1" s="19" t="s">
        <v>18</v>
      </c>
      <c r="D1" s="19" t="s">
        <v>19</v>
      </c>
      <c r="E1" s="19" t="s">
        <v>20</v>
      </c>
      <c r="F1" s="19" t="s">
        <v>21</v>
      </c>
    </row>
    <row r="2" spans="1:6" x14ac:dyDescent="0.25">
      <c r="A2" s="4" t="s">
        <v>2</v>
      </c>
      <c r="B2" s="3">
        <v>550</v>
      </c>
      <c r="C2" s="1">
        <v>145</v>
      </c>
      <c r="D2" s="1">
        <v>2000</v>
      </c>
      <c r="E2" s="2" t="s">
        <v>15</v>
      </c>
      <c r="F2" s="3">
        <v>1650</v>
      </c>
    </row>
    <row r="3" spans="1:6" x14ac:dyDescent="0.25">
      <c r="A3" s="4" t="s">
        <v>1</v>
      </c>
      <c r="B3" s="3">
        <v>350</v>
      </c>
      <c r="C3" s="1">
        <v>200</v>
      </c>
      <c r="D3" s="1">
        <v>600</v>
      </c>
      <c r="E3" s="2" t="s">
        <v>0</v>
      </c>
      <c r="F3" s="3">
        <v>350</v>
      </c>
    </row>
    <row r="4" spans="1:6" x14ac:dyDescent="0.25">
      <c r="A4" s="4" t="s">
        <v>4</v>
      </c>
      <c r="B4" s="3">
        <v>450</v>
      </c>
      <c r="C4" s="1">
        <v>300</v>
      </c>
      <c r="D4" s="1">
        <v>800</v>
      </c>
      <c r="E4" s="2" t="s">
        <v>3</v>
      </c>
      <c r="F4" s="3">
        <v>300</v>
      </c>
    </row>
    <row r="5" spans="1:6" x14ac:dyDescent="0.25">
      <c r="A5" s="4" t="s">
        <v>5</v>
      </c>
      <c r="B5" s="3">
        <v>350</v>
      </c>
      <c r="C5" s="1">
        <v>110</v>
      </c>
      <c r="D5" s="1">
        <v>925</v>
      </c>
      <c r="E5" s="2" t="s">
        <v>17</v>
      </c>
      <c r="F5" s="3">
        <v>0</v>
      </c>
    </row>
    <row r="6" spans="1:6" x14ac:dyDescent="0.25">
      <c r="A6" s="4" t="s">
        <v>7</v>
      </c>
      <c r="B6" s="3">
        <v>150</v>
      </c>
      <c r="C6" s="1">
        <v>100</v>
      </c>
      <c r="D6" s="1">
        <v>400</v>
      </c>
      <c r="E6" s="2" t="s">
        <v>6</v>
      </c>
      <c r="F6" s="3">
        <v>0</v>
      </c>
    </row>
    <row r="7" spans="1:6" x14ac:dyDescent="0.25">
      <c r="A7" s="4" t="s">
        <v>13</v>
      </c>
      <c r="B7" s="7">
        <f>(1.5*6*2.5)+(1.5*2.5*3)</f>
        <v>33.75</v>
      </c>
      <c r="C7" s="6">
        <f>(0.5*6*2.5)+(0.5*2.5*3)</f>
        <v>11.25</v>
      </c>
      <c r="D7" s="6">
        <f>(15*6*2.5)+(15*2.5*3)</f>
        <v>337.5</v>
      </c>
      <c r="E7" s="2" t="s">
        <v>16</v>
      </c>
      <c r="F7" s="3">
        <v>0</v>
      </c>
    </row>
    <row r="8" spans="1:6" x14ac:dyDescent="0.25">
      <c r="A8" s="4" t="s">
        <v>14</v>
      </c>
      <c r="B8" s="7">
        <f>(6.5*6*2.5)+(6.5*2.5*3)</f>
        <v>146.25</v>
      </c>
      <c r="C8" s="6">
        <f>(6*6*2.5)+(6*2.5*3)</f>
        <v>135</v>
      </c>
      <c r="D8" s="6">
        <f>(9*6*2.5)+(9*2.5*3)</f>
        <v>202.5</v>
      </c>
      <c r="E8" s="2" t="s">
        <v>11</v>
      </c>
      <c r="F8" s="3">
        <v>0</v>
      </c>
    </row>
    <row r="9" spans="1:6" x14ac:dyDescent="0.25">
      <c r="A9" s="4" t="s">
        <v>12</v>
      </c>
      <c r="B9" s="7">
        <f>(13*6*2.5)+(13*2.5*3)</f>
        <v>292.5</v>
      </c>
      <c r="C9" s="6">
        <f>(4*6*2.5)+(4*2.5*3)</f>
        <v>90</v>
      </c>
      <c r="D9" s="6">
        <f>(32*6*2.5)+(32*2.5*3)</f>
        <v>720</v>
      </c>
      <c r="E9" s="2" t="s">
        <v>11</v>
      </c>
      <c r="F9" s="3">
        <v>0</v>
      </c>
    </row>
    <row r="10" spans="1:6" x14ac:dyDescent="0.25">
      <c r="A10" s="22"/>
    </row>
    <row r="11" spans="1:6" x14ac:dyDescent="0.25">
      <c r="A11" s="5" t="s">
        <v>8</v>
      </c>
      <c r="B11" s="13">
        <f>SUM(B3:B9)</f>
        <v>1772.5</v>
      </c>
      <c r="C11" s="14">
        <f t="shared" ref="C11:D11" si="0">SUM(C3:C9)</f>
        <v>946.25</v>
      </c>
      <c r="D11" s="14">
        <f t="shared" si="0"/>
        <v>3985</v>
      </c>
      <c r="E11" s="15"/>
      <c r="F11" s="13">
        <f>SUM(F2:F9)</f>
        <v>2300</v>
      </c>
    </row>
    <row r="12" spans="1:6" x14ac:dyDescent="0.25">
      <c r="A12" s="21"/>
    </row>
    <row r="13" spans="1:6" ht="23.25" x14ac:dyDescent="0.35">
      <c r="A13" s="20" t="s">
        <v>23</v>
      </c>
    </row>
    <row r="14" spans="1:6" x14ac:dyDescent="0.25">
      <c r="A14" s="4" t="s">
        <v>24</v>
      </c>
      <c r="B14" s="3">
        <v>93</v>
      </c>
      <c r="E14" s="2" t="s">
        <v>9</v>
      </c>
      <c r="F14" s="3">
        <v>93</v>
      </c>
    </row>
    <row r="15" spans="1:6" x14ac:dyDescent="0.25">
      <c r="A15" s="4" t="s">
        <v>25</v>
      </c>
      <c r="B15" s="3">
        <v>250</v>
      </c>
      <c r="E15" s="2" t="s">
        <v>10</v>
      </c>
      <c r="F15" s="3">
        <v>120</v>
      </c>
    </row>
    <row r="16" spans="1:6" x14ac:dyDescent="0.25">
      <c r="A16" s="4" t="s">
        <v>26</v>
      </c>
      <c r="B16" s="3">
        <v>150</v>
      </c>
      <c r="E16" s="2"/>
      <c r="F16" s="3">
        <v>0</v>
      </c>
    </row>
    <row r="17" spans="1:6" x14ac:dyDescent="0.25">
      <c r="A17" s="11"/>
      <c r="B17" s="3"/>
      <c r="E17" s="2"/>
      <c r="F17" s="3"/>
    </row>
    <row r="18" spans="1:6" x14ac:dyDescent="0.25">
      <c r="A18" s="5" t="s">
        <v>27</v>
      </c>
      <c r="B18" s="13">
        <v>493</v>
      </c>
      <c r="C18" s="12"/>
      <c r="D18" s="12"/>
      <c r="E18" s="16"/>
      <c r="F18" s="13">
        <v>213</v>
      </c>
    </row>
    <row r="19" spans="1:6" x14ac:dyDescent="0.25">
      <c r="A19" s="10"/>
      <c r="B19" s="3"/>
      <c r="E19" s="2"/>
      <c r="F19" s="3"/>
    </row>
    <row r="20" spans="1:6" ht="23.25" x14ac:dyDescent="0.35">
      <c r="A20" s="9" t="s">
        <v>28</v>
      </c>
      <c r="B20" s="3"/>
      <c r="E20" s="2"/>
      <c r="F20" s="3"/>
    </row>
    <row r="21" spans="1:6" x14ac:dyDescent="0.25">
      <c r="A21" s="4" t="s">
        <v>29</v>
      </c>
      <c r="B21" s="3">
        <v>472</v>
      </c>
      <c r="E21" s="2" t="s">
        <v>10</v>
      </c>
      <c r="F21" s="3">
        <v>0</v>
      </c>
    </row>
    <row r="22" spans="1:6" x14ac:dyDescent="0.25">
      <c r="A22" s="4" t="s">
        <v>30</v>
      </c>
      <c r="B22" s="3">
        <v>500</v>
      </c>
      <c r="F22" s="3">
        <v>0</v>
      </c>
    </row>
    <row r="23" spans="1:6" x14ac:dyDescent="0.25">
      <c r="A23" s="4" t="s">
        <v>31</v>
      </c>
      <c r="B23" s="7">
        <v>120</v>
      </c>
      <c r="F23" s="3">
        <v>0</v>
      </c>
    </row>
    <row r="24" spans="1:6" x14ac:dyDescent="0.25">
      <c r="A24" s="22"/>
      <c r="B24" s="3"/>
    </row>
    <row r="25" spans="1:6" x14ac:dyDescent="0.25">
      <c r="A25" s="5" t="s">
        <v>27</v>
      </c>
      <c r="B25" s="13">
        <v>1092</v>
      </c>
      <c r="C25" s="12"/>
      <c r="D25" s="12"/>
      <c r="E25" s="12"/>
      <c r="F25" s="13">
        <v>0</v>
      </c>
    </row>
    <row r="26" spans="1:6" x14ac:dyDescent="0.25">
      <c r="A26" s="22"/>
    </row>
    <row r="27" spans="1:6" ht="23.25" x14ac:dyDescent="0.35">
      <c r="A27" s="9" t="s">
        <v>8</v>
      </c>
      <c r="B27" s="17">
        <v>3358</v>
      </c>
      <c r="C27" s="18"/>
      <c r="D27" s="18"/>
      <c r="E27" s="18"/>
      <c r="F27" s="17">
        <v>2515</v>
      </c>
    </row>
    <row r="30" spans="1:6" x14ac:dyDescent="0.25">
      <c r="D30" s="3"/>
    </row>
  </sheetData>
  <hyperlinks>
    <hyperlink ref="E2" r:id="rId1" display="https://www.plumbersstock.com/sloan-weus-10021402-wall-hung-urinal-fixture-w-royal-186-025-smo.html" xr:uid="{31C5E9F2-7C8D-4007-B81C-D639A658F98F}"/>
    <hyperlink ref="E4" r:id="rId2" xr:uid="{34253BB4-7090-4CB1-853B-A3568776D011}"/>
    <hyperlink ref="E5" r:id="rId3" display="https://www.webstaurantstore.com/lavex-janitorial-18-x-42-stainless-steel-urinal-partition/712SSUP1842.html?utm_source=google&amp;utm_medium=cpc&amp;utm_campaign=GoogleShopping&amp;gclid=Cj0KCQiArvX_BRCyARIsAKsnTxPf58u222GWr3e7fzBijckcX7zRHZ80oTnAC5kudYBnFfa0nwyN6kYaAp2LEALw_wcB" xr:uid="{669AFE6D-D034-4D14-A84C-330E3D882016}"/>
    <hyperlink ref="E6" r:id="rId4" xr:uid="{5CBB7934-C85A-4D9D-BCF8-4BD76215A677}"/>
    <hyperlink ref="E3" r:id="rId5" xr:uid="{4FD3C175-BE32-402D-8477-D53CC39A3A00}"/>
    <hyperlink ref="E15" r:id="rId6" location=":~:text=Commercial%20and%20office%20bathroom%20cleaning,the%20visit%20or%20the%20fixture." xr:uid="{613807C4-06BC-45C2-963F-C8D33A276FC6}"/>
    <hyperlink ref="E14" r:id="rId7" xr:uid="{52E148DB-3F09-4104-8A18-93E98631256A}"/>
    <hyperlink ref="E21" r:id="rId8" location=":~:text=Commercial%20and%20office%20bathroom%20cleaning,the%20visit%20or%20the%20fixture." xr:uid="{1BD0FC2F-A428-44C3-B125-8660BF2221B3}"/>
    <hyperlink ref="E7" r:id="rId9" xr:uid="{19C35CAD-F2AA-4956-9755-D648FB50AEE7}"/>
    <hyperlink ref="E9" r:id="rId10" xr:uid="{596CB164-84CD-4F5D-98EF-D9F4C91CE54A}"/>
    <hyperlink ref="E8" r:id="rId11" xr:uid="{B0CCA5A6-D9E2-454B-8AB7-C570031C1341}"/>
  </hyperlinks>
  <pageMargins left="0.7" right="0.7" top="0.75" bottom="0.75" header="0.3" footer="0.3"/>
  <pageSetup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Grams</dc:creator>
  <cp:lastModifiedBy>James Grams</cp:lastModifiedBy>
  <cp:lastPrinted>2021-06-21T14:29:44Z</cp:lastPrinted>
  <dcterms:created xsi:type="dcterms:W3CDTF">2021-01-11T19:43:44Z</dcterms:created>
  <dcterms:modified xsi:type="dcterms:W3CDTF">2021-06-22T12:12:36Z</dcterms:modified>
</cp:coreProperties>
</file>