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\Desktop\"/>
    </mc:Choice>
  </mc:AlternateContent>
  <xr:revisionPtr revIDLastSave="0" documentId="8_{66239ACC-74EF-4519-8D2E-A89A032C72C7}" xr6:coauthVersionLast="37" xr6:coauthVersionMax="37" xr10:uidLastSave="{00000000-0000-0000-0000-000000000000}"/>
  <bookViews>
    <workbookView xWindow="0" yWindow="0" windowWidth="19200" windowHeight="6940" xr2:uid="{EB38F85E-B87A-4C6F-81D5-C48664FB2E14}"/>
  </bookViews>
  <sheets>
    <sheet name="Sheet1" sheetId="1" r:id="rId1"/>
  </sheets>
  <externalReferences>
    <externalReference r:id="rId2"/>
  </externalReferenc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33" i="1" l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D101" i="1"/>
  <c r="O100" i="1"/>
  <c r="D100" i="1"/>
  <c r="O99" i="1"/>
  <c r="D99" i="1"/>
  <c r="O98" i="1"/>
  <c r="D98" i="1"/>
  <c r="O97" i="1"/>
  <c r="D97" i="1"/>
  <c r="O96" i="1"/>
  <c r="D96" i="1"/>
  <c r="O95" i="1"/>
  <c r="D95" i="1"/>
  <c r="O94" i="1"/>
  <c r="D94" i="1"/>
  <c r="O93" i="1"/>
  <c r="D93" i="1"/>
  <c r="O92" i="1"/>
  <c r="D92" i="1"/>
  <c r="O91" i="1"/>
  <c r="D91" i="1"/>
  <c r="O90" i="1"/>
  <c r="D90" i="1"/>
  <c r="O89" i="1"/>
  <c r="D89" i="1"/>
  <c r="O88" i="1"/>
  <c r="D88" i="1"/>
  <c r="O87" i="1"/>
  <c r="D87" i="1"/>
  <c r="O86" i="1"/>
  <c r="D86" i="1"/>
  <c r="O85" i="1"/>
  <c r="D85" i="1"/>
  <c r="O84" i="1"/>
  <c r="D84" i="1"/>
  <c r="O83" i="1"/>
  <c r="D83" i="1"/>
  <c r="O82" i="1"/>
  <c r="D82" i="1"/>
  <c r="O81" i="1"/>
  <c r="D81" i="1"/>
  <c r="O80" i="1"/>
  <c r="D80" i="1"/>
  <c r="O79" i="1"/>
  <c r="D79" i="1"/>
  <c r="O78" i="1"/>
  <c r="D78" i="1"/>
  <c r="O77" i="1"/>
  <c r="D77" i="1"/>
  <c r="O76" i="1"/>
  <c r="D76" i="1"/>
  <c r="O75" i="1"/>
  <c r="D75" i="1"/>
  <c r="O74" i="1"/>
  <c r="D74" i="1"/>
  <c r="O73" i="1"/>
  <c r="D73" i="1"/>
  <c r="O72" i="1"/>
  <c r="D72" i="1"/>
  <c r="O71" i="1"/>
  <c r="D71" i="1"/>
  <c r="O70" i="1"/>
  <c r="D70" i="1"/>
  <c r="O69" i="1"/>
  <c r="D69" i="1"/>
  <c r="O68" i="1"/>
  <c r="D68" i="1"/>
  <c r="O67" i="1"/>
  <c r="D67" i="1"/>
  <c r="O66" i="1"/>
  <c r="D66" i="1"/>
  <c r="O65" i="1"/>
  <c r="D65" i="1"/>
  <c r="O64" i="1"/>
  <c r="D64" i="1"/>
  <c r="O63" i="1"/>
  <c r="D63" i="1"/>
  <c r="O62" i="1"/>
  <c r="D62" i="1"/>
  <c r="O61" i="1"/>
  <c r="D61" i="1"/>
  <c r="O60" i="1"/>
  <c r="D60" i="1"/>
  <c r="O59" i="1"/>
  <c r="D59" i="1"/>
  <c r="O58" i="1"/>
  <c r="D58" i="1"/>
  <c r="O57" i="1"/>
  <c r="D57" i="1"/>
  <c r="O56" i="1"/>
  <c r="D56" i="1"/>
  <c r="O55" i="1"/>
  <c r="D55" i="1"/>
  <c r="O54" i="1"/>
  <c r="D54" i="1"/>
  <c r="O53" i="1"/>
  <c r="D53" i="1"/>
  <c r="O52" i="1"/>
  <c r="D52" i="1"/>
  <c r="O51" i="1"/>
  <c r="D51" i="1"/>
  <c r="O50" i="1"/>
  <c r="D50" i="1"/>
  <c r="O49" i="1"/>
  <c r="D49" i="1"/>
  <c r="O48" i="1"/>
  <c r="D48" i="1"/>
  <c r="O47" i="1"/>
  <c r="D47" i="1"/>
  <c r="O46" i="1"/>
  <c r="D46" i="1"/>
  <c r="O45" i="1"/>
  <c r="D45" i="1"/>
  <c r="O44" i="1"/>
  <c r="D44" i="1"/>
  <c r="O43" i="1"/>
  <c r="D43" i="1"/>
  <c r="O42" i="1"/>
  <c r="D42" i="1"/>
  <c r="O41" i="1"/>
  <c r="D41" i="1"/>
  <c r="O40" i="1"/>
  <c r="D40" i="1"/>
  <c r="O39" i="1"/>
  <c r="D39" i="1"/>
  <c r="O38" i="1"/>
  <c r="D38" i="1"/>
  <c r="O37" i="1"/>
  <c r="D37" i="1"/>
  <c r="O36" i="1"/>
  <c r="D36" i="1"/>
  <c r="O34" i="1"/>
  <c r="O35" i="1"/>
  <c r="D35" i="1"/>
  <c r="D34" i="1"/>
  <c r="D33" i="1"/>
  <c r="D32" i="1"/>
  <c r="D31" i="1"/>
  <c r="D30" i="1"/>
  <c r="D29" i="1"/>
  <c r="D28" i="1"/>
  <c r="D27" i="1"/>
  <c r="D26" i="1"/>
  <c r="D25" i="1"/>
  <c r="D24" i="1"/>
  <c r="M4" i="1"/>
  <c r="Q4" i="1"/>
  <c r="N23" i="1"/>
  <c r="L4" i="1"/>
  <c r="P4" i="1"/>
  <c r="M23" i="1"/>
  <c r="D23" i="1"/>
  <c r="D22" i="1"/>
  <c r="D21" i="1"/>
  <c r="D20" i="1"/>
  <c r="D19" i="1"/>
  <c r="D18" i="1"/>
  <c r="D17" i="1"/>
  <c r="D16" i="1"/>
  <c r="D15" i="1"/>
  <c r="L3" i="1"/>
  <c r="M9" i="1"/>
  <c r="P3" i="1"/>
  <c r="Q9" i="1"/>
  <c r="O14" i="1"/>
  <c r="M8" i="1"/>
  <c r="Q8" i="1"/>
  <c r="O13" i="1"/>
  <c r="N14" i="1"/>
  <c r="D14" i="1"/>
  <c r="L8" i="1"/>
  <c r="P8" i="1"/>
  <c r="N13" i="1"/>
  <c r="D13" i="1"/>
  <c r="D12" i="1"/>
  <c r="D11" i="1"/>
  <c r="D10" i="1"/>
  <c r="P9" i="1"/>
  <c r="L9" i="1"/>
  <c r="D9" i="1"/>
  <c r="D8" i="1"/>
  <c r="D7" i="1"/>
  <c r="D6" i="1"/>
  <c r="D5" i="1"/>
  <c r="D4" i="1"/>
  <c r="Q3" i="1"/>
  <c r="M3" i="1"/>
  <c r="D3" i="1"/>
  <c r="D2" i="1"/>
  <c r="N18" i="1" a="1"/>
  <c r="N18" i="1"/>
  <c r="O18" i="1"/>
  <c r="N19" i="1"/>
  <c r="O19" i="1"/>
  <c r="M27" i="1" a="1"/>
  <c r="M27" i="1"/>
  <c r="N27" i="1"/>
  <c r="P34" i="1"/>
  <c r="M30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  <c r="P52" i="1"/>
  <c r="Q52" i="1"/>
  <c r="R52" i="1"/>
  <c r="P53" i="1"/>
  <c r="Q53" i="1"/>
  <c r="R53" i="1"/>
  <c r="P54" i="1"/>
  <c r="Q54" i="1"/>
  <c r="R54" i="1"/>
  <c r="P55" i="1"/>
  <c r="Q55" i="1"/>
  <c r="R55" i="1"/>
  <c r="P56" i="1"/>
  <c r="Q56" i="1"/>
  <c r="R56" i="1"/>
  <c r="P57" i="1"/>
  <c r="Q57" i="1"/>
  <c r="R57" i="1"/>
  <c r="P58" i="1"/>
  <c r="Q58" i="1"/>
  <c r="R58" i="1"/>
  <c r="P59" i="1"/>
  <c r="Q59" i="1"/>
  <c r="R59" i="1"/>
  <c r="P60" i="1"/>
  <c r="Q60" i="1"/>
  <c r="R60" i="1"/>
  <c r="P61" i="1"/>
  <c r="Q61" i="1"/>
  <c r="R61" i="1"/>
  <c r="P62" i="1"/>
  <c r="Q62" i="1"/>
  <c r="R62" i="1"/>
  <c r="P63" i="1"/>
  <c r="Q63" i="1"/>
  <c r="R63" i="1"/>
  <c r="P64" i="1"/>
  <c r="Q64" i="1"/>
  <c r="R64" i="1"/>
  <c r="P65" i="1"/>
  <c r="Q65" i="1"/>
  <c r="R65" i="1"/>
  <c r="P66" i="1"/>
  <c r="Q66" i="1"/>
  <c r="R66" i="1"/>
  <c r="P67" i="1"/>
  <c r="Q67" i="1"/>
  <c r="R67" i="1"/>
  <c r="P68" i="1"/>
  <c r="Q68" i="1"/>
  <c r="R68" i="1"/>
  <c r="P69" i="1"/>
  <c r="Q69" i="1"/>
  <c r="R69" i="1"/>
  <c r="P70" i="1"/>
  <c r="Q70" i="1"/>
  <c r="R70" i="1"/>
  <c r="P71" i="1"/>
  <c r="Q71" i="1"/>
  <c r="R71" i="1"/>
  <c r="P72" i="1"/>
  <c r="Q72" i="1"/>
  <c r="R72" i="1"/>
  <c r="P73" i="1"/>
  <c r="Q73" i="1"/>
  <c r="R73" i="1"/>
  <c r="P74" i="1"/>
  <c r="Q74" i="1"/>
  <c r="R74" i="1"/>
  <c r="P75" i="1"/>
  <c r="Q75" i="1"/>
  <c r="R75" i="1"/>
  <c r="P76" i="1"/>
  <c r="Q76" i="1"/>
  <c r="R76" i="1"/>
  <c r="P77" i="1"/>
  <c r="Q77" i="1"/>
  <c r="R77" i="1"/>
  <c r="P78" i="1"/>
  <c r="Q78" i="1"/>
  <c r="R78" i="1"/>
  <c r="P79" i="1"/>
  <c r="Q79" i="1"/>
  <c r="R79" i="1"/>
  <c r="P80" i="1"/>
  <c r="Q80" i="1"/>
  <c r="R80" i="1"/>
  <c r="P81" i="1"/>
  <c r="Q81" i="1"/>
  <c r="R81" i="1"/>
  <c r="P82" i="1"/>
  <c r="Q82" i="1"/>
  <c r="R82" i="1"/>
  <c r="P83" i="1"/>
  <c r="Q83" i="1"/>
  <c r="R83" i="1"/>
  <c r="P84" i="1"/>
  <c r="Q84" i="1"/>
  <c r="R84" i="1"/>
  <c r="P85" i="1"/>
  <c r="Q85" i="1"/>
  <c r="R85" i="1"/>
  <c r="P86" i="1"/>
  <c r="Q86" i="1"/>
  <c r="R86" i="1"/>
  <c r="P87" i="1"/>
  <c r="Q87" i="1"/>
  <c r="R87" i="1"/>
  <c r="P88" i="1"/>
  <c r="Q88" i="1"/>
  <c r="R88" i="1"/>
  <c r="P89" i="1"/>
  <c r="Q89" i="1"/>
  <c r="R89" i="1"/>
  <c r="P90" i="1"/>
  <c r="Q90" i="1"/>
  <c r="R90" i="1"/>
  <c r="P91" i="1"/>
  <c r="Q91" i="1"/>
  <c r="R91" i="1"/>
  <c r="P92" i="1"/>
  <c r="Q92" i="1"/>
  <c r="R92" i="1"/>
  <c r="P93" i="1"/>
  <c r="Q93" i="1"/>
  <c r="R93" i="1"/>
  <c r="P94" i="1"/>
  <c r="Q94" i="1"/>
  <c r="R94" i="1"/>
  <c r="P95" i="1"/>
  <c r="Q95" i="1"/>
  <c r="R95" i="1"/>
  <c r="P96" i="1"/>
  <c r="Q96" i="1"/>
  <c r="R96" i="1"/>
  <c r="P97" i="1"/>
  <c r="Q97" i="1"/>
  <c r="R97" i="1"/>
  <c r="P98" i="1"/>
  <c r="Q98" i="1"/>
  <c r="R98" i="1"/>
  <c r="P99" i="1"/>
  <c r="Q99" i="1"/>
  <c r="R99" i="1"/>
  <c r="P100" i="1"/>
  <c r="Q100" i="1"/>
  <c r="R100" i="1"/>
  <c r="P101" i="1"/>
  <c r="Q101" i="1"/>
  <c r="R101" i="1"/>
  <c r="P102" i="1"/>
  <c r="Q102" i="1"/>
  <c r="R102" i="1"/>
  <c r="P103" i="1"/>
  <c r="Q103" i="1"/>
  <c r="R103" i="1"/>
  <c r="P104" i="1"/>
  <c r="Q104" i="1"/>
  <c r="R104" i="1"/>
  <c r="P105" i="1"/>
  <c r="Q105" i="1"/>
  <c r="R105" i="1"/>
  <c r="P106" i="1"/>
  <c r="Q106" i="1"/>
  <c r="R106" i="1"/>
  <c r="P107" i="1"/>
  <c r="Q107" i="1"/>
  <c r="R107" i="1"/>
  <c r="P108" i="1"/>
  <c r="Q108" i="1"/>
  <c r="R108" i="1"/>
  <c r="P109" i="1"/>
  <c r="Q109" i="1"/>
  <c r="R109" i="1"/>
  <c r="P110" i="1"/>
  <c r="Q110" i="1"/>
  <c r="R110" i="1"/>
  <c r="P111" i="1"/>
  <c r="Q111" i="1"/>
  <c r="R111" i="1"/>
  <c r="P112" i="1"/>
  <c r="Q112" i="1"/>
  <c r="R112" i="1"/>
  <c r="P113" i="1"/>
  <c r="Q113" i="1"/>
  <c r="R113" i="1"/>
  <c r="P114" i="1"/>
  <c r="Q114" i="1"/>
  <c r="R114" i="1"/>
  <c r="P115" i="1"/>
  <c r="Q115" i="1"/>
  <c r="R115" i="1"/>
  <c r="P116" i="1"/>
  <c r="Q116" i="1"/>
  <c r="R116" i="1"/>
  <c r="P117" i="1"/>
  <c r="Q117" i="1"/>
  <c r="R117" i="1"/>
  <c r="P118" i="1"/>
  <c r="Q118" i="1"/>
  <c r="R118" i="1"/>
  <c r="P119" i="1"/>
  <c r="Q119" i="1"/>
  <c r="R119" i="1"/>
  <c r="P120" i="1"/>
  <c r="Q120" i="1"/>
  <c r="R120" i="1"/>
  <c r="P121" i="1"/>
  <c r="Q121" i="1"/>
  <c r="R121" i="1"/>
  <c r="P122" i="1"/>
  <c r="Q122" i="1"/>
  <c r="R122" i="1"/>
  <c r="P123" i="1"/>
  <c r="Q123" i="1"/>
  <c r="R123" i="1"/>
  <c r="P124" i="1"/>
  <c r="Q124" i="1"/>
  <c r="R124" i="1"/>
  <c r="P125" i="1"/>
  <c r="Q125" i="1"/>
  <c r="R125" i="1"/>
  <c r="P126" i="1"/>
  <c r="Q126" i="1"/>
  <c r="R126" i="1"/>
  <c r="P127" i="1"/>
  <c r="Q127" i="1"/>
  <c r="R127" i="1"/>
  <c r="P128" i="1"/>
  <c r="Q128" i="1"/>
  <c r="R128" i="1"/>
  <c r="P129" i="1"/>
  <c r="Q129" i="1"/>
  <c r="R129" i="1"/>
  <c r="P130" i="1"/>
  <c r="Q130" i="1"/>
  <c r="R130" i="1"/>
  <c r="P131" i="1"/>
  <c r="Q131" i="1"/>
  <c r="R131" i="1"/>
  <c r="P132" i="1"/>
  <c r="Q132" i="1"/>
  <c r="R132" i="1"/>
  <c r="P133" i="1"/>
  <c r="Q133" i="1"/>
  <c r="R133" i="1"/>
  <c r="T34" i="1"/>
  <c r="T35" i="1"/>
</calcChain>
</file>

<file path=xl/sharedStrings.xml><?xml version="1.0" encoding="utf-8"?>
<sst xmlns="http://schemas.openxmlformats.org/spreadsheetml/2006/main" count="257" uniqueCount="22">
  <si>
    <t>Y</t>
  </si>
  <si>
    <t>check</t>
  </si>
  <si>
    <t>yes</t>
  </si>
  <si>
    <t>no</t>
  </si>
  <si>
    <t>Coefficients</t>
  </si>
  <si>
    <t>BUSAGE</t>
  </si>
  <si>
    <t>DAYSDELQ</t>
  </si>
  <si>
    <t>DEFAULT</t>
  </si>
  <si>
    <t>Class</t>
  </si>
  <si>
    <t>DEFAULT = N</t>
  </si>
  <si>
    <t>DEFAULT = Y</t>
  </si>
  <si>
    <t>N</t>
  </si>
  <si>
    <t>Count</t>
  </si>
  <si>
    <t>Average</t>
  </si>
  <si>
    <t>Covariance Matrix</t>
  </si>
  <si>
    <t>Pooled Covar Matrix</t>
  </si>
  <si>
    <t>Inversed Pooled Covar Matrix</t>
  </si>
  <si>
    <t>Average Diffrence for both the Busage &amp; DaysDelq</t>
  </si>
  <si>
    <t>Z0</t>
  </si>
  <si>
    <t>z</t>
  </si>
  <si>
    <t>transform to actual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</si>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</sst>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FF"/>
      <name val="Calibri"/>
      <family val="2"/>
      <scheme val="minor"/>
    </font>
    <font>
      <b/>
      <sz val="14"/>
      <color rgb="FF242729"/>
      <name val="Consolas"/>
      <family val="3"/>
    </font>
    <font>
      <sz val="10"/>
      <color rgb="FF00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quotePrefix="1"/>
    <xf numFmtId="1" fontId="0" fillId="0" borderId="0" xfId="0" applyNumberFormat="1"/>
    <xf numFmtId="20" fontId="0" fillId="0" borderId="0" xfId="0" quotePrefix="1" applyNumberFormat="1"/>
    <xf numFmtId="164" fontId="0" fillId="0" borderId="0" xfId="0" quotePrefix="1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[1]LRC!$B$4:$B$9</c:f>
              <c:numCache>
                <c:formatCode>General</c:formatCode>
                <c:ptCount val="6"/>
                <c:pt idx="0">
                  <c:v>1.2</c:v>
                </c:pt>
                <c:pt idx="1">
                  <c:v>1.3</c:v>
                </c:pt>
                <c:pt idx="2">
                  <c:v>4.2</c:v>
                </c:pt>
                <c:pt idx="3">
                  <c:v>1.0569999999999999</c:v>
                </c:pt>
                <c:pt idx="4">
                  <c:v>2.3690000000000002</c:v>
                </c:pt>
                <c:pt idx="5">
                  <c:v>1.02</c:v>
                </c:pt>
              </c:numCache>
            </c:numRef>
          </c:xVal>
          <c:yVal>
            <c:numRef>
              <c:f>[1]LRC!$D$4:$D$9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20-48E9-82B1-FFB206AC0E6E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[1]LRC!$B$4:$B$9</c:f>
              <c:numCache>
                <c:formatCode>General</c:formatCode>
                <c:ptCount val="6"/>
                <c:pt idx="0">
                  <c:v>1.2</c:v>
                </c:pt>
                <c:pt idx="1">
                  <c:v>1.3</c:v>
                </c:pt>
                <c:pt idx="2">
                  <c:v>4.2</c:v>
                </c:pt>
                <c:pt idx="3">
                  <c:v>1.0569999999999999</c:v>
                </c:pt>
                <c:pt idx="4">
                  <c:v>2.3690000000000002</c:v>
                </c:pt>
                <c:pt idx="5">
                  <c:v>1.02</c:v>
                </c:pt>
              </c:numCache>
            </c:numRef>
          </c:xVal>
          <c:yVal>
            <c:numRef>
              <c:f>[1]LRC!$T$26:$T$31</c:f>
              <c:numCache>
                <c:formatCode>General</c:formatCode>
                <c:ptCount val="6"/>
                <c:pt idx="0">
                  <c:v>0.68170340748242686</c:v>
                </c:pt>
                <c:pt idx="1">
                  <c:v>-0.12516628199303437</c:v>
                </c:pt>
                <c:pt idx="2">
                  <c:v>0.13576065382774383</c:v>
                </c:pt>
                <c:pt idx="3">
                  <c:v>0.83957485767346252</c:v>
                </c:pt>
                <c:pt idx="4">
                  <c:v>0.61938976775764942</c:v>
                </c:pt>
                <c:pt idx="5">
                  <c:v>0.8487375952517513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20-48E9-82B1-FFB206AC0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35984"/>
        <c:axId val="350873192"/>
      </c:scatterChart>
      <c:valAx>
        <c:axId val="46623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73192"/>
        <c:crosses val="autoZero"/>
        <c:crossBetween val="midCat"/>
      </c:valAx>
      <c:valAx>
        <c:axId val="350873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6235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[1]LRC!$C$4:$C$9</c:f>
              <c:numCache>
                <c:formatCode>General</c:formatCode>
                <c:ptCount val="6"/>
                <c:pt idx="0">
                  <c:v>2.2000000000000002</c:v>
                </c:pt>
                <c:pt idx="1">
                  <c:v>3.3</c:v>
                </c:pt>
                <c:pt idx="2">
                  <c:v>2.25</c:v>
                </c:pt>
                <c:pt idx="3">
                  <c:v>2.0139999999999998</c:v>
                </c:pt>
                <c:pt idx="4">
                  <c:v>2.0099999999999998</c:v>
                </c:pt>
                <c:pt idx="5">
                  <c:v>2.0099999999999998</c:v>
                </c:pt>
              </c:numCache>
            </c:numRef>
          </c:xVal>
          <c:yVal>
            <c:numRef>
              <c:f>[1]LRC!$D$4:$D$9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0-4A2A-BB2E-ED93A164EE29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[1]LRC!$C$4:$C$9</c:f>
              <c:numCache>
                <c:formatCode>General</c:formatCode>
                <c:ptCount val="6"/>
                <c:pt idx="0">
                  <c:v>2.2000000000000002</c:v>
                </c:pt>
                <c:pt idx="1">
                  <c:v>3.3</c:v>
                </c:pt>
                <c:pt idx="2">
                  <c:v>2.25</c:v>
                </c:pt>
                <c:pt idx="3">
                  <c:v>2.0139999999999998</c:v>
                </c:pt>
                <c:pt idx="4">
                  <c:v>2.0099999999999998</c:v>
                </c:pt>
                <c:pt idx="5">
                  <c:v>2.0099999999999998</c:v>
                </c:pt>
              </c:numCache>
            </c:numRef>
          </c:xVal>
          <c:yVal>
            <c:numRef>
              <c:f>[1]LRC!$T$26:$T$31</c:f>
              <c:numCache>
                <c:formatCode>General</c:formatCode>
                <c:ptCount val="6"/>
                <c:pt idx="0">
                  <c:v>0.68170340748242686</c:v>
                </c:pt>
                <c:pt idx="1">
                  <c:v>-0.12516628199303437</c:v>
                </c:pt>
                <c:pt idx="2">
                  <c:v>0.13576065382774383</c:v>
                </c:pt>
                <c:pt idx="3">
                  <c:v>0.83957485767346252</c:v>
                </c:pt>
                <c:pt idx="4">
                  <c:v>0.61938976775764942</c:v>
                </c:pt>
                <c:pt idx="5">
                  <c:v>0.8487375952517513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0-4A2A-BB2E-ED93A164E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9912"/>
        <c:axId val="350870568"/>
      </c:scatterChart>
      <c:valAx>
        <c:axId val="350869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70568"/>
        <c:crosses val="autoZero"/>
        <c:crossBetween val="midCat"/>
      </c:valAx>
      <c:valAx>
        <c:axId val="350870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869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238125</xdr:colOff>
      <xdr:row>0</xdr:row>
      <xdr:rowOff>180975</xdr:rowOff>
    </xdr:from>
    <xdr:to>
      <xdr:col>33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6E19F-48C4-41D1-82CA-EC8C429403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238125</xdr:colOff>
      <xdr:row>12</xdr:row>
      <xdr:rowOff>47625</xdr:rowOff>
    </xdr:from>
    <xdr:to>
      <xdr:col>33</xdr:col>
      <xdr:colOff>238125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33B419-5BA0-4030-A2AC-B0A2C93FE0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n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NN"/>
      <sheetName val="BASICReg"/>
      <sheetName val="regression for regression"/>
      <sheetName val="LRC"/>
      <sheetName val="sample"/>
      <sheetName val="LDA-Variance"/>
      <sheetName val="co var"/>
      <sheetName val="timeseries"/>
      <sheetName val="data prac"/>
      <sheetName val="SVM"/>
    </sheetNames>
    <sheetDataSet>
      <sheetData sheetId="0"/>
      <sheetData sheetId="1"/>
      <sheetData sheetId="2"/>
      <sheetData sheetId="3">
        <row r="4">
          <cell r="B4">
            <v>1.2</v>
          </cell>
          <cell r="C4">
            <v>2.2000000000000002</v>
          </cell>
          <cell r="D4">
            <v>0</v>
          </cell>
        </row>
        <row r="5">
          <cell r="B5">
            <v>1.3</v>
          </cell>
          <cell r="C5">
            <v>3.3</v>
          </cell>
          <cell r="D5">
            <v>0</v>
          </cell>
        </row>
        <row r="6">
          <cell r="B6">
            <v>4.2</v>
          </cell>
          <cell r="C6">
            <v>2.25</v>
          </cell>
          <cell r="D6">
            <v>0</v>
          </cell>
        </row>
        <row r="7">
          <cell r="B7">
            <v>1.0569999999999999</v>
          </cell>
          <cell r="C7">
            <v>2.0139999999999998</v>
          </cell>
          <cell r="D7">
            <v>1</v>
          </cell>
        </row>
        <row r="8">
          <cell r="B8">
            <v>2.3690000000000002</v>
          </cell>
          <cell r="C8">
            <v>2.0099999999999998</v>
          </cell>
          <cell r="D8">
            <v>1</v>
          </cell>
        </row>
        <row r="9">
          <cell r="B9">
            <v>1.02</v>
          </cell>
          <cell r="C9">
            <v>2.0099999999999998</v>
          </cell>
          <cell r="D9">
            <v>1</v>
          </cell>
        </row>
        <row r="26">
          <cell r="T26">
            <v>0.68170340748242686</v>
          </cell>
        </row>
        <row r="27">
          <cell r="T27">
            <v>-0.12516628199303437</v>
          </cell>
        </row>
        <row r="28">
          <cell r="T28">
            <v>0.13576065382774383</v>
          </cell>
        </row>
        <row r="29">
          <cell r="T29">
            <v>0.83957485767346252</v>
          </cell>
        </row>
        <row r="30">
          <cell r="T30">
            <v>0.61938976775764942</v>
          </cell>
        </row>
        <row r="31">
          <cell r="T31">
            <v>0.8487375952517513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B8EC-1789-4F32-9B6D-DC687CCDDC6E}">
  <dimension ref="A1:U133"/>
  <sheetViews>
    <sheetView tabSelected="1" workbookViewId="0">
      <selection activeCell="K17" sqref="A1:XFD1048576"/>
    </sheetView>
  </sheetViews>
  <sheetFormatPr defaultRowHeight="14.5" x14ac:dyDescent="0.35"/>
  <cols>
    <col min="1" max="1" width="8.26953125" bestFit="1" customWidth="1"/>
    <col min="2" max="2" width="10.1796875" bestFit="1" customWidth="1"/>
    <col min="3" max="3" width="8.81640625" bestFit="1" customWidth="1"/>
    <col min="11" max="11" width="10.7265625" customWidth="1"/>
    <col min="12" max="12" width="8.26953125" bestFit="1" customWidth="1"/>
    <col min="13" max="13" width="10.26953125" bestFit="1" customWidth="1"/>
    <col min="15" max="15" width="10.26953125" customWidth="1"/>
    <col min="16" max="16" width="10.26953125" bestFit="1" customWidth="1"/>
    <col min="17" max="17" width="13.7265625" bestFit="1" customWidth="1"/>
    <col min="18" max="18" width="12.54296875" bestFit="1" customWidth="1"/>
  </cols>
  <sheetData>
    <row r="1" spans="1:21" x14ac:dyDescent="0.3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3"/>
      <c r="H1" s="4" t="s">
        <v>10</v>
      </c>
      <c r="I1" s="4"/>
      <c r="L1" s="3" t="s">
        <v>9</v>
      </c>
      <c r="M1" s="3"/>
      <c r="P1" s="4" t="s">
        <v>10</v>
      </c>
      <c r="Q1" s="4"/>
    </row>
    <row r="2" spans="1:21" x14ac:dyDescent="0.35">
      <c r="A2">
        <v>87</v>
      </c>
      <c r="B2">
        <v>2</v>
      </c>
      <c r="C2" t="s">
        <v>11</v>
      </c>
      <c r="D2">
        <f>IF(C2="N",0,1)</f>
        <v>0</v>
      </c>
      <c r="E2" s="2" t="s">
        <v>5</v>
      </c>
      <c r="F2" s="2" t="s">
        <v>6</v>
      </c>
      <c r="H2" s="2" t="s">
        <v>5</v>
      </c>
      <c r="I2" s="2" t="s">
        <v>6</v>
      </c>
      <c r="L2" s="2" t="s">
        <v>5</v>
      </c>
      <c r="M2" s="2" t="s">
        <v>6</v>
      </c>
      <c r="P2" s="2" t="s">
        <v>5</v>
      </c>
      <c r="Q2" s="2" t="s">
        <v>6</v>
      </c>
    </row>
    <row r="3" spans="1:21" x14ac:dyDescent="0.35">
      <c r="A3">
        <v>89</v>
      </c>
      <c r="B3">
        <v>2</v>
      </c>
      <c r="C3" t="s">
        <v>11</v>
      </c>
      <c r="D3">
        <f t="shared" ref="D3:D66" si="0">IF(C3="N",0,1)</f>
        <v>0</v>
      </c>
      <c r="E3">
        <v>87</v>
      </c>
      <c r="F3">
        <v>2</v>
      </c>
      <c r="H3">
        <v>100</v>
      </c>
      <c r="I3">
        <v>26</v>
      </c>
      <c r="K3" s="5" t="s">
        <v>12</v>
      </c>
      <c r="L3">
        <f>COUNT(E3:E77)</f>
        <v>75</v>
      </c>
      <c r="M3">
        <f>COUNT(F3:F77)</f>
        <v>75</v>
      </c>
      <c r="O3" s="5" t="s">
        <v>12</v>
      </c>
      <c r="P3">
        <f>COUNT(H3:H27)</f>
        <v>25</v>
      </c>
      <c r="Q3">
        <f>COUNT(I3:I27)</f>
        <v>25</v>
      </c>
    </row>
    <row r="4" spans="1:21" x14ac:dyDescent="0.35">
      <c r="A4">
        <v>90</v>
      </c>
      <c r="B4">
        <v>2</v>
      </c>
      <c r="C4" t="s">
        <v>11</v>
      </c>
      <c r="D4">
        <f t="shared" si="0"/>
        <v>0</v>
      </c>
      <c r="E4">
        <v>89</v>
      </c>
      <c r="F4">
        <v>2</v>
      </c>
      <c r="H4">
        <v>78</v>
      </c>
      <c r="I4">
        <v>27</v>
      </c>
      <c r="K4" s="5" t="s">
        <v>13</v>
      </c>
      <c r="L4" s="6">
        <f>AVERAGE(E3:E77)</f>
        <v>116.22666666666667</v>
      </c>
      <c r="M4" s="6">
        <f>AVERAGE(F3:F77)</f>
        <v>16.893333333333334</v>
      </c>
      <c r="O4" s="5" t="s">
        <v>13</v>
      </c>
      <c r="P4" s="6">
        <f>AVERAGE(H3:H27)</f>
        <v>115.04</v>
      </c>
      <c r="Q4" s="6">
        <f>AVERAGE(I3:I27)</f>
        <v>55.32</v>
      </c>
    </row>
    <row r="5" spans="1:21" x14ac:dyDescent="0.35">
      <c r="A5">
        <v>90</v>
      </c>
      <c r="B5">
        <v>2</v>
      </c>
      <c r="C5" t="s">
        <v>11</v>
      </c>
      <c r="D5">
        <f t="shared" si="0"/>
        <v>0</v>
      </c>
      <c r="E5">
        <v>90</v>
      </c>
      <c r="F5">
        <v>2</v>
      </c>
      <c r="H5">
        <v>61</v>
      </c>
      <c r="I5">
        <v>48</v>
      </c>
    </row>
    <row r="6" spans="1:21" x14ac:dyDescent="0.35">
      <c r="A6">
        <v>101</v>
      </c>
      <c r="B6">
        <v>2</v>
      </c>
      <c r="C6" t="s">
        <v>11</v>
      </c>
      <c r="D6">
        <f t="shared" si="0"/>
        <v>0</v>
      </c>
      <c r="E6">
        <v>90</v>
      </c>
      <c r="F6">
        <v>2</v>
      </c>
      <c r="H6">
        <v>343</v>
      </c>
      <c r="I6">
        <v>28</v>
      </c>
      <c r="L6" s="7" t="s">
        <v>14</v>
      </c>
      <c r="M6" s="7"/>
      <c r="P6" s="7" t="s">
        <v>14</v>
      </c>
      <c r="Q6" s="7"/>
    </row>
    <row r="7" spans="1:21" x14ac:dyDescent="0.35">
      <c r="A7">
        <v>110</v>
      </c>
      <c r="B7">
        <v>2</v>
      </c>
      <c r="C7" t="s">
        <v>11</v>
      </c>
      <c r="D7">
        <f t="shared" si="0"/>
        <v>0</v>
      </c>
      <c r="E7">
        <v>101</v>
      </c>
      <c r="F7">
        <v>2</v>
      </c>
      <c r="H7">
        <v>24</v>
      </c>
      <c r="I7">
        <v>49</v>
      </c>
      <c r="L7" s="2" t="s">
        <v>5</v>
      </c>
      <c r="M7" s="2" t="s">
        <v>6</v>
      </c>
      <c r="P7" s="2" t="s">
        <v>5</v>
      </c>
      <c r="Q7" s="2" t="s">
        <v>6</v>
      </c>
    </row>
    <row r="8" spans="1:21" ht="18" x14ac:dyDescent="0.35">
      <c r="A8">
        <v>115</v>
      </c>
      <c r="B8">
        <v>2</v>
      </c>
      <c r="C8" t="s">
        <v>11</v>
      </c>
      <c r="D8">
        <f t="shared" si="0"/>
        <v>0</v>
      </c>
      <c r="E8">
        <v>110</v>
      </c>
      <c r="F8">
        <v>2</v>
      </c>
      <c r="H8">
        <v>43</v>
      </c>
      <c r="I8">
        <v>53</v>
      </c>
      <c r="K8" s="2" t="s">
        <v>5</v>
      </c>
      <c r="L8" s="6">
        <f>COVAR(E3:E77,E3:E77)*L3/(L3-1)</f>
        <v>9323.3938738738707</v>
      </c>
      <c r="M8" s="6">
        <f>COVAR(E3:E77,F3:F77)*L3/(L3-1)</f>
        <v>-606.78630630630619</v>
      </c>
      <c r="O8" s="2" t="s">
        <v>5</v>
      </c>
      <c r="P8" s="6">
        <f>COVAR(H3:H27,H3:H27)*P3/(P3-1)</f>
        <v>14009.29</v>
      </c>
      <c r="Q8" s="6">
        <f>COVAR(H3:H27,I3:I27)*P3/(P3-1)</f>
        <v>-1053.43</v>
      </c>
      <c r="U8" s="8"/>
    </row>
    <row r="9" spans="1:21" x14ac:dyDescent="0.35">
      <c r="A9">
        <v>115</v>
      </c>
      <c r="B9">
        <v>2</v>
      </c>
      <c r="C9" t="s">
        <v>11</v>
      </c>
      <c r="D9">
        <f t="shared" si="0"/>
        <v>0</v>
      </c>
      <c r="E9">
        <v>115</v>
      </c>
      <c r="F9">
        <v>2</v>
      </c>
      <c r="H9">
        <v>417</v>
      </c>
      <c r="I9">
        <v>13</v>
      </c>
      <c r="K9" s="2" t="s">
        <v>6</v>
      </c>
      <c r="L9" s="6">
        <f>COVAR(F3:F77,E3:E77)*L3/(L3-1)</f>
        <v>-606.78630630630619</v>
      </c>
      <c r="M9" s="6">
        <f>COVAR(F3:F77,F3:F77)*L3/(L3-1)</f>
        <v>332.85333333333352</v>
      </c>
      <c r="O9" s="2" t="s">
        <v>6</v>
      </c>
      <c r="P9" s="6">
        <f>COVAR(I3:I27,H3:H27)*P3/(P3-1)</f>
        <v>-1053.43</v>
      </c>
      <c r="Q9" s="6">
        <f>COVAR(I3:I27,I3:I27)*P3/(P3-1)</f>
        <v>287.47666666666663</v>
      </c>
    </row>
    <row r="10" spans="1:21" x14ac:dyDescent="0.35">
      <c r="A10">
        <v>115</v>
      </c>
      <c r="B10">
        <v>2</v>
      </c>
      <c r="C10" t="s">
        <v>11</v>
      </c>
      <c r="D10">
        <f t="shared" si="0"/>
        <v>0</v>
      </c>
      <c r="E10">
        <v>115</v>
      </c>
      <c r="F10">
        <v>2</v>
      </c>
      <c r="H10">
        <v>275</v>
      </c>
      <c r="I10">
        <v>54</v>
      </c>
    </row>
    <row r="11" spans="1:21" x14ac:dyDescent="0.35">
      <c r="A11">
        <v>117</v>
      </c>
      <c r="B11">
        <v>2</v>
      </c>
      <c r="C11" t="s">
        <v>11</v>
      </c>
      <c r="D11">
        <f t="shared" si="0"/>
        <v>0</v>
      </c>
      <c r="E11">
        <v>115</v>
      </c>
      <c r="F11">
        <v>2</v>
      </c>
      <c r="H11">
        <v>42</v>
      </c>
      <c r="I11">
        <v>57</v>
      </c>
      <c r="M11" s="7" t="s">
        <v>15</v>
      </c>
      <c r="N11" s="7"/>
      <c r="O11" s="7"/>
      <c r="S11" s="9"/>
      <c r="T11" s="9"/>
    </row>
    <row r="12" spans="1:21" x14ac:dyDescent="0.35">
      <c r="A12">
        <v>127</v>
      </c>
      <c r="B12">
        <v>2</v>
      </c>
      <c r="C12" t="s">
        <v>11</v>
      </c>
      <c r="D12">
        <f t="shared" si="0"/>
        <v>0</v>
      </c>
      <c r="E12">
        <v>117</v>
      </c>
      <c r="F12">
        <v>2</v>
      </c>
      <c r="H12">
        <v>26</v>
      </c>
      <c r="I12">
        <v>58</v>
      </c>
      <c r="N12" s="2" t="s">
        <v>5</v>
      </c>
      <c r="O12" s="2" t="s">
        <v>6</v>
      </c>
      <c r="R12" s="9"/>
      <c r="S12" s="9"/>
    </row>
    <row r="13" spans="1:21" x14ac:dyDescent="0.35">
      <c r="A13">
        <v>149</v>
      </c>
      <c r="B13">
        <v>2</v>
      </c>
      <c r="C13" t="s">
        <v>11</v>
      </c>
      <c r="D13">
        <f t="shared" si="0"/>
        <v>0</v>
      </c>
      <c r="E13">
        <v>127</v>
      </c>
      <c r="F13">
        <v>2</v>
      </c>
      <c r="H13">
        <v>42</v>
      </c>
      <c r="I13">
        <v>59</v>
      </c>
      <c r="M13" s="2" t="s">
        <v>5</v>
      </c>
      <c r="N13" s="10">
        <f>0.75*L8+0.25*P8</f>
        <v>10494.867905405403</v>
      </c>
      <c r="O13" s="10">
        <f>0.75*M8+0.25*Q8</f>
        <v>-718.44722972972966</v>
      </c>
      <c r="Q13" s="10"/>
      <c r="R13" s="10"/>
      <c r="S13" s="11"/>
      <c r="T13" s="11"/>
    </row>
    <row r="14" spans="1:21" x14ac:dyDescent="0.35">
      <c r="A14">
        <v>150</v>
      </c>
      <c r="B14">
        <v>2</v>
      </c>
      <c r="C14" t="s">
        <v>11</v>
      </c>
      <c r="D14">
        <f t="shared" si="0"/>
        <v>0</v>
      </c>
      <c r="E14">
        <v>149</v>
      </c>
      <c r="F14">
        <v>2</v>
      </c>
      <c r="H14">
        <v>47</v>
      </c>
      <c r="I14">
        <v>59</v>
      </c>
      <c r="M14" s="2" t="s">
        <v>6</v>
      </c>
      <c r="N14" s="10">
        <f>O13</f>
        <v>-718.44722972972966</v>
      </c>
      <c r="O14" s="10">
        <f>0.75*M9+0.25*Q9</f>
        <v>321.50916666666683</v>
      </c>
      <c r="Q14" s="10"/>
      <c r="R14" s="12"/>
      <c r="S14" s="12"/>
      <c r="T14" s="9"/>
    </row>
    <row r="15" spans="1:21" x14ac:dyDescent="0.35">
      <c r="A15">
        <v>157</v>
      </c>
      <c r="B15">
        <v>2</v>
      </c>
      <c r="C15" t="s">
        <v>11</v>
      </c>
      <c r="D15">
        <f t="shared" si="0"/>
        <v>0</v>
      </c>
      <c r="E15">
        <v>150</v>
      </c>
      <c r="F15">
        <v>2</v>
      </c>
      <c r="H15">
        <v>170</v>
      </c>
      <c r="I15">
        <v>59</v>
      </c>
      <c r="R15" s="13"/>
      <c r="S15" s="13"/>
    </row>
    <row r="16" spans="1:21" x14ac:dyDescent="0.35">
      <c r="A16">
        <v>166</v>
      </c>
      <c r="B16">
        <v>2</v>
      </c>
      <c r="C16" t="s">
        <v>11</v>
      </c>
      <c r="D16">
        <f t="shared" si="0"/>
        <v>0</v>
      </c>
      <c r="E16">
        <v>157</v>
      </c>
      <c r="F16">
        <v>2</v>
      </c>
      <c r="H16">
        <v>12</v>
      </c>
      <c r="I16">
        <v>60</v>
      </c>
      <c r="M16" s="7" t="s">
        <v>16</v>
      </c>
      <c r="N16" s="7"/>
      <c r="O16" s="7"/>
    </row>
    <row r="17" spans="1:20" x14ac:dyDescent="0.35">
      <c r="A17">
        <v>170</v>
      </c>
      <c r="B17">
        <v>2</v>
      </c>
      <c r="C17" t="s">
        <v>11</v>
      </c>
      <c r="D17">
        <f t="shared" si="0"/>
        <v>0</v>
      </c>
      <c r="E17">
        <v>166</v>
      </c>
      <c r="F17">
        <v>2</v>
      </c>
      <c r="H17">
        <v>49</v>
      </c>
      <c r="I17">
        <v>62</v>
      </c>
      <c r="N17" s="2" t="s">
        <v>5</v>
      </c>
      <c r="O17" s="2" t="s">
        <v>6</v>
      </c>
    </row>
    <row r="18" spans="1:20" x14ac:dyDescent="0.35">
      <c r="A18">
        <v>183</v>
      </c>
      <c r="B18">
        <v>2</v>
      </c>
      <c r="C18" t="s">
        <v>11</v>
      </c>
      <c r="D18">
        <f t="shared" si="0"/>
        <v>0</v>
      </c>
      <c r="E18">
        <v>170</v>
      </c>
      <c r="F18">
        <v>2</v>
      </c>
      <c r="H18">
        <v>36</v>
      </c>
      <c r="I18">
        <v>64</v>
      </c>
      <c r="M18" s="2" t="s">
        <v>5</v>
      </c>
      <c r="N18" s="13">
        <f t="array" ref="N18:O19">MINVERSE(N13:O14)</f>
        <v>1.1249328654482668E-4</v>
      </c>
      <c r="O18" s="13">
        <v>2.5137849386769177E-4</v>
      </c>
      <c r="Q18" s="14"/>
      <c r="R18" s="14"/>
      <c r="T18" s="6"/>
    </row>
    <row r="19" spans="1:20" x14ac:dyDescent="0.35">
      <c r="A19">
        <v>183</v>
      </c>
      <c r="B19">
        <v>2</v>
      </c>
      <c r="C19" t="s">
        <v>11</v>
      </c>
      <c r="D19">
        <f t="shared" si="0"/>
        <v>0</v>
      </c>
      <c r="E19">
        <v>183</v>
      </c>
      <c r="F19">
        <v>2</v>
      </c>
      <c r="H19">
        <v>48</v>
      </c>
      <c r="I19">
        <v>65</v>
      </c>
      <c r="M19" s="2" t="s">
        <v>6</v>
      </c>
      <c r="N19" s="13">
        <v>2.5137849386769177E-4</v>
      </c>
      <c r="O19" s="13">
        <v>3.6720638318748018E-3</v>
      </c>
      <c r="Q19" s="14"/>
      <c r="R19" s="14"/>
    </row>
    <row r="20" spans="1:20" ht="18.649999999999999" customHeight="1" x14ac:dyDescent="0.35">
      <c r="A20">
        <v>190</v>
      </c>
      <c r="B20">
        <v>2</v>
      </c>
      <c r="C20" t="s">
        <v>11</v>
      </c>
      <c r="D20">
        <f t="shared" si="0"/>
        <v>0</v>
      </c>
      <c r="E20">
        <v>183</v>
      </c>
      <c r="F20">
        <v>2</v>
      </c>
      <c r="H20">
        <v>17</v>
      </c>
      <c r="I20">
        <v>66</v>
      </c>
      <c r="T20" s="6"/>
    </row>
    <row r="21" spans="1:20" ht="24" customHeight="1" x14ac:dyDescent="0.35">
      <c r="A21">
        <v>201</v>
      </c>
      <c r="B21">
        <v>2</v>
      </c>
      <c r="C21" t="s">
        <v>11</v>
      </c>
      <c r="D21">
        <f t="shared" si="0"/>
        <v>0</v>
      </c>
      <c r="E21">
        <v>190</v>
      </c>
      <c r="F21">
        <v>2</v>
      </c>
      <c r="H21">
        <v>85</v>
      </c>
      <c r="I21">
        <v>69</v>
      </c>
      <c r="M21" s="15" t="s">
        <v>17</v>
      </c>
      <c r="N21" s="15"/>
      <c r="O21" s="15"/>
      <c r="R21" s="9"/>
      <c r="S21" s="9"/>
      <c r="T21" s="6"/>
    </row>
    <row r="22" spans="1:20" ht="14.5" customHeight="1" x14ac:dyDescent="0.35">
      <c r="A22">
        <v>202</v>
      </c>
      <c r="B22">
        <v>2</v>
      </c>
      <c r="C22" t="s">
        <v>11</v>
      </c>
      <c r="D22">
        <f t="shared" si="0"/>
        <v>0</v>
      </c>
      <c r="E22">
        <v>201</v>
      </c>
      <c r="F22">
        <v>2</v>
      </c>
      <c r="H22">
        <v>350</v>
      </c>
      <c r="I22">
        <v>39</v>
      </c>
      <c r="M22" s="2" t="s">
        <v>5</v>
      </c>
      <c r="N22" s="2" t="s">
        <v>6</v>
      </c>
      <c r="S22" s="6"/>
      <c r="T22" s="6"/>
    </row>
    <row r="23" spans="1:20" x14ac:dyDescent="0.35">
      <c r="A23">
        <v>207</v>
      </c>
      <c r="B23">
        <v>2</v>
      </c>
      <c r="C23" t="s">
        <v>11</v>
      </c>
      <c r="D23">
        <f t="shared" si="0"/>
        <v>0</v>
      </c>
      <c r="E23">
        <v>202</v>
      </c>
      <c r="F23">
        <v>2</v>
      </c>
      <c r="H23">
        <v>207</v>
      </c>
      <c r="I23">
        <v>70</v>
      </c>
      <c r="M23" s="6">
        <f>L4-P4</f>
        <v>1.1866666666666674</v>
      </c>
      <c r="N23" s="6">
        <f>M4-Q4</f>
        <v>-38.426666666666662</v>
      </c>
    </row>
    <row r="24" spans="1:20" x14ac:dyDescent="0.35">
      <c r="A24">
        <v>212</v>
      </c>
      <c r="B24">
        <v>2</v>
      </c>
      <c r="C24" t="s">
        <v>11</v>
      </c>
      <c r="D24">
        <f t="shared" si="0"/>
        <v>0</v>
      </c>
      <c r="E24">
        <v>207</v>
      </c>
      <c r="F24">
        <v>2</v>
      </c>
      <c r="H24">
        <v>229</v>
      </c>
      <c r="I24">
        <v>70</v>
      </c>
      <c r="R24" s="9"/>
      <c r="S24" s="9"/>
    </row>
    <row r="25" spans="1:20" x14ac:dyDescent="0.35">
      <c r="A25">
        <v>220</v>
      </c>
      <c r="B25">
        <v>2</v>
      </c>
      <c r="C25" t="s">
        <v>11</v>
      </c>
      <c r="D25">
        <f t="shared" si="0"/>
        <v>0</v>
      </c>
      <c r="E25">
        <v>212</v>
      </c>
      <c r="F25">
        <v>2</v>
      </c>
      <c r="H25">
        <v>65</v>
      </c>
      <c r="I25">
        <v>72</v>
      </c>
      <c r="M25" s="16" t="s">
        <v>4</v>
      </c>
      <c r="N25" s="16"/>
      <c r="P25" s="17"/>
    </row>
    <row r="26" spans="1:20" x14ac:dyDescent="0.35">
      <c r="A26">
        <v>310</v>
      </c>
      <c r="B26">
        <v>2</v>
      </c>
      <c r="C26" t="s">
        <v>11</v>
      </c>
      <c r="D26">
        <f t="shared" si="0"/>
        <v>0</v>
      </c>
      <c r="E26">
        <v>220</v>
      </c>
      <c r="F26">
        <v>2</v>
      </c>
      <c r="H26">
        <v>37</v>
      </c>
      <c r="I26">
        <v>76</v>
      </c>
      <c r="M26" s="2" t="s">
        <v>5</v>
      </c>
      <c r="N26" s="2" t="s">
        <v>6</v>
      </c>
    </row>
    <row r="27" spans="1:20" x14ac:dyDescent="0.35">
      <c r="A27">
        <v>322</v>
      </c>
      <c r="B27">
        <v>2</v>
      </c>
      <c r="C27" t="s">
        <v>11</v>
      </c>
      <c r="D27">
        <f t="shared" si="0"/>
        <v>0</v>
      </c>
      <c r="E27">
        <v>310</v>
      </c>
      <c r="F27">
        <v>2</v>
      </c>
      <c r="H27">
        <v>73</v>
      </c>
      <c r="I27">
        <v>80</v>
      </c>
      <c r="M27">
        <f t="array" ref="M27:N27">MMULT(M23:N23,N18:O19)</f>
        <v>-9.5261455576559732E-3</v>
      </c>
      <c r="N27">
        <v>-0.14080687036678605</v>
      </c>
    </row>
    <row r="28" spans="1:20" x14ac:dyDescent="0.35">
      <c r="A28">
        <v>399</v>
      </c>
      <c r="B28">
        <v>2</v>
      </c>
      <c r="C28" t="s">
        <v>11</v>
      </c>
      <c r="D28">
        <f t="shared" si="0"/>
        <v>0</v>
      </c>
      <c r="E28">
        <v>322</v>
      </c>
      <c r="F28">
        <v>2</v>
      </c>
    </row>
    <row r="29" spans="1:20" x14ac:dyDescent="0.35">
      <c r="A29">
        <v>415</v>
      </c>
      <c r="B29">
        <v>2</v>
      </c>
      <c r="C29" t="s">
        <v>11</v>
      </c>
      <c r="D29">
        <f t="shared" si="0"/>
        <v>0</v>
      </c>
      <c r="E29">
        <v>399</v>
      </c>
      <c r="F29">
        <v>2</v>
      </c>
      <c r="M29" s="7" t="s">
        <v>18</v>
      </c>
      <c r="N29" s="7"/>
    </row>
    <row r="30" spans="1:20" x14ac:dyDescent="0.35">
      <c r="A30">
        <v>326</v>
      </c>
      <c r="B30">
        <v>3</v>
      </c>
      <c r="C30" t="s">
        <v>11</v>
      </c>
      <c r="D30">
        <f t="shared" si="0"/>
        <v>0</v>
      </c>
      <c r="E30">
        <v>415</v>
      </c>
      <c r="F30">
        <v>2</v>
      </c>
      <c r="M30" s="1">
        <f>M27*(L4+P4)/2-N27*(M4+Q4)/2</f>
        <v>3.9825267680598024</v>
      </c>
      <c r="N30" s="1"/>
    </row>
    <row r="31" spans="1:20" x14ac:dyDescent="0.35">
      <c r="A31">
        <v>12</v>
      </c>
      <c r="B31">
        <v>4</v>
      </c>
      <c r="C31" t="s">
        <v>11</v>
      </c>
      <c r="D31">
        <f t="shared" si="0"/>
        <v>0</v>
      </c>
      <c r="E31">
        <v>326</v>
      </c>
      <c r="F31">
        <v>3</v>
      </c>
    </row>
    <row r="32" spans="1:20" x14ac:dyDescent="0.35">
      <c r="A32">
        <v>12</v>
      </c>
      <c r="B32">
        <v>4</v>
      </c>
      <c r="C32" t="s">
        <v>11</v>
      </c>
      <c r="D32">
        <f t="shared" si="0"/>
        <v>0</v>
      </c>
      <c r="E32">
        <v>12</v>
      </c>
      <c r="F32">
        <v>4</v>
      </c>
    </row>
    <row r="33" spans="1:20" x14ac:dyDescent="0.35">
      <c r="A33">
        <v>38</v>
      </c>
      <c r="B33">
        <v>4</v>
      </c>
      <c r="C33" t="s">
        <v>11</v>
      </c>
      <c r="D33">
        <f t="shared" si="0"/>
        <v>0</v>
      </c>
      <c r="E33">
        <v>12</v>
      </c>
      <c r="F33">
        <v>4</v>
      </c>
      <c r="L33" s="2" t="s">
        <v>5</v>
      </c>
      <c r="M33" s="2" t="s">
        <v>6</v>
      </c>
      <c r="N33" s="2" t="s">
        <v>7</v>
      </c>
      <c r="O33" s="2" t="s">
        <v>8</v>
      </c>
      <c r="P33" s="2" t="s">
        <v>19</v>
      </c>
      <c r="Q33" s="2" t="s">
        <v>20</v>
      </c>
      <c r="R33" s="2" t="s">
        <v>1</v>
      </c>
    </row>
    <row r="34" spans="1:20" x14ac:dyDescent="0.35">
      <c r="A34">
        <v>200</v>
      </c>
      <c r="B34">
        <v>4</v>
      </c>
      <c r="C34" t="s">
        <v>11</v>
      </c>
      <c r="D34">
        <f t="shared" si="0"/>
        <v>0</v>
      </c>
      <c r="E34">
        <v>38</v>
      </c>
      <c r="F34">
        <v>4</v>
      </c>
      <c r="L34">
        <v>87</v>
      </c>
      <c r="M34">
        <v>2</v>
      </c>
      <c r="N34" t="s">
        <v>11</v>
      </c>
      <c r="O34">
        <f>IF(N34="N",0,1)</f>
        <v>0</v>
      </c>
      <c r="P34">
        <f>L34*$M$27-M34*$N$27</f>
        <v>-0.54716092278249762</v>
      </c>
      <c r="Q34">
        <f>IF($M$30&lt;P34,1,0)</f>
        <v>0</v>
      </c>
      <c r="R34" t="str">
        <f>IF(O34=Q34,"yes","no")</f>
        <v>yes</v>
      </c>
      <c r="S34" t="s">
        <v>2</v>
      </c>
      <c r="T34">
        <f>COUNTIF(R34:R133,"yes")</f>
        <v>81</v>
      </c>
    </row>
    <row r="35" spans="1:20" x14ac:dyDescent="0.35">
      <c r="A35">
        <v>302</v>
      </c>
      <c r="B35">
        <v>4</v>
      </c>
      <c r="C35" t="s">
        <v>11</v>
      </c>
      <c r="D35">
        <f t="shared" si="0"/>
        <v>0</v>
      </c>
      <c r="E35">
        <v>200</v>
      </c>
      <c r="F35">
        <v>4</v>
      </c>
      <c r="L35">
        <v>89</v>
      </c>
      <c r="M35">
        <v>2</v>
      </c>
      <c r="N35" t="s">
        <v>11</v>
      </c>
      <c r="O35">
        <f t="shared" ref="O35:O98" si="1">IF(N35="N",0,1)</f>
        <v>0</v>
      </c>
      <c r="P35">
        <f t="shared" ref="P35:P98" si="2">L35*$M$27-M35*$N$27</f>
        <v>-0.56621321389780954</v>
      </c>
      <c r="Q35">
        <f t="shared" ref="Q35:Q98" si="3">IF($M$30&lt;P35,1,0)</f>
        <v>0</v>
      </c>
      <c r="R35" t="str">
        <f t="shared" ref="R35:R98" si="4">IF(O35=Q35,"yes","no")</f>
        <v>yes</v>
      </c>
      <c r="S35" t="s">
        <v>3</v>
      </c>
      <c r="T35">
        <f>COUNTIF(R34:R133,"no")</f>
        <v>19</v>
      </c>
    </row>
    <row r="36" spans="1:20" x14ac:dyDescent="0.35">
      <c r="A36">
        <v>30</v>
      </c>
      <c r="B36">
        <v>5</v>
      </c>
      <c r="C36" t="s">
        <v>11</v>
      </c>
      <c r="D36">
        <f t="shared" si="0"/>
        <v>0</v>
      </c>
      <c r="E36">
        <v>302</v>
      </c>
      <c r="F36">
        <v>4</v>
      </c>
      <c r="L36">
        <v>90</v>
      </c>
      <c r="M36">
        <v>2</v>
      </c>
      <c r="N36" t="s">
        <v>11</v>
      </c>
      <c r="O36">
        <f t="shared" si="1"/>
        <v>0</v>
      </c>
      <c r="P36">
        <f t="shared" si="2"/>
        <v>-0.57573935945546539</v>
      </c>
      <c r="Q36">
        <f t="shared" si="3"/>
        <v>0</v>
      </c>
      <c r="R36" t="str">
        <f t="shared" si="4"/>
        <v>yes</v>
      </c>
      <c r="S36" t="s">
        <v>21</v>
      </c>
    </row>
    <row r="37" spans="1:20" x14ac:dyDescent="0.35">
      <c r="A37">
        <v>44</v>
      </c>
      <c r="B37">
        <v>5</v>
      </c>
      <c r="C37" t="s">
        <v>11</v>
      </c>
      <c r="D37">
        <f t="shared" si="0"/>
        <v>0</v>
      </c>
      <c r="E37">
        <v>30</v>
      </c>
      <c r="F37">
        <v>5</v>
      </c>
      <c r="L37">
        <v>90</v>
      </c>
      <c r="M37">
        <v>2</v>
      </c>
      <c r="N37" t="s">
        <v>11</v>
      </c>
      <c r="O37">
        <f t="shared" si="1"/>
        <v>0</v>
      </c>
      <c r="P37">
        <f t="shared" si="2"/>
        <v>-0.57573935945546539</v>
      </c>
      <c r="Q37">
        <f t="shared" si="3"/>
        <v>0</v>
      </c>
      <c r="R37" t="str">
        <f t="shared" si="4"/>
        <v>yes</v>
      </c>
    </row>
    <row r="38" spans="1:20" x14ac:dyDescent="0.35">
      <c r="A38">
        <v>131</v>
      </c>
      <c r="B38">
        <v>5</v>
      </c>
      <c r="C38" t="s">
        <v>11</v>
      </c>
      <c r="D38">
        <f t="shared" si="0"/>
        <v>0</v>
      </c>
      <c r="E38">
        <v>44</v>
      </c>
      <c r="F38">
        <v>5</v>
      </c>
      <c r="L38">
        <v>101</v>
      </c>
      <c r="M38">
        <v>2</v>
      </c>
      <c r="N38" t="s">
        <v>11</v>
      </c>
      <c r="O38">
        <f t="shared" si="1"/>
        <v>0</v>
      </c>
      <c r="P38">
        <f t="shared" si="2"/>
        <v>-0.6805269605896811</v>
      </c>
      <c r="Q38">
        <f t="shared" si="3"/>
        <v>0</v>
      </c>
      <c r="R38" t="str">
        <f t="shared" si="4"/>
        <v>yes</v>
      </c>
    </row>
    <row r="39" spans="1:20" x14ac:dyDescent="0.35">
      <c r="A39">
        <v>23</v>
      </c>
      <c r="B39">
        <v>7</v>
      </c>
      <c r="C39" t="s">
        <v>11</v>
      </c>
      <c r="D39">
        <f t="shared" si="0"/>
        <v>0</v>
      </c>
      <c r="E39">
        <v>131</v>
      </c>
      <c r="F39">
        <v>5</v>
      </c>
      <c r="L39">
        <v>110</v>
      </c>
      <c r="M39">
        <v>2</v>
      </c>
      <c r="N39" t="s">
        <v>11</v>
      </c>
      <c r="O39">
        <f t="shared" si="1"/>
        <v>0</v>
      </c>
      <c r="P39">
        <f t="shared" si="2"/>
        <v>-0.76626227060858487</v>
      </c>
      <c r="Q39">
        <f t="shared" si="3"/>
        <v>0</v>
      </c>
      <c r="R39" t="str">
        <f t="shared" si="4"/>
        <v>yes</v>
      </c>
    </row>
    <row r="40" spans="1:20" x14ac:dyDescent="0.35">
      <c r="A40">
        <v>152</v>
      </c>
      <c r="B40">
        <v>7</v>
      </c>
      <c r="C40" t="s">
        <v>11</v>
      </c>
      <c r="D40">
        <f t="shared" si="0"/>
        <v>0</v>
      </c>
      <c r="E40">
        <v>23</v>
      </c>
      <c r="F40">
        <v>7</v>
      </c>
      <c r="L40">
        <v>115</v>
      </c>
      <c r="M40">
        <v>2</v>
      </c>
      <c r="N40" t="s">
        <v>11</v>
      </c>
      <c r="O40">
        <f t="shared" si="1"/>
        <v>0</v>
      </c>
      <c r="P40">
        <f t="shared" si="2"/>
        <v>-0.8138929983968648</v>
      </c>
      <c r="Q40">
        <f t="shared" si="3"/>
        <v>0</v>
      </c>
      <c r="R40" t="str">
        <f t="shared" si="4"/>
        <v>yes</v>
      </c>
    </row>
    <row r="41" spans="1:20" x14ac:dyDescent="0.35">
      <c r="A41">
        <v>89</v>
      </c>
      <c r="B41">
        <v>10</v>
      </c>
      <c r="C41" t="s">
        <v>11</v>
      </c>
      <c r="D41">
        <f t="shared" si="0"/>
        <v>0</v>
      </c>
      <c r="E41">
        <v>152</v>
      </c>
      <c r="F41">
        <v>7</v>
      </c>
      <c r="L41">
        <v>115</v>
      </c>
      <c r="M41">
        <v>2</v>
      </c>
      <c r="N41" t="s">
        <v>11</v>
      </c>
      <c r="O41">
        <f t="shared" si="1"/>
        <v>0</v>
      </c>
      <c r="P41">
        <f t="shared" si="2"/>
        <v>-0.8138929983968648</v>
      </c>
      <c r="Q41">
        <f t="shared" si="3"/>
        <v>0</v>
      </c>
      <c r="R41" t="str">
        <f t="shared" si="4"/>
        <v>yes</v>
      </c>
    </row>
    <row r="42" spans="1:20" x14ac:dyDescent="0.35">
      <c r="A42">
        <v>24</v>
      </c>
      <c r="B42">
        <v>12</v>
      </c>
      <c r="C42" t="s">
        <v>11</v>
      </c>
      <c r="D42">
        <f t="shared" si="0"/>
        <v>0</v>
      </c>
      <c r="E42">
        <v>89</v>
      </c>
      <c r="F42">
        <v>10</v>
      </c>
      <c r="L42">
        <v>115</v>
      </c>
      <c r="M42">
        <v>2</v>
      </c>
      <c r="N42" t="s">
        <v>11</v>
      </c>
      <c r="O42">
        <f t="shared" si="1"/>
        <v>0</v>
      </c>
      <c r="P42">
        <f t="shared" si="2"/>
        <v>-0.8138929983968648</v>
      </c>
      <c r="Q42">
        <f t="shared" si="3"/>
        <v>0</v>
      </c>
      <c r="R42" t="str">
        <f t="shared" si="4"/>
        <v>yes</v>
      </c>
    </row>
    <row r="43" spans="1:20" x14ac:dyDescent="0.35">
      <c r="A43">
        <v>41</v>
      </c>
      <c r="B43">
        <v>12</v>
      </c>
      <c r="C43" t="s">
        <v>11</v>
      </c>
      <c r="D43">
        <f t="shared" si="0"/>
        <v>0</v>
      </c>
      <c r="E43">
        <v>24</v>
      </c>
      <c r="F43">
        <v>12</v>
      </c>
      <c r="L43">
        <v>117</v>
      </c>
      <c r="M43">
        <v>2</v>
      </c>
      <c r="N43" t="s">
        <v>11</v>
      </c>
      <c r="O43">
        <f t="shared" si="1"/>
        <v>0</v>
      </c>
      <c r="P43">
        <f t="shared" si="2"/>
        <v>-0.83294528951217672</v>
      </c>
      <c r="Q43">
        <f t="shared" si="3"/>
        <v>0</v>
      </c>
      <c r="R43" t="str">
        <f t="shared" si="4"/>
        <v>yes</v>
      </c>
    </row>
    <row r="44" spans="1:20" x14ac:dyDescent="0.35">
      <c r="A44">
        <v>151</v>
      </c>
      <c r="B44">
        <v>14</v>
      </c>
      <c r="C44" t="s">
        <v>11</v>
      </c>
      <c r="D44">
        <f t="shared" si="0"/>
        <v>0</v>
      </c>
      <c r="E44">
        <v>41</v>
      </c>
      <c r="F44">
        <v>12</v>
      </c>
      <c r="L44">
        <v>127</v>
      </c>
      <c r="M44">
        <v>2</v>
      </c>
      <c r="N44" t="s">
        <v>11</v>
      </c>
      <c r="O44">
        <f t="shared" si="1"/>
        <v>0</v>
      </c>
      <c r="P44">
        <f t="shared" si="2"/>
        <v>-0.92820674508873635</v>
      </c>
      <c r="Q44">
        <f t="shared" si="3"/>
        <v>0</v>
      </c>
      <c r="R44" t="str">
        <f t="shared" si="4"/>
        <v>yes</v>
      </c>
    </row>
    <row r="45" spans="1:20" x14ac:dyDescent="0.35">
      <c r="A45">
        <v>25</v>
      </c>
      <c r="B45">
        <v>17</v>
      </c>
      <c r="C45" t="s">
        <v>11</v>
      </c>
      <c r="D45">
        <f t="shared" si="0"/>
        <v>0</v>
      </c>
      <c r="E45">
        <v>151</v>
      </c>
      <c r="F45">
        <v>14</v>
      </c>
      <c r="L45">
        <v>149</v>
      </c>
      <c r="M45">
        <v>2</v>
      </c>
      <c r="N45" t="s">
        <v>11</v>
      </c>
      <c r="O45">
        <f t="shared" si="1"/>
        <v>0</v>
      </c>
      <c r="P45">
        <f t="shared" si="2"/>
        <v>-1.1377819473571678</v>
      </c>
      <c r="Q45">
        <f t="shared" si="3"/>
        <v>0</v>
      </c>
      <c r="R45" t="str">
        <f t="shared" si="4"/>
        <v>yes</v>
      </c>
    </row>
    <row r="46" spans="1:20" x14ac:dyDescent="0.35">
      <c r="A46">
        <v>48</v>
      </c>
      <c r="B46">
        <v>18</v>
      </c>
      <c r="C46" t="s">
        <v>11</v>
      </c>
      <c r="D46">
        <f t="shared" si="0"/>
        <v>0</v>
      </c>
      <c r="E46">
        <v>25</v>
      </c>
      <c r="F46">
        <v>17</v>
      </c>
      <c r="L46">
        <v>150</v>
      </c>
      <c r="M46">
        <v>2</v>
      </c>
      <c r="N46" t="s">
        <v>11</v>
      </c>
      <c r="O46">
        <f t="shared" si="1"/>
        <v>0</v>
      </c>
      <c r="P46">
        <f t="shared" si="2"/>
        <v>-1.1473080929148238</v>
      </c>
      <c r="Q46">
        <f t="shared" si="3"/>
        <v>0</v>
      </c>
      <c r="R46" t="str">
        <f t="shared" si="4"/>
        <v>yes</v>
      </c>
    </row>
    <row r="47" spans="1:20" x14ac:dyDescent="0.35">
      <c r="A47">
        <v>12</v>
      </c>
      <c r="B47">
        <v>19</v>
      </c>
      <c r="C47" t="s">
        <v>11</v>
      </c>
      <c r="D47">
        <f t="shared" si="0"/>
        <v>0</v>
      </c>
      <c r="E47">
        <v>48</v>
      </c>
      <c r="F47">
        <v>18</v>
      </c>
      <c r="L47">
        <v>157</v>
      </c>
      <c r="M47">
        <v>2</v>
      </c>
      <c r="N47" t="s">
        <v>11</v>
      </c>
      <c r="O47">
        <f t="shared" si="1"/>
        <v>0</v>
      </c>
      <c r="P47">
        <f t="shared" si="2"/>
        <v>-1.2139911118184157</v>
      </c>
      <c r="Q47">
        <f t="shared" si="3"/>
        <v>0</v>
      </c>
      <c r="R47" t="str">
        <f t="shared" si="4"/>
        <v>yes</v>
      </c>
    </row>
    <row r="48" spans="1:20" x14ac:dyDescent="0.35">
      <c r="A48">
        <v>267</v>
      </c>
      <c r="B48">
        <v>20</v>
      </c>
      <c r="C48" t="s">
        <v>11</v>
      </c>
      <c r="D48">
        <f t="shared" si="0"/>
        <v>0</v>
      </c>
      <c r="E48">
        <v>12</v>
      </c>
      <c r="F48">
        <v>19</v>
      </c>
      <c r="L48">
        <v>166</v>
      </c>
      <c r="M48">
        <v>2</v>
      </c>
      <c r="N48" t="s">
        <v>11</v>
      </c>
      <c r="O48">
        <f t="shared" si="1"/>
        <v>0</v>
      </c>
      <c r="P48">
        <f t="shared" si="2"/>
        <v>-1.2997264218373195</v>
      </c>
      <c r="Q48">
        <f t="shared" si="3"/>
        <v>0</v>
      </c>
      <c r="R48" t="str">
        <f t="shared" si="4"/>
        <v>yes</v>
      </c>
    </row>
    <row r="49" spans="1:18" x14ac:dyDescent="0.35">
      <c r="A49">
        <v>18</v>
      </c>
      <c r="B49">
        <v>22</v>
      </c>
      <c r="C49" t="s">
        <v>11</v>
      </c>
      <c r="D49">
        <f t="shared" si="0"/>
        <v>0</v>
      </c>
      <c r="E49">
        <v>267</v>
      </c>
      <c r="F49">
        <v>20</v>
      </c>
      <c r="L49">
        <v>170</v>
      </c>
      <c r="M49">
        <v>2</v>
      </c>
      <c r="N49" t="s">
        <v>11</v>
      </c>
      <c r="O49">
        <f t="shared" si="1"/>
        <v>0</v>
      </c>
      <c r="P49">
        <f t="shared" si="2"/>
        <v>-1.3378310040679433</v>
      </c>
      <c r="Q49">
        <f t="shared" si="3"/>
        <v>0</v>
      </c>
      <c r="R49" t="str">
        <f t="shared" si="4"/>
        <v>yes</v>
      </c>
    </row>
    <row r="50" spans="1:18" x14ac:dyDescent="0.35">
      <c r="A50">
        <v>43</v>
      </c>
      <c r="B50">
        <v>25</v>
      </c>
      <c r="C50" t="s">
        <v>11</v>
      </c>
      <c r="D50">
        <f t="shared" si="0"/>
        <v>0</v>
      </c>
      <c r="E50">
        <v>18</v>
      </c>
      <c r="F50">
        <v>22</v>
      </c>
      <c r="L50">
        <v>183</v>
      </c>
      <c r="M50">
        <v>2</v>
      </c>
      <c r="N50" t="s">
        <v>11</v>
      </c>
      <c r="O50">
        <f t="shared" si="1"/>
        <v>0</v>
      </c>
      <c r="P50">
        <f t="shared" si="2"/>
        <v>-1.4616708963174709</v>
      </c>
      <c r="Q50">
        <f t="shared" si="3"/>
        <v>0</v>
      </c>
      <c r="R50" t="str">
        <f t="shared" si="4"/>
        <v>yes</v>
      </c>
    </row>
    <row r="51" spans="1:18" x14ac:dyDescent="0.35">
      <c r="A51">
        <v>15</v>
      </c>
      <c r="B51">
        <v>28</v>
      </c>
      <c r="C51" t="s">
        <v>11</v>
      </c>
      <c r="D51">
        <f t="shared" si="0"/>
        <v>0</v>
      </c>
      <c r="E51">
        <v>43</v>
      </c>
      <c r="F51">
        <v>25</v>
      </c>
      <c r="L51">
        <v>183</v>
      </c>
      <c r="M51">
        <v>2</v>
      </c>
      <c r="N51" t="s">
        <v>11</v>
      </c>
      <c r="O51">
        <f t="shared" si="1"/>
        <v>0</v>
      </c>
      <c r="P51">
        <f t="shared" si="2"/>
        <v>-1.4616708963174709</v>
      </c>
      <c r="Q51">
        <f t="shared" si="3"/>
        <v>0</v>
      </c>
      <c r="R51" t="str">
        <f t="shared" si="4"/>
        <v>yes</v>
      </c>
    </row>
    <row r="52" spans="1:18" x14ac:dyDescent="0.35">
      <c r="A52">
        <v>60</v>
      </c>
      <c r="B52">
        <v>28</v>
      </c>
      <c r="C52" t="s">
        <v>11</v>
      </c>
      <c r="D52">
        <f t="shared" si="0"/>
        <v>0</v>
      </c>
      <c r="E52">
        <v>15</v>
      </c>
      <c r="F52">
        <v>28</v>
      </c>
      <c r="L52">
        <v>190</v>
      </c>
      <c r="M52">
        <v>2</v>
      </c>
      <c r="N52" t="s">
        <v>11</v>
      </c>
      <c r="O52">
        <f t="shared" si="1"/>
        <v>0</v>
      </c>
      <c r="P52">
        <f t="shared" si="2"/>
        <v>-1.5283539152210628</v>
      </c>
      <c r="Q52">
        <f t="shared" si="3"/>
        <v>0</v>
      </c>
      <c r="R52" t="str">
        <f t="shared" si="4"/>
        <v>yes</v>
      </c>
    </row>
    <row r="53" spans="1:18" x14ac:dyDescent="0.35">
      <c r="A53">
        <v>86</v>
      </c>
      <c r="B53">
        <v>28</v>
      </c>
      <c r="C53" t="s">
        <v>11</v>
      </c>
      <c r="D53">
        <f t="shared" si="0"/>
        <v>0</v>
      </c>
      <c r="E53">
        <v>60</v>
      </c>
      <c r="F53">
        <v>28</v>
      </c>
      <c r="L53">
        <v>201</v>
      </c>
      <c r="M53">
        <v>2</v>
      </c>
      <c r="N53" t="s">
        <v>11</v>
      </c>
      <c r="O53">
        <f t="shared" si="1"/>
        <v>0</v>
      </c>
      <c r="P53">
        <f t="shared" si="2"/>
        <v>-1.6331415163552785</v>
      </c>
      <c r="Q53">
        <f t="shared" si="3"/>
        <v>0</v>
      </c>
      <c r="R53" t="str">
        <f t="shared" si="4"/>
        <v>yes</v>
      </c>
    </row>
    <row r="54" spans="1:18" x14ac:dyDescent="0.35">
      <c r="A54">
        <v>12</v>
      </c>
      <c r="B54">
        <v>29</v>
      </c>
      <c r="C54" t="s">
        <v>11</v>
      </c>
      <c r="D54">
        <f t="shared" si="0"/>
        <v>0</v>
      </c>
      <c r="E54">
        <v>86</v>
      </c>
      <c r="F54">
        <v>28</v>
      </c>
      <c r="L54">
        <v>202</v>
      </c>
      <c r="M54">
        <v>2</v>
      </c>
      <c r="N54" t="s">
        <v>11</v>
      </c>
      <c r="O54">
        <f t="shared" si="1"/>
        <v>0</v>
      </c>
      <c r="P54">
        <f t="shared" si="2"/>
        <v>-1.6426676619129343</v>
      </c>
      <c r="Q54">
        <f t="shared" si="3"/>
        <v>0</v>
      </c>
      <c r="R54" t="str">
        <f t="shared" si="4"/>
        <v>yes</v>
      </c>
    </row>
    <row r="55" spans="1:18" x14ac:dyDescent="0.35">
      <c r="A55">
        <v>77</v>
      </c>
      <c r="B55">
        <v>29</v>
      </c>
      <c r="C55" t="s">
        <v>11</v>
      </c>
      <c r="D55">
        <f t="shared" si="0"/>
        <v>0</v>
      </c>
      <c r="E55">
        <v>12</v>
      </c>
      <c r="F55">
        <v>29</v>
      </c>
      <c r="L55">
        <v>207</v>
      </c>
      <c r="M55">
        <v>2</v>
      </c>
      <c r="N55" t="s">
        <v>11</v>
      </c>
      <c r="O55">
        <f t="shared" si="1"/>
        <v>0</v>
      </c>
      <c r="P55">
        <f t="shared" si="2"/>
        <v>-1.6902983897012143</v>
      </c>
      <c r="Q55">
        <f t="shared" si="3"/>
        <v>0</v>
      </c>
      <c r="R55" t="str">
        <f t="shared" si="4"/>
        <v>yes</v>
      </c>
    </row>
    <row r="56" spans="1:18" x14ac:dyDescent="0.35">
      <c r="A56">
        <v>38</v>
      </c>
      <c r="B56">
        <v>30</v>
      </c>
      <c r="C56" t="s">
        <v>11</v>
      </c>
      <c r="D56">
        <f t="shared" si="0"/>
        <v>0</v>
      </c>
      <c r="E56">
        <v>77</v>
      </c>
      <c r="F56">
        <v>29</v>
      </c>
      <c r="L56">
        <v>212</v>
      </c>
      <c r="M56">
        <v>2</v>
      </c>
      <c r="N56" t="s">
        <v>11</v>
      </c>
      <c r="O56">
        <f t="shared" si="1"/>
        <v>0</v>
      </c>
      <c r="P56">
        <f t="shared" si="2"/>
        <v>-1.7379291174894942</v>
      </c>
      <c r="Q56">
        <f t="shared" si="3"/>
        <v>0</v>
      </c>
      <c r="R56" t="str">
        <f t="shared" si="4"/>
        <v>yes</v>
      </c>
    </row>
    <row r="57" spans="1:18" x14ac:dyDescent="0.35">
      <c r="A57">
        <v>46</v>
      </c>
      <c r="B57">
        <v>30</v>
      </c>
      <c r="C57" t="s">
        <v>11</v>
      </c>
      <c r="D57">
        <f t="shared" si="0"/>
        <v>0</v>
      </c>
      <c r="E57">
        <v>38</v>
      </c>
      <c r="F57">
        <v>30</v>
      </c>
      <c r="L57">
        <v>220</v>
      </c>
      <c r="M57">
        <v>2</v>
      </c>
      <c r="N57" t="s">
        <v>11</v>
      </c>
      <c r="O57">
        <f t="shared" si="1"/>
        <v>0</v>
      </c>
      <c r="P57">
        <f t="shared" si="2"/>
        <v>-1.8141382819507419</v>
      </c>
      <c r="Q57">
        <f t="shared" si="3"/>
        <v>0</v>
      </c>
      <c r="R57" t="str">
        <f t="shared" si="4"/>
        <v>yes</v>
      </c>
    </row>
    <row r="58" spans="1:18" x14ac:dyDescent="0.35">
      <c r="A58">
        <v>64</v>
      </c>
      <c r="B58">
        <v>30</v>
      </c>
      <c r="C58" t="s">
        <v>11</v>
      </c>
      <c r="D58">
        <f t="shared" si="0"/>
        <v>0</v>
      </c>
      <c r="E58">
        <v>46</v>
      </c>
      <c r="F58">
        <v>30</v>
      </c>
      <c r="L58">
        <v>310</v>
      </c>
      <c r="M58">
        <v>2</v>
      </c>
      <c r="N58" t="s">
        <v>11</v>
      </c>
      <c r="O58">
        <f t="shared" si="1"/>
        <v>0</v>
      </c>
      <c r="P58">
        <f t="shared" si="2"/>
        <v>-2.6714913821397799</v>
      </c>
      <c r="Q58">
        <f t="shared" si="3"/>
        <v>0</v>
      </c>
      <c r="R58" t="str">
        <f t="shared" si="4"/>
        <v>yes</v>
      </c>
    </row>
    <row r="59" spans="1:18" x14ac:dyDescent="0.35">
      <c r="A59">
        <v>77</v>
      </c>
      <c r="B59">
        <v>30</v>
      </c>
      <c r="C59" t="s">
        <v>11</v>
      </c>
      <c r="D59">
        <f t="shared" si="0"/>
        <v>0</v>
      </c>
      <c r="E59">
        <v>64</v>
      </c>
      <c r="F59">
        <v>30</v>
      </c>
      <c r="L59">
        <v>322</v>
      </c>
      <c r="M59">
        <v>2</v>
      </c>
      <c r="N59" t="s">
        <v>11</v>
      </c>
      <c r="O59">
        <f t="shared" si="1"/>
        <v>0</v>
      </c>
      <c r="P59">
        <f t="shared" si="2"/>
        <v>-2.7858051288316514</v>
      </c>
      <c r="Q59">
        <f t="shared" si="3"/>
        <v>0</v>
      </c>
      <c r="R59" t="str">
        <f t="shared" si="4"/>
        <v>yes</v>
      </c>
    </row>
    <row r="60" spans="1:18" x14ac:dyDescent="0.35">
      <c r="A60">
        <v>132</v>
      </c>
      <c r="B60">
        <v>30</v>
      </c>
      <c r="C60" t="s">
        <v>11</v>
      </c>
      <c r="D60">
        <f t="shared" si="0"/>
        <v>0</v>
      </c>
      <c r="E60">
        <v>77</v>
      </c>
      <c r="F60">
        <v>30</v>
      </c>
      <c r="L60">
        <v>399</v>
      </c>
      <c r="M60">
        <v>2</v>
      </c>
      <c r="N60" t="s">
        <v>11</v>
      </c>
      <c r="O60">
        <f t="shared" si="1"/>
        <v>0</v>
      </c>
      <c r="P60">
        <f t="shared" si="2"/>
        <v>-3.5193183367711613</v>
      </c>
      <c r="Q60">
        <f t="shared" si="3"/>
        <v>0</v>
      </c>
      <c r="R60" t="str">
        <f t="shared" si="4"/>
        <v>yes</v>
      </c>
    </row>
    <row r="61" spans="1:18" x14ac:dyDescent="0.35">
      <c r="A61">
        <v>150</v>
      </c>
      <c r="B61">
        <v>30</v>
      </c>
      <c r="C61" t="s">
        <v>11</v>
      </c>
      <c r="D61">
        <f t="shared" si="0"/>
        <v>0</v>
      </c>
      <c r="E61">
        <v>132</v>
      </c>
      <c r="F61">
        <v>30</v>
      </c>
      <c r="L61">
        <v>415</v>
      </c>
      <c r="M61">
        <v>2</v>
      </c>
      <c r="N61" t="s">
        <v>11</v>
      </c>
      <c r="O61">
        <f t="shared" si="1"/>
        <v>0</v>
      </c>
      <c r="P61">
        <f t="shared" si="2"/>
        <v>-3.6717366656936568</v>
      </c>
      <c r="Q61">
        <f t="shared" si="3"/>
        <v>0</v>
      </c>
      <c r="R61" t="str">
        <f t="shared" si="4"/>
        <v>yes</v>
      </c>
    </row>
    <row r="62" spans="1:18" x14ac:dyDescent="0.35">
      <c r="A62">
        <v>12</v>
      </c>
      <c r="B62">
        <v>31</v>
      </c>
      <c r="C62" t="s">
        <v>11</v>
      </c>
      <c r="D62">
        <f t="shared" si="0"/>
        <v>0</v>
      </c>
      <c r="E62">
        <v>150</v>
      </c>
      <c r="F62">
        <v>30</v>
      </c>
      <c r="L62">
        <v>326</v>
      </c>
      <c r="M62">
        <v>3</v>
      </c>
      <c r="N62" t="s">
        <v>11</v>
      </c>
      <c r="O62">
        <f t="shared" si="1"/>
        <v>0</v>
      </c>
      <c r="P62">
        <f t="shared" si="2"/>
        <v>-2.6831028406954891</v>
      </c>
      <c r="Q62">
        <f t="shared" si="3"/>
        <v>0</v>
      </c>
      <c r="R62" t="str">
        <f t="shared" si="4"/>
        <v>yes</v>
      </c>
    </row>
    <row r="63" spans="1:18" x14ac:dyDescent="0.35">
      <c r="A63">
        <v>24</v>
      </c>
      <c r="B63">
        <v>31</v>
      </c>
      <c r="C63" t="s">
        <v>11</v>
      </c>
      <c r="D63">
        <f t="shared" si="0"/>
        <v>0</v>
      </c>
      <c r="E63">
        <v>12</v>
      </c>
      <c r="F63">
        <v>31</v>
      </c>
      <c r="L63">
        <v>12</v>
      </c>
      <c r="M63">
        <v>4</v>
      </c>
      <c r="N63" t="s">
        <v>11</v>
      </c>
      <c r="O63">
        <f t="shared" si="1"/>
        <v>0</v>
      </c>
      <c r="P63">
        <f t="shared" si="2"/>
        <v>0.44891373477527252</v>
      </c>
      <c r="Q63">
        <f t="shared" si="3"/>
        <v>0</v>
      </c>
      <c r="R63" t="str">
        <f t="shared" si="4"/>
        <v>yes</v>
      </c>
    </row>
    <row r="64" spans="1:18" x14ac:dyDescent="0.35">
      <c r="A64">
        <v>12</v>
      </c>
      <c r="B64">
        <v>32</v>
      </c>
      <c r="C64" t="s">
        <v>11</v>
      </c>
      <c r="D64">
        <f t="shared" si="0"/>
        <v>0</v>
      </c>
      <c r="E64">
        <v>24</v>
      </c>
      <c r="F64">
        <v>31</v>
      </c>
      <c r="L64">
        <v>12</v>
      </c>
      <c r="M64">
        <v>4</v>
      </c>
      <c r="N64" t="s">
        <v>11</v>
      </c>
      <c r="O64">
        <f t="shared" si="1"/>
        <v>0</v>
      </c>
      <c r="P64">
        <f t="shared" si="2"/>
        <v>0.44891373477527252</v>
      </c>
      <c r="Q64">
        <f t="shared" si="3"/>
        <v>0</v>
      </c>
      <c r="R64" t="str">
        <f t="shared" si="4"/>
        <v>yes</v>
      </c>
    </row>
    <row r="65" spans="1:18" x14ac:dyDescent="0.35">
      <c r="A65">
        <v>27</v>
      </c>
      <c r="B65">
        <v>32</v>
      </c>
      <c r="C65" t="s">
        <v>11</v>
      </c>
      <c r="D65">
        <f t="shared" si="0"/>
        <v>0</v>
      </c>
      <c r="E65">
        <v>12</v>
      </c>
      <c r="F65">
        <v>32</v>
      </c>
      <c r="L65">
        <v>38</v>
      </c>
      <c r="M65">
        <v>4</v>
      </c>
      <c r="N65" t="s">
        <v>11</v>
      </c>
      <c r="O65">
        <f t="shared" si="1"/>
        <v>0</v>
      </c>
      <c r="P65">
        <f t="shared" si="2"/>
        <v>0.20123395027621721</v>
      </c>
      <c r="Q65">
        <f t="shared" si="3"/>
        <v>0</v>
      </c>
      <c r="R65" t="str">
        <f t="shared" si="4"/>
        <v>yes</v>
      </c>
    </row>
    <row r="66" spans="1:18" x14ac:dyDescent="0.35">
      <c r="A66">
        <v>36</v>
      </c>
      <c r="B66">
        <v>34</v>
      </c>
      <c r="C66" t="s">
        <v>11</v>
      </c>
      <c r="D66">
        <f t="shared" si="0"/>
        <v>0</v>
      </c>
      <c r="E66">
        <v>27</v>
      </c>
      <c r="F66">
        <v>32</v>
      </c>
      <c r="L66">
        <v>200</v>
      </c>
      <c r="M66">
        <v>4</v>
      </c>
      <c r="N66" t="s">
        <v>11</v>
      </c>
      <c r="O66">
        <f t="shared" si="1"/>
        <v>0</v>
      </c>
      <c r="P66">
        <f t="shared" si="2"/>
        <v>-1.3420016300640505</v>
      </c>
      <c r="Q66">
        <f t="shared" si="3"/>
        <v>0</v>
      </c>
      <c r="R66" t="str">
        <f t="shared" si="4"/>
        <v>yes</v>
      </c>
    </row>
    <row r="67" spans="1:18" x14ac:dyDescent="0.35">
      <c r="A67">
        <v>26</v>
      </c>
      <c r="B67">
        <v>46</v>
      </c>
      <c r="C67" t="s">
        <v>11</v>
      </c>
      <c r="D67">
        <f t="shared" ref="D67:D101" si="5">IF(C67="N",0,1)</f>
        <v>0</v>
      </c>
      <c r="E67">
        <v>36</v>
      </c>
      <c r="F67">
        <v>34</v>
      </c>
      <c r="L67">
        <v>302</v>
      </c>
      <c r="M67">
        <v>4</v>
      </c>
      <c r="N67" t="s">
        <v>11</v>
      </c>
      <c r="O67">
        <f t="shared" si="1"/>
        <v>0</v>
      </c>
      <c r="P67">
        <f t="shared" si="2"/>
        <v>-2.3136684769449598</v>
      </c>
      <c r="Q67">
        <f t="shared" si="3"/>
        <v>0</v>
      </c>
      <c r="R67" t="str">
        <f t="shared" si="4"/>
        <v>yes</v>
      </c>
    </row>
    <row r="68" spans="1:18" x14ac:dyDescent="0.35">
      <c r="A68">
        <v>26</v>
      </c>
      <c r="B68">
        <v>46</v>
      </c>
      <c r="C68" t="s">
        <v>11</v>
      </c>
      <c r="D68">
        <f t="shared" si="5"/>
        <v>0</v>
      </c>
      <c r="E68">
        <v>26</v>
      </c>
      <c r="F68">
        <v>46</v>
      </c>
      <c r="L68">
        <v>30</v>
      </c>
      <c r="M68">
        <v>5</v>
      </c>
      <c r="N68" t="s">
        <v>11</v>
      </c>
      <c r="O68">
        <f t="shared" si="1"/>
        <v>0</v>
      </c>
      <c r="P68">
        <f t="shared" si="2"/>
        <v>0.41824998510425104</v>
      </c>
      <c r="Q68">
        <f t="shared" si="3"/>
        <v>0</v>
      </c>
      <c r="R68" t="str">
        <f t="shared" si="4"/>
        <v>yes</v>
      </c>
    </row>
    <row r="69" spans="1:18" x14ac:dyDescent="0.35">
      <c r="A69">
        <v>116</v>
      </c>
      <c r="B69">
        <v>46</v>
      </c>
      <c r="C69" t="s">
        <v>11</v>
      </c>
      <c r="D69">
        <f t="shared" si="5"/>
        <v>0</v>
      </c>
      <c r="E69">
        <v>26</v>
      </c>
      <c r="F69">
        <v>46</v>
      </c>
      <c r="L69">
        <v>44</v>
      </c>
      <c r="M69">
        <v>5</v>
      </c>
      <c r="N69" t="s">
        <v>11</v>
      </c>
      <c r="O69">
        <f t="shared" si="1"/>
        <v>0</v>
      </c>
      <c r="P69">
        <f t="shared" si="2"/>
        <v>0.28488394729706745</v>
      </c>
      <c r="Q69">
        <f t="shared" si="3"/>
        <v>0</v>
      </c>
      <c r="R69" t="str">
        <f t="shared" si="4"/>
        <v>yes</v>
      </c>
    </row>
    <row r="70" spans="1:18" x14ac:dyDescent="0.35">
      <c r="A70">
        <v>88</v>
      </c>
      <c r="B70">
        <v>53</v>
      </c>
      <c r="C70" t="s">
        <v>11</v>
      </c>
      <c r="D70">
        <f t="shared" si="5"/>
        <v>0</v>
      </c>
      <c r="E70">
        <v>116</v>
      </c>
      <c r="F70">
        <v>46</v>
      </c>
      <c r="L70">
        <v>131</v>
      </c>
      <c r="M70">
        <v>5</v>
      </c>
      <c r="N70" t="s">
        <v>11</v>
      </c>
      <c r="O70">
        <f t="shared" si="1"/>
        <v>0</v>
      </c>
      <c r="P70">
        <f t="shared" si="2"/>
        <v>-0.54389071621900231</v>
      </c>
      <c r="Q70">
        <f t="shared" si="3"/>
        <v>0</v>
      </c>
      <c r="R70" t="str">
        <f t="shared" si="4"/>
        <v>yes</v>
      </c>
    </row>
    <row r="71" spans="1:18" x14ac:dyDescent="0.35">
      <c r="A71">
        <v>27</v>
      </c>
      <c r="B71">
        <v>60</v>
      </c>
      <c r="C71" t="s">
        <v>11</v>
      </c>
      <c r="D71">
        <f t="shared" si="5"/>
        <v>0</v>
      </c>
      <c r="E71">
        <v>88</v>
      </c>
      <c r="F71">
        <v>53</v>
      </c>
      <c r="L71">
        <v>23</v>
      </c>
      <c r="M71">
        <v>7</v>
      </c>
      <c r="N71" t="s">
        <v>11</v>
      </c>
      <c r="O71">
        <f t="shared" si="1"/>
        <v>0</v>
      </c>
      <c r="P71">
        <f t="shared" si="2"/>
        <v>0.76654674474141493</v>
      </c>
      <c r="Q71">
        <f t="shared" si="3"/>
        <v>0</v>
      </c>
      <c r="R71" t="str">
        <f t="shared" si="4"/>
        <v>yes</v>
      </c>
    </row>
    <row r="72" spans="1:18" x14ac:dyDescent="0.35">
      <c r="A72">
        <v>84</v>
      </c>
      <c r="B72">
        <v>60</v>
      </c>
      <c r="C72" t="s">
        <v>11</v>
      </c>
      <c r="D72">
        <f t="shared" si="5"/>
        <v>0</v>
      </c>
      <c r="E72">
        <v>27</v>
      </c>
      <c r="F72">
        <v>60</v>
      </c>
      <c r="L72">
        <v>152</v>
      </c>
      <c r="M72">
        <v>7</v>
      </c>
      <c r="N72" t="s">
        <v>11</v>
      </c>
      <c r="O72">
        <f t="shared" si="1"/>
        <v>0</v>
      </c>
      <c r="P72">
        <f t="shared" si="2"/>
        <v>-0.46232603219620561</v>
      </c>
      <c r="Q72">
        <f t="shared" si="3"/>
        <v>0</v>
      </c>
      <c r="R72" t="str">
        <f t="shared" si="4"/>
        <v>yes</v>
      </c>
    </row>
    <row r="73" spans="1:18" x14ac:dyDescent="0.35">
      <c r="A73">
        <v>162</v>
      </c>
      <c r="B73">
        <v>60</v>
      </c>
      <c r="C73" t="s">
        <v>11</v>
      </c>
      <c r="D73">
        <f t="shared" si="5"/>
        <v>0</v>
      </c>
      <c r="E73">
        <v>84</v>
      </c>
      <c r="F73">
        <v>60</v>
      </c>
      <c r="L73">
        <v>89</v>
      </c>
      <c r="M73">
        <v>10</v>
      </c>
      <c r="N73" t="s">
        <v>11</v>
      </c>
      <c r="O73">
        <f t="shared" si="1"/>
        <v>0</v>
      </c>
      <c r="P73">
        <f t="shared" si="2"/>
        <v>0.56024174903647894</v>
      </c>
      <c r="Q73">
        <f t="shared" si="3"/>
        <v>0</v>
      </c>
      <c r="R73" t="str">
        <f t="shared" si="4"/>
        <v>yes</v>
      </c>
    </row>
    <row r="74" spans="1:18" x14ac:dyDescent="0.35">
      <c r="A74">
        <v>277</v>
      </c>
      <c r="B74">
        <v>60</v>
      </c>
      <c r="C74" t="s">
        <v>11</v>
      </c>
      <c r="D74">
        <f t="shared" si="5"/>
        <v>0</v>
      </c>
      <c r="E74">
        <v>162</v>
      </c>
      <c r="F74">
        <v>60</v>
      </c>
      <c r="L74">
        <v>24</v>
      </c>
      <c r="M74">
        <v>12</v>
      </c>
      <c r="N74" t="s">
        <v>11</v>
      </c>
      <c r="O74">
        <f t="shared" si="1"/>
        <v>0</v>
      </c>
      <c r="P74">
        <f t="shared" si="2"/>
        <v>1.4610549510176891</v>
      </c>
      <c r="Q74">
        <f t="shared" si="3"/>
        <v>0</v>
      </c>
      <c r="R74" t="str">
        <f t="shared" si="4"/>
        <v>yes</v>
      </c>
    </row>
    <row r="75" spans="1:18" x14ac:dyDescent="0.35">
      <c r="A75">
        <v>51</v>
      </c>
      <c r="B75">
        <v>66</v>
      </c>
      <c r="C75" t="s">
        <v>11</v>
      </c>
      <c r="D75">
        <f t="shared" si="5"/>
        <v>0</v>
      </c>
      <c r="E75">
        <v>277</v>
      </c>
      <c r="F75">
        <v>60</v>
      </c>
      <c r="L75">
        <v>41</v>
      </c>
      <c r="M75">
        <v>12</v>
      </c>
      <c r="N75" t="s">
        <v>11</v>
      </c>
      <c r="O75">
        <f t="shared" si="1"/>
        <v>0</v>
      </c>
      <c r="P75">
        <f t="shared" si="2"/>
        <v>1.2991104765375376</v>
      </c>
      <c r="Q75">
        <f t="shared" si="3"/>
        <v>0</v>
      </c>
      <c r="R75" t="str">
        <f t="shared" si="4"/>
        <v>yes</v>
      </c>
    </row>
    <row r="76" spans="1:18" x14ac:dyDescent="0.35">
      <c r="A76">
        <v>12</v>
      </c>
      <c r="B76">
        <v>11</v>
      </c>
      <c r="C76" t="s">
        <v>11</v>
      </c>
      <c r="D76">
        <f t="shared" si="5"/>
        <v>0</v>
      </c>
      <c r="E76">
        <v>51</v>
      </c>
      <c r="F76">
        <v>66</v>
      </c>
      <c r="L76">
        <v>151</v>
      </c>
      <c r="M76">
        <v>14</v>
      </c>
      <c r="N76" t="s">
        <v>11</v>
      </c>
      <c r="O76">
        <f t="shared" si="1"/>
        <v>0</v>
      </c>
      <c r="P76">
        <f t="shared" si="2"/>
        <v>0.53284820592895255</v>
      </c>
      <c r="Q76">
        <f t="shared" si="3"/>
        <v>0</v>
      </c>
      <c r="R76" t="str">
        <f t="shared" si="4"/>
        <v>yes</v>
      </c>
    </row>
    <row r="77" spans="1:18" x14ac:dyDescent="0.35">
      <c r="A77">
        <v>100</v>
      </c>
      <c r="B77">
        <v>26</v>
      </c>
      <c r="C77" t="s">
        <v>0</v>
      </c>
      <c r="D77">
        <f t="shared" si="5"/>
        <v>1</v>
      </c>
      <c r="E77">
        <v>12</v>
      </c>
      <c r="F77">
        <v>11</v>
      </c>
      <c r="L77">
        <v>25</v>
      </c>
      <c r="M77">
        <v>17</v>
      </c>
      <c r="N77" t="s">
        <v>11</v>
      </c>
      <c r="O77">
        <f t="shared" si="1"/>
        <v>0</v>
      </c>
      <c r="P77">
        <f t="shared" si="2"/>
        <v>2.1555631572939635</v>
      </c>
      <c r="Q77">
        <f t="shared" si="3"/>
        <v>0</v>
      </c>
      <c r="R77" t="str">
        <f t="shared" si="4"/>
        <v>yes</v>
      </c>
    </row>
    <row r="78" spans="1:18" x14ac:dyDescent="0.35">
      <c r="A78">
        <v>78</v>
      </c>
      <c r="B78">
        <v>27</v>
      </c>
      <c r="C78" t="s">
        <v>0</v>
      </c>
      <c r="D78">
        <f t="shared" si="5"/>
        <v>1</v>
      </c>
      <c r="L78">
        <v>48</v>
      </c>
      <c r="M78">
        <v>18</v>
      </c>
      <c r="N78" t="s">
        <v>11</v>
      </c>
      <c r="O78">
        <f t="shared" si="1"/>
        <v>0</v>
      </c>
      <c r="P78">
        <f t="shared" si="2"/>
        <v>2.077268679834662</v>
      </c>
      <c r="Q78">
        <f t="shared" si="3"/>
        <v>0</v>
      </c>
      <c r="R78" t="str">
        <f t="shared" si="4"/>
        <v>yes</v>
      </c>
    </row>
    <row r="79" spans="1:18" x14ac:dyDescent="0.35">
      <c r="A79">
        <v>61</v>
      </c>
      <c r="B79">
        <v>48</v>
      </c>
      <c r="C79" t="s">
        <v>0</v>
      </c>
      <c r="D79">
        <f t="shared" si="5"/>
        <v>1</v>
      </c>
      <c r="L79">
        <v>12</v>
      </c>
      <c r="M79">
        <v>19</v>
      </c>
      <c r="N79" t="s">
        <v>11</v>
      </c>
      <c r="O79">
        <f t="shared" si="1"/>
        <v>0</v>
      </c>
      <c r="P79">
        <f t="shared" si="2"/>
        <v>2.5610167902770633</v>
      </c>
      <c r="Q79">
        <f t="shared" si="3"/>
        <v>0</v>
      </c>
      <c r="R79" t="str">
        <f t="shared" si="4"/>
        <v>yes</v>
      </c>
    </row>
    <row r="80" spans="1:18" x14ac:dyDescent="0.35">
      <c r="A80">
        <v>343</v>
      </c>
      <c r="B80">
        <v>28</v>
      </c>
      <c r="C80" t="s">
        <v>0</v>
      </c>
      <c r="D80">
        <f t="shared" si="5"/>
        <v>1</v>
      </c>
      <c r="L80">
        <v>267</v>
      </c>
      <c r="M80">
        <v>20</v>
      </c>
      <c r="N80" t="s">
        <v>11</v>
      </c>
      <c r="O80">
        <f t="shared" si="1"/>
        <v>0</v>
      </c>
      <c r="P80">
        <f t="shared" si="2"/>
        <v>0.27265654344157619</v>
      </c>
      <c r="Q80">
        <f t="shared" si="3"/>
        <v>0</v>
      </c>
      <c r="R80" t="str">
        <f t="shared" si="4"/>
        <v>yes</v>
      </c>
    </row>
    <row r="81" spans="1:18" x14ac:dyDescent="0.35">
      <c r="A81">
        <v>24</v>
      </c>
      <c r="B81">
        <v>49</v>
      </c>
      <c r="C81" t="s">
        <v>0</v>
      </c>
      <c r="D81">
        <f t="shared" si="5"/>
        <v>1</v>
      </c>
      <c r="L81">
        <v>18</v>
      </c>
      <c r="M81">
        <v>22</v>
      </c>
      <c r="N81" t="s">
        <v>11</v>
      </c>
      <c r="O81">
        <f t="shared" si="1"/>
        <v>0</v>
      </c>
      <c r="P81">
        <f t="shared" si="2"/>
        <v>2.9262805280314854</v>
      </c>
      <c r="Q81">
        <f t="shared" si="3"/>
        <v>0</v>
      </c>
      <c r="R81" t="str">
        <f t="shared" si="4"/>
        <v>yes</v>
      </c>
    </row>
    <row r="82" spans="1:18" x14ac:dyDescent="0.35">
      <c r="A82">
        <v>43</v>
      </c>
      <c r="B82">
        <v>53</v>
      </c>
      <c r="C82" t="s">
        <v>0</v>
      </c>
      <c r="D82">
        <f t="shared" si="5"/>
        <v>1</v>
      </c>
      <c r="L82">
        <v>43</v>
      </c>
      <c r="M82">
        <v>25</v>
      </c>
      <c r="N82" t="s">
        <v>11</v>
      </c>
      <c r="O82">
        <f t="shared" si="1"/>
        <v>0</v>
      </c>
      <c r="P82">
        <f t="shared" si="2"/>
        <v>3.1105475001904441</v>
      </c>
      <c r="Q82">
        <f t="shared" si="3"/>
        <v>0</v>
      </c>
      <c r="R82" t="str">
        <f t="shared" si="4"/>
        <v>yes</v>
      </c>
    </row>
    <row r="83" spans="1:18" x14ac:dyDescent="0.35">
      <c r="A83">
        <v>417</v>
      </c>
      <c r="B83">
        <v>13</v>
      </c>
      <c r="C83" t="s">
        <v>0</v>
      </c>
      <c r="D83">
        <f t="shared" si="5"/>
        <v>1</v>
      </c>
      <c r="L83">
        <v>15</v>
      </c>
      <c r="M83">
        <v>28</v>
      </c>
      <c r="N83" t="s">
        <v>11</v>
      </c>
      <c r="O83">
        <f t="shared" si="1"/>
        <v>0</v>
      </c>
      <c r="P83">
        <f t="shared" si="2"/>
        <v>3.7997001869051696</v>
      </c>
      <c r="Q83">
        <f t="shared" si="3"/>
        <v>0</v>
      </c>
      <c r="R83" t="str">
        <f t="shared" si="4"/>
        <v>yes</v>
      </c>
    </row>
    <row r="84" spans="1:18" x14ac:dyDescent="0.35">
      <c r="A84">
        <v>275</v>
      </c>
      <c r="B84">
        <v>54</v>
      </c>
      <c r="C84" t="s">
        <v>0</v>
      </c>
      <c r="D84">
        <f t="shared" si="5"/>
        <v>1</v>
      </c>
      <c r="L84">
        <v>60</v>
      </c>
      <c r="M84">
        <v>28</v>
      </c>
      <c r="N84" t="s">
        <v>11</v>
      </c>
      <c r="O84">
        <f t="shared" si="1"/>
        <v>0</v>
      </c>
      <c r="P84">
        <f t="shared" si="2"/>
        <v>3.3710236368106505</v>
      </c>
      <c r="Q84">
        <f t="shared" si="3"/>
        <v>0</v>
      </c>
      <c r="R84" t="str">
        <f t="shared" si="4"/>
        <v>yes</v>
      </c>
    </row>
    <row r="85" spans="1:18" x14ac:dyDescent="0.35">
      <c r="A85">
        <v>42</v>
      </c>
      <c r="B85">
        <v>57</v>
      </c>
      <c r="C85" t="s">
        <v>0</v>
      </c>
      <c r="D85">
        <f t="shared" si="5"/>
        <v>1</v>
      </c>
      <c r="L85">
        <v>86</v>
      </c>
      <c r="M85">
        <v>28</v>
      </c>
      <c r="N85" t="s">
        <v>11</v>
      </c>
      <c r="O85">
        <f t="shared" si="1"/>
        <v>0</v>
      </c>
      <c r="P85">
        <f t="shared" si="2"/>
        <v>3.1233438523115957</v>
      </c>
      <c r="Q85">
        <f t="shared" si="3"/>
        <v>0</v>
      </c>
      <c r="R85" t="str">
        <f t="shared" si="4"/>
        <v>yes</v>
      </c>
    </row>
    <row r="86" spans="1:18" x14ac:dyDescent="0.35">
      <c r="A86">
        <v>26</v>
      </c>
      <c r="B86">
        <v>58</v>
      </c>
      <c r="C86" t="s">
        <v>0</v>
      </c>
      <c r="D86">
        <f t="shared" si="5"/>
        <v>1</v>
      </c>
      <c r="L86">
        <v>12</v>
      </c>
      <c r="M86">
        <v>29</v>
      </c>
      <c r="N86" t="s">
        <v>11</v>
      </c>
      <c r="O86">
        <f t="shared" si="1"/>
        <v>0</v>
      </c>
      <c r="P86">
        <f t="shared" si="2"/>
        <v>3.9690854939449234</v>
      </c>
      <c r="Q86">
        <f t="shared" si="3"/>
        <v>0</v>
      </c>
      <c r="R86" t="str">
        <f t="shared" si="4"/>
        <v>yes</v>
      </c>
    </row>
    <row r="87" spans="1:18" x14ac:dyDescent="0.35">
      <c r="A87">
        <v>42</v>
      </c>
      <c r="B87">
        <v>59</v>
      </c>
      <c r="C87" t="s">
        <v>0</v>
      </c>
      <c r="D87">
        <f t="shared" si="5"/>
        <v>1</v>
      </c>
      <c r="L87">
        <v>77</v>
      </c>
      <c r="M87">
        <v>29</v>
      </c>
      <c r="N87" t="s">
        <v>11</v>
      </c>
      <c r="O87">
        <f t="shared" si="1"/>
        <v>0</v>
      </c>
      <c r="P87">
        <f t="shared" si="2"/>
        <v>3.349886032697285</v>
      </c>
      <c r="Q87">
        <f t="shared" si="3"/>
        <v>0</v>
      </c>
      <c r="R87" t="str">
        <f t="shared" si="4"/>
        <v>yes</v>
      </c>
    </row>
    <row r="88" spans="1:18" x14ac:dyDescent="0.35">
      <c r="A88">
        <v>47</v>
      </c>
      <c r="B88">
        <v>59</v>
      </c>
      <c r="C88" t="s">
        <v>0</v>
      </c>
      <c r="D88">
        <f t="shared" si="5"/>
        <v>1</v>
      </c>
      <c r="L88">
        <v>38</v>
      </c>
      <c r="M88">
        <v>30</v>
      </c>
      <c r="N88" t="s">
        <v>11</v>
      </c>
      <c r="O88">
        <f t="shared" si="1"/>
        <v>0</v>
      </c>
      <c r="P88">
        <f t="shared" si="2"/>
        <v>3.8622125798126543</v>
      </c>
      <c r="Q88">
        <f t="shared" si="3"/>
        <v>0</v>
      </c>
      <c r="R88" t="str">
        <f t="shared" si="4"/>
        <v>yes</v>
      </c>
    </row>
    <row r="89" spans="1:18" x14ac:dyDescent="0.35">
      <c r="A89">
        <v>170</v>
      </c>
      <c r="B89">
        <v>59</v>
      </c>
      <c r="C89" t="s">
        <v>0</v>
      </c>
      <c r="D89">
        <f t="shared" si="5"/>
        <v>1</v>
      </c>
      <c r="L89">
        <v>46</v>
      </c>
      <c r="M89">
        <v>30</v>
      </c>
      <c r="N89" t="s">
        <v>11</v>
      </c>
      <c r="O89">
        <f t="shared" si="1"/>
        <v>0</v>
      </c>
      <c r="P89">
        <f t="shared" si="2"/>
        <v>3.7860034153514062</v>
      </c>
      <c r="Q89">
        <f t="shared" si="3"/>
        <v>0</v>
      </c>
      <c r="R89" t="str">
        <f t="shared" si="4"/>
        <v>yes</v>
      </c>
    </row>
    <row r="90" spans="1:18" x14ac:dyDescent="0.35">
      <c r="A90">
        <v>12</v>
      </c>
      <c r="B90">
        <v>60</v>
      </c>
      <c r="C90" t="s">
        <v>0</v>
      </c>
      <c r="D90">
        <f t="shared" si="5"/>
        <v>1</v>
      </c>
      <c r="L90">
        <v>64</v>
      </c>
      <c r="M90">
        <v>30</v>
      </c>
      <c r="N90" t="s">
        <v>11</v>
      </c>
      <c r="O90">
        <f t="shared" si="1"/>
        <v>0</v>
      </c>
      <c r="P90">
        <f t="shared" si="2"/>
        <v>3.6145327953135986</v>
      </c>
      <c r="Q90">
        <f t="shared" si="3"/>
        <v>0</v>
      </c>
      <c r="R90" t="str">
        <f t="shared" si="4"/>
        <v>yes</v>
      </c>
    </row>
    <row r="91" spans="1:18" x14ac:dyDescent="0.35">
      <c r="A91">
        <v>49</v>
      </c>
      <c r="B91">
        <v>62</v>
      </c>
      <c r="C91" t="s">
        <v>0</v>
      </c>
      <c r="D91">
        <f t="shared" si="5"/>
        <v>1</v>
      </c>
      <c r="L91">
        <v>77</v>
      </c>
      <c r="M91">
        <v>30</v>
      </c>
      <c r="N91" t="s">
        <v>11</v>
      </c>
      <c r="O91">
        <f t="shared" si="1"/>
        <v>0</v>
      </c>
      <c r="P91">
        <f t="shared" si="2"/>
        <v>3.4906929030640712</v>
      </c>
      <c r="Q91">
        <f t="shared" si="3"/>
        <v>0</v>
      </c>
      <c r="R91" t="str">
        <f t="shared" si="4"/>
        <v>yes</v>
      </c>
    </row>
    <row r="92" spans="1:18" x14ac:dyDescent="0.35">
      <c r="A92">
        <v>36</v>
      </c>
      <c r="B92">
        <v>64</v>
      </c>
      <c r="C92" t="s">
        <v>0</v>
      </c>
      <c r="D92">
        <f t="shared" si="5"/>
        <v>1</v>
      </c>
      <c r="L92">
        <v>132</v>
      </c>
      <c r="M92">
        <v>30</v>
      </c>
      <c r="N92" t="s">
        <v>11</v>
      </c>
      <c r="O92">
        <f t="shared" si="1"/>
        <v>0</v>
      </c>
      <c r="P92">
        <f t="shared" si="2"/>
        <v>2.9667548973929927</v>
      </c>
      <c r="Q92">
        <f t="shared" si="3"/>
        <v>0</v>
      </c>
      <c r="R92" t="str">
        <f t="shared" si="4"/>
        <v>yes</v>
      </c>
    </row>
    <row r="93" spans="1:18" x14ac:dyDescent="0.35">
      <c r="A93">
        <v>48</v>
      </c>
      <c r="B93">
        <v>65</v>
      </c>
      <c r="C93" t="s">
        <v>0</v>
      </c>
      <c r="D93">
        <f t="shared" si="5"/>
        <v>1</v>
      </c>
      <c r="L93">
        <v>150</v>
      </c>
      <c r="M93">
        <v>30</v>
      </c>
      <c r="N93" t="s">
        <v>11</v>
      </c>
      <c r="O93">
        <f t="shared" si="1"/>
        <v>0</v>
      </c>
      <c r="P93">
        <f t="shared" si="2"/>
        <v>2.7952842773551851</v>
      </c>
      <c r="Q93">
        <f t="shared" si="3"/>
        <v>0</v>
      </c>
      <c r="R93" t="str">
        <f t="shared" si="4"/>
        <v>yes</v>
      </c>
    </row>
    <row r="94" spans="1:18" x14ac:dyDescent="0.35">
      <c r="A94">
        <v>17</v>
      </c>
      <c r="B94">
        <v>66</v>
      </c>
      <c r="C94" t="s">
        <v>0</v>
      </c>
      <c r="D94">
        <f t="shared" si="5"/>
        <v>1</v>
      </c>
      <c r="L94">
        <v>12</v>
      </c>
      <c r="M94">
        <v>31</v>
      </c>
      <c r="N94" t="s">
        <v>11</v>
      </c>
      <c r="O94">
        <f t="shared" si="1"/>
        <v>0</v>
      </c>
      <c r="P94">
        <f t="shared" si="2"/>
        <v>4.2506992346784953</v>
      </c>
      <c r="Q94">
        <f t="shared" si="3"/>
        <v>1</v>
      </c>
      <c r="R94" t="str">
        <f t="shared" si="4"/>
        <v>no</v>
      </c>
    </row>
    <row r="95" spans="1:18" x14ac:dyDescent="0.35">
      <c r="A95">
        <v>85</v>
      </c>
      <c r="B95">
        <v>69</v>
      </c>
      <c r="C95" t="s">
        <v>0</v>
      </c>
      <c r="D95">
        <f t="shared" si="5"/>
        <v>1</v>
      </c>
      <c r="L95">
        <v>24</v>
      </c>
      <c r="M95">
        <v>31</v>
      </c>
      <c r="N95" t="s">
        <v>11</v>
      </c>
      <c r="O95">
        <f t="shared" si="1"/>
        <v>0</v>
      </c>
      <c r="P95">
        <f t="shared" si="2"/>
        <v>4.1363854879866242</v>
      </c>
      <c r="Q95">
        <f t="shared" si="3"/>
        <v>1</v>
      </c>
      <c r="R95" t="str">
        <f t="shared" si="4"/>
        <v>no</v>
      </c>
    </row>
    <row r="96" spans="1:18" x14ac:dyDescent="0.35">
      <c r="A96">
        <v>350</v>
      </c>
      <c r="B96">
        <v>39</v>
      </c>
      <c r="C96" t="s">
        <v>0</v>
      </c>
      <c r="D96">
        <f t="shared" si="5"/>
        <v>1</v>
      </c>
      <c r="L96">
        <v>12</v>
      </c>
      <c r="M96">
        <v>32</v>
      </c>
      <c r="N96" t="s">
        <v>11</v>
      </c>
      <c r="O96">
        <f t="shared" si="1"/>
        <v>0</v>
      </c>
      <c r="P96">
        <f t="shared" si="2"/>
        <v>4.3915061050452815</v>
      </c>
      <c r="Q96">
        <f t="shared" si="3"/>
        <v>1</v>
      </c>
      <c r="R96" t="str">
        <f t="shared" si="4"/>
        <v>no</v>
      </c>
    </row>
    <row r="97" spans="1:18" x14ac:dyDescent="0.35">
      <c r="A97">
        <v>207</v>
      </c>
      <c r="B97">
        <v>70</v>
      </c>
      <c r="C97" t="s">
        <v>0</v>
      </c>
      <c r="D97">
        <f t="shared" si="5"/>
        <v>1</v>
      </c>
      <c r="L97">
        <v>27</v>
      </c>
      <c r="M97">
        <v>32</v>
      </c>
      <c r="N97" t="s">
        <v>11</v>
      </c>
      <c r="O97">
        <f t="shared" si="1"/>
        <v>0</v>
      </c>
      <c r="P97">
        <f t="shared" si="2"/>
        <v>4.2486139216804419</v>
      </c>
      <c r="Q97">
        <f t="shared" si="3"/>
        <v>1</v>
      </c>
      <c r="R97" t="str">
        <f t="shared" si="4"/>
        <v>no</v>
      </c>
    </row>
    <row r="98" spans="1:18" x14ac:dyDescent="0.35">
      <c r="A98">
        <v>229</v>
      </c>
      <c r="B98">
        <v>70</v>
      </c>
      <c r="C98" t="s">
        <v>0</v>
      </c>
      <c r="D98">
        <f t="shared" si="5"/>
        <v>1</v>
      </c>
      <c r="L98">
        <v>36</v>
      </c>
      <c r="M98">
        <v>34</v>
      </c>
      <c r="N98" t="s">
        <v>11</v>
      </c>
      <c r="O98">
        <f t="shared" si="1"/>
        <v>0</v>
      </c>
      <c r="P98">
        <f t="shared" si="2"/>
        <v>4.4444923523951108</v>
      </c>
      <c r="Q98">
        <f t="shared" si="3"/>
        <v>1</v>
      </c>
      <c r="R98" t="str">
        <f t="shared" si="4"/>
        <v>no</v>
      </c>
    </row>
    <row r="99" spans="1:18" x14ac:dyDescent="0.35">
      <c r="A99">
        <v>65</v>
      </c>
      <c r="B99">
        <v>72</v>
      </c>
      <c r="C99" t="s">
        <v>0</v>
      </c>
      <c r="D99">
        <f t="shared" si="5"/>
        <v>1</v>
      </c>
      <c r="L99">
        <v>26</v>
      </c>
      <c r="M99">
        <v>46</v>
      </c>
      <c r="N99" t="s">
        <v>11</v>
      </c>
      <c r="O99">
        <f t="shared" ref="O99:O133" si="6">IF(N99="N",0,1)</f>
        <v>0</v>
      </c>
      <c r="P99">
        <f t="shared" ref="P99:P133" si="7">L99*$M$27-M99*$N$27</f>
        <v>6.2294362523731026</v>
      </c>
      <c r="Q99">
        <f t="shared" ref="Q99:Q133" si="8">IF($M$30&lt;P99,1,0)</f>
        <v>1</v>
      </c>
      <c r="R99" t="str">
        <f t="shared" ref="R99:R133" si="9">IF(O99=Q99,"yes","no")</f>
        <v>no</v>
      </c>
    </row>
    <row r="100" spans="1:18" x14ac:dyDescent="0.35">
      <c r="A100">
        <v>37</v>
      </c>
      <c r="B100">
        <v>76</v>
      </c>
      <c r="C100" t="s">
        <v>0</v>
      </c>
      <c r="D100">
        <f t="shared" si="5"/>
        <v>1</v>
      </c>
      <c r="L100">
        <v>26</v>
      </c>
      <c r="M100">
        <v>46</v>
      </c>
      <c r="N100" t="s">
        <v>11</v>
      </c>
      <c r="O100">
        <f t="shared" si="6"/>
        <v>0</v>
      </c>
      <c r="P100">
        <f t="shared" si="7"/>
        <v>6.2294362523731026</v>
      </c>
      <c r="Q100">
        <f t="shared" si="8"/>
        <v>1</v>
      </c>
      <c r="R100" t="str">
        <f t="shared" si="9"/>
        <v>no</v>
      </c>
    </row>
    <row r="101" spans="1:18" x14ac:dyDescent="0.35">
      <c r="A101">
        <v>73</v>
      </c>
      <c r="B101">
        <v>80</v>
      </c>
      <c r="C101" t="s">
        <v>0</v>
      </c>
      <c r="D101">
        <f t="shared" si="5"/>
        <v>1</v>
      </c>
      <c r="L101">
        <v>116</v>
      </c>
      <c r="M101">
        <v>46</v>
      </c>
      <c r="N101" t="s">
        <v>11</v>
      </c>
      <c r="O101">
        <f t="shared" si="6"/>
        <v>0</v>
      </c>
      <c r="P101">
        <f t="shared" si="7"/>
        <v>5.3720831521840653</v>
      </c>
      <c r="Q101">
        <f t="shared" si="8"/>
        <v>1</v>
      </c>
      <c r="R101" t="str">
        <f t="shared" si="9"/>
        <v>no</v>
      </c>
    </row>
    <row r="102" spans="1:18" x14ac:dyDescent="0.35">
      <c r="L102">
        <v>88</v>
      </c>
      <c r="M102">
        <v>53</v>
      </c>
      <c r="N102" t="s">
        <v>11</v>
      </c>
      <c r="O102">
        <f t="shared" si="6"/>
        <v>0</v>
      </c>
      <c r="P102">
        <f t="shared" si="7"/>
        <v>6.6244633203659351</v>
      </c>
      <c r="Q102">
        <f t="shared" si="8"/>
        <v>1</v>
      </c>
      <c r="R102" t="str">
        <f t="shared" si="9"/>
        <v>no</v>
      </c>
    </row>
    <row r="103" spans="1:18" x14ac:dyDescent="0.35">
      <c r="L103">
        <v>27</v>
      </c>
      <c r="M103">
        <v>60</v>
      </c>
      <c r="N103" t="s">
        <v>11</v>
      </c>
      <c r="O103">
        <f t="shared" si="6"/>
        <v>0</v>
      </c>
      <c r="P103">
        <f t="shared" si="7"/>
        <v>8.1912062919504507</v>
      </c>
      <c r="Q103">
        <f t="shared" si="8"/>
        <v>1</v>
      </c>
      <c r="R103" t="str">
        <f t="shared" si="9"/>
        <v>no</v>
      </c>
    </row>
    <row r="104" spans="1:18" x14ac:dyDescent="0.35">
      <c r="L104">
        <v>84</v>
      </c>
      <c r="M104">
        <v>60</v>
      </c>
      <c r="N104" t="s">
        <v>11</v>
      </c>
      <c r="O104">
        <f t="shared" si="6"/>
        <v>0</v>
      </c>
      <c r="P104">
        <f t="shared" si="7"/>
        <v>7.64821599516406</v>
      </c>
      <c r="Q104">
        <f t="shared" si="8"/>
        <v>1</v>
      </c>
      <c r="R104" t="str">
        <f t="shared" si="9"/>
        <v>no</v>
      </c>
    </row>
    <row r="105" spans="1:18" x14ac:dyDescent="0.35">
      <c r="L105">
        <v>162</v>
      </c>
      <c r="M105">
        <v>60</v>
      </c>
      <c r="N105" t="s">
        <v>11</v>
      </c>
      <c r="O105">
        <f t="shared" si="6"/>
        <v>0</v>
      </c>
      <c r="P105">
        <f t="shared" si="7"/>
        <v>6.9051766416668947</v>
      </c>
      <c r="Q105">
        <f t="shared" si="8"/>
        <v>1</v>
      </c>
      <c r="R105" t="str">
        <f t="shared" si="9"/>
        <v>no</v>
      </c>
    </row>
    <row r="106" spans="1:18" x14ac:dyDescent="0.35">
      <c r="L106">
        <v>277</v>
      </c>
      <c r="M106">
        <v>60</v>
      </c>
      <c r="N106" t="s">
        <v>11</v>
      </c>
      <c r="O106">
        <f t="shared" si="6"/>
        <v>0</v>
      </c>
      <c r="P106">
        <f t="shared" si="7"/>
        <v>5.8096699025364575</v>
      </c>
      <c r="Q106">
        <f t="shared" si="8"/>
        <v>1</v>
      </c>
      <c r="R106" t="str">
        <f t="shared" si="9"/>
        <v>no</v>
      </c>
    </row>
    <row r="107" spans="1:18" x14ac:dyDescent="0.35">
      <c r="L107">
        <v>51</v>
      </c>
      <c r="M107">
        <v>66</v>
      </c>
      <c r="N107" t="s">
        <v>11</v>
      </c>
      <c r="O107">
        <f t="shared" si="6"/>
        <v>0</v>
      </c>
      <c r="P107">
        <f t="shared" si="7"/>
        <v>8.8074200207674238</v>
      </c>
      <c r="Q107">
        <f t="shared" si="8"/>
        <v>1</v>
      </c>
      <c r="R107" t="str">
        <f t="shared" si="9"/>
        <v>no</v>
      </c>
    </row>
    <row r="108" spans="1:18" x14ac:dyDescent="0.35">
      <c r="L108">
        <v>12</v>
      </c>
      <c r="M108">
        <v>11</v>
      </c>
      <c r="N108" t="s">
        <v>11</v>
      </c>
      <c r="O108">
        <f t="shared" si="6"/>
        <v>0</v>
      </c>
      <c r="P108">
        <f t="shared" si="7"/>
        <v>1.4345618273427747</v>
      </c>
      <c r="Q108">
        <f t="shared" si="8"/>
        <v>0</v>
      </c>
      <c r="R108" t="str">
        <f t="shared" si="9"/>
        <v>yes</v>
      </c>
    </row>
    <row r="109" spans="1:18" x14ac:dyDescent="0.35">
      <c r="L109">
        <v>100</v>
      </c>
      <c r="M109">
        <v>26</v>
      </c>
      <c r="N109" t="s">
        <v>0</v>
      </c>
      <c r="O109">
        <f t="shared" si="6"/>
        <v>1</v>
      </c>
      <c r="P109">
        <f t="shared" si="7"/>
        <v>2.7083640737708401</v>
      </c>
      <c r="Q109">
        <f t="shared" si="8"/>
        <v>0</v>
      </c>
      <c r="R109" t="str">
        <f t="shared" si="9"/>
        <v>no</v>
      </c>
    </row>
    <row r="110" spans="1:18" x14ac:dyDescent="0.35">
      <c r="L110">
        <v>78</v>
      </c>
      <c r="M110">
        <v>27</v>
      </c>
      <c r="N110" t="s">
        <v>0</v>
      </c>
      <c r="O110">
        <f t="shared" si="6"/>
        <v>1</v>
      </c>
      <c r="P110">
        <f t="shared" si="7"/>
        <v>3.0587461464060577</v>
      </c>
      <c r="Q110">
        <f t="shared" si="8"/>
        <v>0</v>
      </c>
      <c r="R110" t="str">
        <f t="shared" si="9"/>
        <v>no</v>
      </c>
    </row>
    <row r="111" spans="1:18" x14ac:dyDescent="0.35">
      <c r="L111">
        <v>61</v>
      </c>
      <c r="M111">
        <v>48</v>
      </c>
      <c r="N111" t="s">
        <v>0</v>
      </c>
      <c r="O111">
        <f t="shared" si="6"/>
        <v>1</v>
      </c>
      <c r="P111">
        <f t="shared" si="7"/>
        <v>6.1776348985887157</v>
      </c>
      <c r="Q111">
        <f t="shared" si="8"/>
        <v>1</v>
      </c>
      <c r="R111" t="str">
        <f t="shared" si="9"/>
        <v>yes</v>
      </c>
    </row>
    <row r="112" spans="1:18" x14ac:dyDescent="0.35">
      <c r="L112">
        <v>343</v>
      </c>
      <c r="M112">
        <v>28</v>
      </c>
      <c r="N112" t="s">
        <v>0</v>
      </c>
      <c r="O112">
        <f t="shared" si="6"/>
        <v>1</v>
      </c>
      <c r="P112">
        <f t="shared" si="7"/>
        <v>0.67512444399401028</v>
      </c>
      <c r="Q112">
        <f t="shared" si="8"/>
        <v>0</v>
      </c>
      <c r="R112" t="str">
        <f t="shared" si="9"/>
        <v>no</v>
      </c>
    </row>
    <row r="113" spans="12:18" x14ac:dyDescent="0.35">
      <c r="L113">
        <v>24</v>
      </c>
      <c r="M113">
        <v>49</v>
      </c>
      <c r="N113" t="s">
        <v>0</v>
      </c>
      <c r="O113">
        <f t="shared" si="6"/>
        <v>1</v>
      </c>
      <c r="P113">
        <f t="shared" si="7"/>
        <v>6.6709091545887729</v>
      </c>
      <c r="Q113">
        <f t="shared" si="8"/>
        <v>1</v>
      </c>
      <c r="R113" t="str">
        <f t="shared" si="9"/>
        <v>yes</v>
      </c>
    </row>
    <row r="114" spans="12:18" x14ac:dyDescent="0.35">
      <c r="L114">
        <v>43</v>
      </c>
      <c r="M114">
        <v>53</v>
      </c>
      <c r="N114" t="s">
        <v>0</v>
      </c>
      <c r="O114">
        <f t="shared" si="6"/>
        <v>1</v>
      </c>
      <c r="P114">
        <f t="shared" si="7"/>
        <v>7.0531398704604538</v>
      </c>
      <c r="Q114">
        <f t="shared" si="8"/>
        <v>1</v>
      </c>
      <c r="R114" t="str">
        <f t="shared" si="9"/>
        <v>yes</v>
      </c>
    </row>
    <row r="115" spans="12:18" x14ac:dyDescent="0.35">
      <c r="L115">
        <v>417</v>
      </c>
      <c r="M115">
        <v>13</v>
      </c>
      <c r="N115" t="s">
        <v>0</v>
      </c>
      <c r="O115">
        <f t="shared" si="6"/>
        <v>1</v>
      </c>
      <c r="P115">
        <f t="shared" si="7"/>
        <v>-2.1419133827743222</v>
      </c>
      <c r="Q115">
        <f t="shared" si="8"/>
        <v>0</v>
      </c>
      <c r="R115" t="str">
        <f t="shared" si="9"/>
        <v>no</v>
      </c>
    </row>
    <row r="116" spans="12:18" x14ac:dyDescent="0.35">
      <c r="L116">
        <v>275</v>
      </c>
      <c r="M116">
        <v>54</v>
      </c>
      <c r="N116" t="s">
        <v>0</v>
      </c>
      <c r="O116">
        <f t="shared" si="6"/>
        <v>1</v>
      </c>
      <c r="P116">
        <f t="shared" si="7"/>
        <v>4.9838809714510539</v>
      </c>
      <c r="Q116">
        <f t="shared" si="8"/>
        <v>1</v>
      </c>
      <c r="R116" t="str">
        <f t="shared" si="9"/>
        <v>yes</v>
      </c>
    </row>
    <row r="117" spans="12:18" x14ac:dyDescent="0.35">
      <c r="L117">
        <v>42</v>
      </c>
      <c r="M117">
        <v>57</v>
      </c>
      <c r="N117" t="s">
        <v>0</v>
      </c>
      <c r="O117">
        <f t="shared" si="6"/>
        <v>1</v>
      </c>
      <c r="P117">
        <f t="shared" si="7"/>
        <v>7.6258934974852544</v>
      </c>
      <c r="Q117">
        <f t="shared" si="8"/>
        <v>1</v>
      </c>
      <c r="R117" t="str">
        <f t="shared" si="9"/>
        <v>yes</v>
      </c>
    </row>
    <row r="118" spans="12:18" x14ac:dyDescent="0.35">
      <c r="L118">
        <v>26</v>
      </c>
      <c r="M118">
        <v>58</v>
      </c>
      <c r="N118" t="s">
        <v>0</v>
      </c>
      <c r="O118">
        <f t="shared" si="6"/>
        <v>1</v>
      </c>
      <c r="P118">
        <f t="shared" si="7"/>
        <v>7.9191186967745342</v>
      </c>
      <c r="Q118">
        <f t="shared" si="8"/>
        <v>1</v>
      </c>
      <c r="R118" t="str">
        <f t="shared" si="9"/>
        <v>yes</v>
      </c>
    </row>
    <row r="119" spans="12:18" x14ac:dyDescent="0.35">
      <c r="L119">
        <v>42</v>
      </c>
      <c r="M119">
        <v>59</v>
      </c>
      <c r="N119" t="s">
        <v>0</v>
      </c>
      <c r="O119">
        <f t="shared" si="6"/>
        <v>1</v>
      </c>
      <c r="P119">
        <f t="shared" si="7"/>
        <v>7.907507238218825</v>
      </c>
      <c r="Q119">
        <f t="shared" si="8"/>
        <v>1</v>
      </c>
      <c r="R119" t="str">
        <f t="shared" si="9"/>
        <v>yes</v>
      </c>
    </row>
    <row r="120" spans="12:18" x14ac:dyDescent="0.35">
      <c r="L120">
        <v>47</v>
      </c>
      <c r="M120">
        <v>59</v>
      </c>
      <c r="N120" t="s">
        <v>0</v>
      </c>
      <c r="O120">
        <f t="shared" si="6"/>
        <v>1</v>
      </c>
      <c r="P120">
        <f t="shared" si="7"/>
        <v>7.8598765104305457</v>
      </c>
      <c r="Q120">
        <f t="shared" si="8"/>
        <v>1</v>
      </c>
      <c r="R120" t="str">
        <f t="shared" si="9"/>
        <v>yes</v>
      </c>
    </row>
    <row r="121" spans="12:18" x14ac:dyDescent="0.35">
      <c r="L121">
        <v>170</v>
      </c>
      <c r="M121">
        <v>59</v>
      </c>
      <c r="N121" t="s">
        <v>0</v>
      </c>
      <c r="O121">
        <f t="shared" si="6"/>
        <v>1</v>
      </c>
      <c r="P121">
        <f t="shared" si="7"/>
        <v>6.6881606068388608</v>
      </c>
      <c r="Q121">
        <f t="shared" si="8"/>
        <v>1</v>
      </c>
      <c r="R121" t="str">
        <f t="shared" si="9"/>
        <v>yes</v>
      </c>
    </row>
    <row r="122" spans="12:18" x14ac:dyDescent="0.35">
      <c r="L122">
        <v>12</v>
      </c>
      <c r="M122">
        <v>60</v>
      </c>
      <c r="N122" t="s">
        <v>0</v>
      </c>
      <c r="O122">
        <f t="shared" si="6"/>
        <v>1</v>
      </c>
      <c r="P122">
        <f t="shared" si="7"/>
        <v>8.3340984753152902</v>
      </c>
      <c r="Q122">
        <f t="shared" si="8"/>
        <v>1</v>
      </c>
      <c r="R122" t="str">
        <f t="shared" si="9"/>
        <v>yes</v>
      </c>
    </row>
    <row r="123" spans="12:18" x14ac:dyDescent="0.35">
      <c r="L123">
        <v>49</v>
      </c>
      <c r="M123">
        <v>62</v>
      </c>
      <c r="N123" t="s">
        <v>0</v>
      </c>
      <c r="O123">
        <f t="shared" si="6"/>
        <v>1</v>
      </c>
      <c r="P123">
        <f t="shared" si="7"/>
        <v>8.2632448304155925</v>
      </c>
      <c r="Q123">
        <f t="shared" si="8"/>
        <v>1</v>
      </c>
      <c r="R123" t="str">
        <f t="shared" si="9"/>
        <v>yes</v>
      </c>
    </row>
    <row r="124" spans="12:18" x14ac:dyDescent="0.35">
      <c r="L124">
        <v>36</v>
      </c>
      <c r="M124">
        <v>64</v>
      </c>
      <c r="N124" t="s">
        <v>0</v>
      </c>
      <c r="O124">
        <f t="shared" si="6"/>
        <v>1</v>
      </c>
      <c r="P124">
        <f t="shared" si="7"/>
        <v>8.6686984633986928</v>
      </c>
      <c r="Q124">
        <f t="shared" si="8"/>
        <v>1</v>
      </c>
      <c r="R124" t="str">
        <f t="shared" si="9"/>
        <v>yes</v>
      </c>
    </row>
    <row r="125" spans="12:18" x14ac:dyDescent="0.35">
      <c r="L125">
        <v>48</v>
      </c>
      <c r="M125">
        <v>65</v>
      </c>
      <c r="N125" t="s">
        <v>0</v>
      </c>
      <c r="O125">
        <f t="shared" si="6"/>
        <v>1</v>
      </c>
      <c r="P125">
        <f t="shared" si="7"/>
        <v>8.695191587073607</v>
      </c>
      <c r="Q125">
        <f t="shared" si="8"/>
        <v>1</v>
      </c>
      <c r="R125" t="str">
        <f t="shared" si="9"/>
        <v>yes</v>
      </c>
    </row>
    <row r="126" spans="12:18" x14ac:dyDescent="0.35">
      <c r="L126">
        <v>17</v>
      </c>
      <c r="M126">
        <v>66</v>
      </c>
      <c r="N126" t="s">
        <v>0</v>
      </c>
      <c r="O126">
        <f t="shared" si="6"/>
        <v>1</v>
      </c>
      <c r="P126">
        <f t="shared" si="7"/>
        <v>9.1313089697277281</v>
      </c>
      <c r="Q126">
        <f t="shared" si="8"/>
        <v>1</v>
      </c>
      <c r="R126" t="str">
        <f t="shared" si="9"/>
        <v>yes</v>
      </c>
    </row>
    <row r="127" spans="12:18" x14ac:dyDescent="0.35">
      <c r="L127">
        <v>85</v>
      </c>
      <c r="M127">
        <v>69</v>
      </c>
      <c r="N127" t="s">
        <v>0</v>
      </c>
      <c r="O127">
        <f t="shared" si="6"/>
        <v>1</v>
      </c>
      <c r="P127">
        <f t="shared" si="7"/>
        <v>8.9059516829074798</v>
      </c>
      <c r="Q127">
        <f t="shared" si="8"/>
        <v>1</v>
      </c>
      <c r="R127" t="str">
        <f t="shared" si="9"/>
        <v>yes</v>
      </c>
    </row>
    <row r="128" spans="12:18" x14ac:dyDescent="0.35">
      <c r="L128">
        <v>350</v>
      </c>
      <c r="M128">
        <v>39</v>
      </c>
      <c r="N128" t="s">
        <v>0</v>
      </c>
      <c r="O128">
        <f t="shared" si="6"/>
        <v>1</v>
      </c>
      <c r="P128">
        <f t="shared" si="7"/>
        <v>2.1573169991250651</v>
      </c>
      <c r="Q128">
        <f t="shared" si="8"/>
        <v>0</v>
      </c>
      <c r="R128" t="str">
        <f t="shared" si="9"/>
        <v>no</v>
      </c>
    </row>
    <row r="129" spans="12:18" x14ac:dyDescent="0.35">
      <c r="L129">
        <v>207</v>
      </c>
      <c r="M129">
        <v>70</v>
      </c>
      <c r="N129" t="s">
        <v>0</v>
      </c>
      <c r="O129">
        <f t="shared" si="6"/>
        <v>1</v>
      </c>
      <c r="P129">
        <f t="shared" si="7"/>
        <v>7.8845687952402379</v>
      </c>
      <c r="Q129">
        <f t="shared" si="8"/>
        <v>1</v>
      </c>
      <c r="R129" t="str">
        <f t="shared" si="9"/>
        <v>yes</v>
      </c>
    </row>
    <row r="130" spans="12:18" x14ac:dyDescent="0.35">
      <c r="L130">
        <v>229</v>
      </c>
      <c r="M130">
        <v>70</v>
      </c>
      <c r="N130" t="s">
        <v>0</v>
      </c>
      <c r="O130">
        <f t="shared" si="6"/>
        <v>1</v>
      </c>
      <c r="P130">
        <f t="shared" si="7"/>
        <v>7.6749935929718056</v>
      </c>
      <c r="Q130">
        <f t="shared" si="8"/>
        <v>1</v>
      </c>
      <c r="R130" t="str">
        <f t="shared" si="9"/>
        <v>yes</v>
      </c>
    </row>
    <row r="131" spans="12:18" x14ac:dyDescent="0.35">
      <c r="L131">
        <v>65</v>
      </c>
      <c r="M131">
        <v>72</v>
      </c>
      <c r="N131" t="s">
        <v>0</v>
      </c>
      <c r="O131">
        <f t="shared" si="6"/>
        <v>1</v>
      </c>
      <c r="P131">
        <f t="shared" si="7"/>
        <v>9.5188952051609572</v>
      </c>
      <c r="Q131">
        <f t="shared" si="8"/>
        <v>1</v>
      </c>
      <c r="R131" t="str">
        <f t="shared" si="9"/>
        <v>yes</v>
      </c>
    </row>
    <row r="132" spans="12:18" x14ac:dyDescent="0.35">
      <c r="L132">
        <v>37</v>
      </c>
      <c r="M132">
        <v>76</v>
      </c>
      <c r="N132" t="s">
        <v>0</v>
      </c>
      <c r="O132">
        <f t="shared" si="6"/>
        <v>1</v>
      </c>
      <c r="P132">
        <f t="shared" si="7"/>
        <v>10.348854762242468</v>
      </c>
      <c r="Q132">
        <f t="shared" si="8"/>
        <v>1</v>
      </c>
      <c r="R132" t="str">
        <f t="shared" si="9"/>
        <v>yes</v>
      </c>
    </row>
    <row r="133" spans="12:18" x14ac:dyDescent="0.35">
      <c r="L133">
        <v>73</v>
      </c>
      <c r="M133">
        <v>80</v>
      </c>
      <c r="N133" t="s">
        <v>0</v>
      </c>
      <c r="O133">
        <f t="shared" si="6"/>
        <v>1</v>
      </c>
      <c r="P133">
        <f t="shared" si="7"/>
        <v>10.569141003633998</v>
      </c>
      <c r="Q133">
        <f t="shared" si="8"/>
        <v>1</v>
      </c>
      <c r="R133" t="str">
        <f t="shared" si="9"/>
        <v>yes</v>
      </c>
    </row>
  </sheetData>
  <mergeCells count="13">
    <mergeCell ref="M30:N30"/>
    <mergeCell ref="M11:O11"/>
    <mergeCell ref="R14:S14"/>
    <mergeCell ref="M16:O16"/>
    <mergeCell ref="M21:O21"/>
    <mergeCell ref="M25:N25"/>
    <mergeCell ref="M29:N29"/>
    <mergeCell ref="E1:F1"/>
    <mergeCell ref="H1:I1"/>
    <mergeCell ref="L1:M1"/>
    <mergeCell ref="P1:Q1"/>
    <mergeCell ref="L6:M6"/>
    <mergeCell ref="P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Atul Singh</cp:lastModifiedBy>
  <dcterms:created xsi:type="dcterms:W3CDTF">2018-10-19T09:59:56Z</dcterms:created>
  <dcterms:modified xsi:type="dcterms:W3CDTF">2018-10-19T10:02:06Z</dcterms:modified>
</cp:coreProperties>
</file>