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8_{F6B0256C-0B7D-408E-B001-C492EE0363C1}" xr6:coauthVersionLast="37" xr6:coauthVersionMax="37" xr10:uidLastSave="{00000000-0000-0000-0000-000000000000}"/>
  <bookViews>
    <workbookView xWindow="0" yWindow="0" windowWidth="19200" windowHeight="6940" xr2:uid="{EB38F85E-B87A-4C6F-81D5-C48664FB2E14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E4" i="1"/>
  <c r="E5" i="1"/>
  <c r="E6" i="1"/>
  <c r="M8" i="1"/>
  <c r="M6" i="1"/>
  <c r="E7" i="1"/>
  <c r="E8" i="1"/>
  <c r="E9" i="1"/>
  <c r="M9" i="1"/>
  <c r="M11" i="1"/>
  <c r="F4" i="1"/>
  <c r="G4" i="1"/>
  <c r="F5" i="1"/>
  <c r="G5" i="1"/>
  <c r="F6" i="1"/>
  <c r="G6" i="1"/>
  <c r="F7" i="1"/>
  <c r="G7" i="1"/>
  <c r="F8" i="1"/>
  <c r="G8" i="1"/>
  <c r="F9" i="1"/>
  <c r="G9" i="1"/>
  <c r="J9" i="1"/>
  <c r="J10" i="1"/>
  <c r="J11" i="1"/>
</calcChain>
</file>

<file path=xl/sharedStrings.xml><?xml version="1.0" encoding="utf-8"?>
<sst xmlns="http://schemas.openxmlformats.org/spreadsheetml/2006/main" count="46" uniqueCount="43">
  <si>
    <t>SUMMARY OUTPUT</t>
  </si>
  <si>
    <t>b0+b1x1+b2x2</t>
  </si>
  <si>
    <t>X1</t>
  </si>
  <si>
    <t>X2</t>
  </si>
  <si>
    <t>Y</t>
  </si>
  <si>
    <t>pred Y</t>
  </si>
  <si>
    <t>transform pred y to actual y</t>
  </si>
  <si>
    <t>check</t>
  </si>
  <si>
    <t>Regression Statistics</t>
  </si>
  <si>
    <t>Multiple R</t>
  </si>
  <si>
    <t>no of 0</t>
  </si>
  <si>
    <t>R Square</t>
  </si>
  <si>
    <t>no of 1</t>
  </si>
  <si>
    <t>Adjusted R Square</t>
  </si>
  <si>
    <t>Standard Error</t>
  </si>
  <si>
    <t xml:space="preserve">mean of 0 pred y </t>
  </si>
  <si>
    <t>Observations</t>
  </si>
  <si>
    <t>yes</t>
  </si>
  <si>
    <t>mean of 1 pred y</t>
  </si>
  <si>
    <t>no</t>
  </si>
  <si>
    <t>ANOVA</t>
  </si>
  <si>
    <t>accuracy</t>
  </si>
  <si>
    <t>cut off "c"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</si>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</sst>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9" fontId="0" fillId="0" borderId="0" xfId="1" applyFont="1"/>
    <xf numFmtId="0" fontId="2" fillId="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[1]LRC!$B$4:$B$9</c:f>
              <c:numCache>
                <c:formatCode>General</c:formatCode>
                <c:ptCount val="6"/>
                <c:pt idx="0">
                  <c:v>1.2</c:v>
                </c:pt>
                <c:pt idx="1">
                  <c:v>1.3</c:v>
                </c:pt>
                <c:pt idx="2">
                  <c:v>4.2</c:v>
                </c:pt>
                <c:pt idx="3">
                  <c:v>1.0569999999999999</c:v>
                </c:pt>
                <c:pt idx="4">
                  <c:v>2.3690000000000002</c:v>
                </c:pt>
                <c:pt idx="5">
                  <c:v>1.02</c:v>
                </c:pt>
              </c:numCache>
            </c:numRef>
          </c:xVal>
          <c:yVal>
            <c:numRef>
              <c:f>[1]LRC!$D$4:$D$9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48E9-82B1-FFB206AC0E6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[1]LRC!$B$4:$B$9</c:f>
              <c:numCache>
                <c:formatCode>General</c:formatCode>
                <c:ptCount val="6"/>
                <c:pt idx="0">
                  <c:v>1.2</c:v>
                </c:pt>
                <c:pt idx="1">
                  <c:v>1.3</c:v>
                </c:pt>
                <c:pt idx="2">
                  <c:v>4.2</c:v>
                </c:pt>
                <c:pt idx="3">
                  <c:v>1.0569999999999999</c:v>
                </c:pt>
                <c:pt idx="4">
                  <c:v>2.3690000000000002</c:v>
                </c:pt>
                <c:pt idx="5">
                  <c:v>1.02</c:v>
                </c:pt>
              </c:numCache>
            </c:numRef>
          </c:xVal>
          <c:yVal>
            <c:numRef>
              <c:f>[1]LRC!$T$26:$T$31</c:f>
              <c:numCache>
                <c:formatCode>General</c:formatCode>
                <c:ptCount val="6"/>
                <c:pt idx="0">
                  <c:v>0.68170340748242686</c:v>
                </c:pt>
                <c:pt idx="1">
                  <c:v>-0.12516628199303437</c:v>
                </c:pt>
                <c:pt idx="2">
                  <c:v>0.13576065382774383</c:v>
                </c:pt>
                <c:pt idx="3">
                  <c:v>0.83957485767346252</c:v>
                </c:pt>
                <c:pt idx="4">
                  <c:v>0.61938976775764942</c:v>
                </c:pt>
                <c:pt idx="5">
                  <c:v>0.8487375952517513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48E9-82B1-FFB206AC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35984"/>
        <c:axId val="350873192"/>
      </c:scatterChart>
      <c:valAx>
        <c:axId val="46623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73192"/>
        <c:crosses val="autoZero"/>
        <c:crossBetween val="midCat"/>
      </c:valAx>
      <c:valAx>
        <c:axId val="350873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235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[1]LRC!$C$4:$C$9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3.3</c:v>
                </c:pt>
                <c:pt idx="2">
                  <c:v>2.25</c:v>
                </c:pt>
                <c:pt idx="3">
                  <c:v>2.0139999999999998</c:v>
                </c:pt>
                <c:pt idx="4">
                  <c:v>2.0099999999999998</c:v>
                </c:pt>
                <c:pt idx="5">
                  <c:v>2.0099999999999998</c:v>
                </c:pt>
              </c:numCache>
            </c:numRef>
          </c:xVal>
          <c:yVal>
            <c:numRef>
              <c:f>[1]LRC!$D$4:$D$9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0-4A2A-BB2E-ED93A164EE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[1]LRC!$C$4:$C$9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3.3</c:v>
                </c:pt>
                <c:pt idx="2">
                  <c:v>2.25</c:v>
                </c:pt>
                <c:pt idx="3">
                  <c:v>2.0139999999999998</c:v>
                </c:pt>
                <c:pt idx="4">
                  <c:v>2.0099999999999998</c:v>
                </c:pt>
                <c:pt idx="5">
                  <c:v>2.0099999999999998</c:v>
                </c:pt>
              </c:numCache>
            </c:numRef>
          </c:xVal>
          <c:yVal>
            <c:numRef>
              <c:f>[1]LRC!$T$26:$T$31</c:f>
              <c:numCache>
                <c:formatCode>General</c:formatCode>
                <c:ptCount val="6"/>
                <c:pt idx="0">
                  <c:v>0.68170340748242686</c:v>
                </c:pt>
                <c:pt idx="1">
                  <c:v>-0.12516628199303437</c:v>
                </c:pt>
                <c:pt idx="2">
                  <c:v>0.13576065382774383</c:v>
                </c:pt>
                <c:pt idx="3">
                  <c:v>0.83957485767346252</c:v>
                </c:pt>
                <c:pt idx="4">
                  <c:v>0.61938976775764942</c:v>
                </c:pt>
                <c:pt idx="5">
                  <c:v>0.8487375952517513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0-4A2A-BB2E-ED93A164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9912"/>
        <c:axId val="350870568"/>
      </c:scatterChart>
      <c:valAx>
        <c:axId val="35086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70568"/>
        <c:crosses val="autoZero"/>
        <c:crossBetween val="midCat"/>
      </c:valAx>
      <c:valAx>
        <c:axId val="350870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69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0</xdr:row>
      <xdr:rowOff>180975</xdr:rowOff>
    </xdr:from>
    <xdr:to>
      <xdr:col>33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6E19F-48C4-41D1-82CA-EC8C4294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238125</xdr:colOff>
      <xdr:row>12</xdr:row>
      <xdr:rowOff>47625</xdr:rowOff>
    </xdr:from>
    <xdr:to>
      <xdr:col>33</xdr:col>
      <xdr:colOff>238125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3B419-5BA0-4030-A2AC-B0A2C93F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"/>
      <sheetName val="BASICReg"/>
      <sheetName val="regression for regression"/>
      <sheetName val="LRC"/>
      <sheetName val="sample"/>
      <sheetName val="LDA-Variance"/>
      <sheetName val="co var"/>
      <sheetName val="timeseries"/>
      <sheetName val="data prac"/>
      <sheetName val="SVM"/>
    </sheetNames>
    <sheetDataSet>
      <sheetData sheetId="0"/>
      <sheetData sheetId="1"/>
      <sheetData sheetId="2"/>
      <sheetData sheetId="3">
        <row r="4">
          <cell r="B4">
            <v>1.2</v>
          </cell>
          <cell r="C4">
            <v>2.2000000000000002</v>
          </cell>
          <cell r="D4">
            <v>0</v>
          </cell>
        </row>
        <row r="5">
          <cell r="B5">
            <v>1.3</v>
          </cell>
          <cell r="C5">
            <v>3.3</v>
          </cell>
          <cell r="D5">
            <v>0</v>
          </cell>
        </row>
        <row r="6">
          <cell r="B6">
            <v>4.2</v>
          </cell>
          <cell r="C6">
            <v>2.25</v>
          </cell>
          <cell r="D6">
            <v>0</v>
          </cell>
        </row>
        <row r="7">
          <cell r="B7">
            <v>1.0569999999999999</v>
          </cell>
          <cell r="C7">
            <v>2.0139999999999998</v>
          </cell>
          <cell r="D7">
            <v>1</v>
          </cell>
        </row>
        <row r="8">
          <cell r="B8">
            <v>2.3690000000000002</v>
          </cell>
          <cell r="C8">
            <v>2.0099999999999998</v>
          </cell>
          <cell r="D8">
            <v>1</v>
          </cell>
        </row>
        <row r="9">
          <cell r="B9">
            <v>1.02</v>
          </cell>
          <cell r="C9">
            <v>2.0099999999999998</v>
          </cell>
          <cell r="D9">
            <v>1</v>
          </cell>
        </row>
        <row r="26">
          <cell r="T26">
            <v>0.68170340748242686</v>
          </cell>
        </row>
        <row r="27">
          <cell r="T27">
            <v>-0.12516628199303437</v>
          </cell>
        </row>
        <row r="28">
          <cell r="T28">
            <v>0.13576065382774383</v>
          </cell>
        </row>
        <row r="29">
          <cell r="T29">
            <v>0.83957485767346252</v>
          </cell>
        </row>
        <row r="30">
          <cell r="T30">
            <v>0.61938976775764942</v>
          </cell>
        </row>
        <row r="31">
          <cell r="T31">
            <v>0.8487375952517513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B8EC-1789-4F32-9B6D-DC687CCDDC6E}">
  <dimension ref="B1:AA31"/>
  <sheetViews>
    <sheetView tabSelected="1" workbookViewId="0">
      <selection sqref="A1:XFD1048576"/>
    </sheetView>
  </sheetViews>
  <sheetFormatPr defaultRowHeight="14.5" x14ac:dyDescent="0.35"/>
  <cols>
    <col min="4" max="4" width="8.26953125" customWidth="1"/>
    <col min="5" max="5" width="9.1796875" customWidth="1"/>
    <col min="12" max="12" width="15.7265625" customWidth="1"/>
  </cols>
  <sheetData>
    <row r="1" spans="2:27" x14ac:dyDescent="0.35">
      <c r="S1" t="s">
        <v>0</v>
      </c>
    </row>
    <row r="2" spans="2:27" ht="15" thickBot="1" x14ac:dyDescent="0.4">
      <c r="E2" t="s">
        <v>1</v>
      </c>
    </row>
    <row r="3" spans="2:27" x14ac:dyDescent="0.3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S3" s="1" t="s">
        <v>8</v>
      </c>
      <c r="T3" s="1"/>
    </row>
    <row r="4" spans="2:27" x14ac:dyDescent="0.35">
      <c r="B4">
        <v>1.2</v>
      </c>
      <c r="C4">
        <v>2.2000000000000002</v>
      </c>
      <c r="D4">
        <v>0</v>
      </c>
      <c r="E4">
        <f>$T$17+$T$18*B4+$T$19*C4</f>
        <v>0.68170340748242686</v>
      </c>
      <c r="F4">
        <f>IF(E4&lt;$M$11,0,1)</f>
        <v>1</v>
      </c>
      <c r="G4" t="str">
        <f>IF(D4=F4,"yes","no")</f>
        <v>no</v>
      </c>
      <c r="S4" s="2" t="s">
        <v>9</v>
      </c>
      <c r="T4" s="2">
        <v>0.73380388873452329</v>
      </c>
    </row>
    <row r="5" spans="2:27" x14ac:dyDescent="0.35">
      <c r="B5">
        <v>1.3</v>
      </c>
      <c r="C5">
        <v>3.3</v>
      </c>
      <c r="D5">
        <v>0</v>
      </c>
      <c r="E5">
        <f t="shared" ref="E5:E9" si="0">$T$17+$T$18*B5+$T$19*C5</f>
        <v>-0.12516628199303437</v>
      </c>
      <c r="F5">
        <f t="shared" ref="F5:F9" si="1">IF(E5&lt;$M$11,0,1)</f>
        <v>0</v>
      </c>
      <c r="G5" t="str">
        <f t="shared" ref="G5:G9" si="2">IF(D5=F5,"yes","no")</f>
        <v>yes</v>
      </c>
      <c r="L5" t="s">
        <v>10</v>
      </c>
      <c r="M5">
        <f>COUNTIF(D4:D9,0)</f>
        <v>3</v>
      </c>
      <c r="S5" s="2" t="s">
        <v>11</v>
      </c>
      <c r="T5" s="2">
        <v>0.53846814712190871</v>
      </c>
    </row>
    <row r="6" spans="2:27" x14ac:dyDescent="0.35">
      <c r="B6">
        <v>4.2</v>
      </c>
      <c r="C6">
        <v>2.25</v>
      </c>
      <c r="D6">
        <v>0</v>
      </c>
      <c r="E6">
        <f t="shared" si="0"/>
        <v>0.13576065382774383</v>
      </c>
      <c r="F6">
        <f t="shared" si="1"/>
        <v>0</v>
      </c>
      <c r="G6" t="str">
        <f t="shared" si="2"/>
        <v>yes</v>
      </c>
      <c r="L6" t="s">
        <v>12</v>
      </c>
      <c r="M6">
        <f>COUNTIF(D4:D9,1)</f>
        <v>3</v>
      </c>
      <c r="S6" s="2" t="s">
        <v>13</v>
      </c>
      <c r="T6" s="2">
        <v>0.23078024520318122</v>
      </c>
    </row>
    <row r="7" spans="2:27" x14ac:dyDescent="0.35">
      <c r="B7">
        <v>1.0569999999999999</v>
      </c>
      <c r="C7">
        <v>2.0139999999999998</v>
      </c>
      <c r="D7">
        <v>1</v>
      </c>
      <c r="E7">
        <f t="shared" si="0"/>
        <v>0.83957485767346252</v>
      </c>
      <c r="F7">
        <f t="shared" si="1"/>
        <v>1</v>
      </c>
      <c r="G7" t="str">
        <f t="shared" si="2"/>
        <v>yes</v>
      </c>
      <c r="S7" s="2" t="s">
        <v>14</v>
      </c>
      <c r="T7" s="2">
        <v>0.4803810221470512</v>
      </c>
    </row>
    <row r="8" spans="2:27" ht="15" thickBot="1" x14ac:dyDescent="0.4">
      <c r="B8">
        <v>2.3690000000000002</v>
      </c>
      <c r="C8">
        <v>2.0099999999999998</v>
      </c>
      <c r="D8">
        <v>1</v>
      </c>
      <c r="E8">
        <f t="shared" si="0"/>
        <v>0.61938976775764942</v>
      </c>
      <c r="F8">
        <f t="shared" si="1"/>
        <v>1</v>
      </c>
      <c r="G8" t="str">
        <f t="shared" si="2"/>
        <v>yes</v>
      </c>
      <c r="L8" t="s">
        <v>15</v>
      </c>
      <c r="M8">
        <f>AVERAGEIF(D4:D9,0,E4:E9)</f>
        <v>0.23076592643904545</v>
      </c>
      <c r="S8" s="3" t="s">
        <v>16</v>
      </c>
      <c r="T8" s="3">
        <v>6</v>
      </c>
    </row>
    <row r="9" spans="2:27" x14ac:dyDescent="0.35">
      <c r="B9">
        <v>1.02</v>
      </c>
      <c r="C9">
        <v>2.0099999999999998</v>
      </c>
      <c r="D9">
        <v>1</v>
      </c>
      <c r="E9">
        <f t="shared" si="0"/>
        <v>0.8487375952517513</v>
      </c>
      <c r="F9">
        <f t="shared" si="1"/>
        <v>1</v>
      </c>
      <c r="G9" t="str">
        <f t="shared" si="2"/>
        <v>yes</v>
      </c>
      <c r="I9" t="s">
        <v>17</v>
      </c>
      <c r="J9">
        <f>COUNTIF(G4:G9,"yes")</f>
        <v>5</v>
      </c>
      <c r="L9" t="s">
        <v>18</v>
      </c>
      <c r="M9">
        <f>AVERAGEIF(D4:D9,1,E4:E9)</f>
        <v>0.7692340735609543</v>
      </c>
    </row>
    <row r="10" spans="2:27" ht="15" thickBot="1" x14ac:dyDescent="0.4">
      <c r="I10" t="s">
        <v>19</v>
      </c>
      <c r="J10">
        <f>COUNTIF(G4:G9,"no")</f>
        <v>1</v>
      </c>
      <c r="S10" t="s">
        <v>20</v>
      </c>
    </row>
    <row r="11" spans="2:27" x14ac:dyDescent="0.35">
      <c r="I11" t="s">
        <v>21</v>
      </c>
      <c r="J11" s="4">
        <f>J9/(J9+J10)</f>
        <v>0.83333333333333337</v>
      </c>
      <c r="L11" t="s">
        <v>22</v>
      </c>
      <c r="M11">
        <f>((M5*M8)+(M6*M9))/(M5+M6)</f>
        <v>0.49999999999999983</v>
      </c>
      <c r="S11" s="5"/>
      <c r="T11" s="5" t="s">
        <v>23</v>
      </c>
      <c r="U11" s="5" t="s">
        <v>24</v>
      </c>
      <c r="V11" s="5" t="s">
        <v>25</v>
      </c>
      <c r="W11" s="5" t="s">
        <v>26</v>
      </c>
      <c r="X11" s="5" t="s">
        <v>27</v>
      </c>
    </row>
    <row r="12" spans="2:27" x14ac:dyDescent="0.35">
      <c r="S12" s="2" t="s">
        <v>28</v>
      </c>
      <c r="T12" s="2">
        <v>2</v>
      </c>
      <c r="U12" s="2">
        <v>0.80770222068286301</v>
      </c>
      <c r="V12" s="2">
        <v>0.40385111034143151</v>
      </c>
      <c r="W12" s="2">
        <v>1.7500465366497875</v>
      </c>
      <c r="X12" s="2">
        <v>0.31354690569783766</v>
      </c>
    </row>
    <row r="13" spans="2:27" x14ac:dyDescent="0.35">
      <c r="S13" s="2" t="s">
        <v>29</v>
      </c>
      <c r="T13" s="2">
        <v>3</v>
      </c>
      <c r="U13" s="2">
        <v>0.69229777931713699</v>
      </c>
      <c r="V13" s="2">
        <v>0.23076592643904567</v>
      </c>
      <c r="W13" s="2"/>
      <c r="X13" s="2"/>
    </row>
    <row r="14" spans="2:27" ht="15" thickBot="1" x14ac:dyDescent="0.4">
      <c r="S14" s="3" t="s">
        <v>30</v>
      </c>
      <c r="T14" s="3">
        <v>5</v>
      </c>
      <c r="U14" s="3">
        <v>1.5</v>
      </c>
      <c r="V14" s="3"/>
      <c r="W14" s="3"/>
      <c r="X14" s="3"/>
    </row>
    <row r="15" spans="2:27" ht="15" thickBot="1" x14ac:dyDescent="0.4"/>
    <row r="16" spans="2:27" x14ac:dyDescent="0.35">
      <c r="S16" s="5"/>
      <c r="T16" s="5" t="s">
        <v>31</v>
      </c>
      <c r="U16" s="5" t="s">
        <v>14</v>
      </c>
      <c r="V16" s="5" t="s">
        <v>32</v>
      </c>
      <c r="W16" s="5" t="s">
        <v>33</v>
      </c>
      <c r="X16" s="5" t="s">
        <v>34</v>
      </c>
      <c r="Y16" s="5" t="s">
        <v>35</v>
      </c>
      <c r="Z16" s="5" t="s">
        <v>36</v>
      </c>
      <c r="AA16" s="5" t="s">
        <v>37</v>
      </c>
    </row>
    <row r="17" spans="19:27" x14ac:dyDescent="0.35">
      <c r="S17" s="2" t="s">
        <v>38</v>
      </c>
      <c r="T17" s="2">
        <v>2.4654560017736769</v>
      </c>
      <c r="U17" s="2">
        <v>1.0821275628952762</v>
      </c>
      <c r="V17" s="2">
        <v>2.2783413770343759</v>
      </c>
      <c r="W17" s="2">
        <v>0.10709867979497939</v>
      </c>
      <c r="X17" s="2">
        <v>-0.97835686260805943</v>
      </c>
      <c r="Y17" s="2">
        <v>5.9092688661554131</v>
      </c>
      <c r="Z17" s="2">
        <v>-0.97835686260805943</v>
      </c>
      <c r="AA17" s="2">
        <v>5.9092688661554131</v>
      </c>
    </row>
    <row r="18" spans="19:27" x14ac:dyDescent="0.35">
      <c r="S18" s="2" t="s">
        <v>2</v>
      </c>
      <c r="T18" s="2">
        <v>-0.17001321534032729</v>
      </c>
      <c r="U18" s="2">
        <v>0.17233858835656363</v>
      </c>
      <c r="V18" s="2">
        <v>-0.98650695100609032</v>
      </c>
      <c r="W18" s="2">
        <v>0.39661927467922775</v>
      </c>
      <c r="X18" s="2">
        <v>-0.71847151911348328</v>
      </c>
      <c r="Y18" s="2">
        <v>0.37844508843282865</v>
      </c>
      <c r="Z18" s="2">
        <v>-0.71847151911348328</v>
      </c>
      <c r="AA18" s="2">
        <v>0.37844508843282865</v>
      </c>
    </row>
    <row r="19" spans="19:27" ht="15" thickBot="1" x14ac:dyDescent="0.4">
      <c r="S19" s="3" t="s">
        <v>3</v>
      </c>
      <c r="T19" s="3">
        <v>-0.71806215267402596</v>
      </c>
      <c r="U19" s="3">
        <v>0.4293127444328127</v>
      </c>
      <c r="V19" s="3">
        <v>-1.6725852236757961</v>
      </c>
      <c r="W19" s="3">
        <v>0.1930023738388566</v>
      </c>
      <c r="X19" s="3">
        <v>-2.0843269100054398</v>
      </c>
      <c r="Y19" s="3">
        <v>0.64820260465738799</v>
      </c>
      <c r="Z19" s="3">
        <v>-2.0843269100054398</v>
      </c>
      <c r="AA19" s="3">
        <v>0.64820260465738799</v>
      </c>
    </row>
    <row r="23" spans="19:27" x14ac:dyDescent="0.35">
      <c r="S23" t="s">
        <v>39</v>
      </c>
    </row>
    <row r="24" spans="19:27" ht="15" thickBot="1" x14ac:dyDescent="0.4"/>
    <row r="25" spans="19:27" x14ac:dyDescent="0.35">
      <c r="S25" s="5" t="s">
        <v>40</v>
      </c>
      <c r="T25" s="5" t="s">
        <v>41</v>
      </c>
      <c r="U25" s="5" t="s">
        <v>42</v>
      </c>
    </row>
    <row r="26" spans="19:27" x14ac:dyDescent="0.35">
      <c r="S26" s="2">
        <v>1</v>
      </c>
      <c r="T26" s="2">
        <v>0.68170340748242686</v>
      </c>
      <c r="U26" s="2">
        <v>-0.68170340748242686</v>
      </c>
    </row>
    <row r="27" spans="19:27" x14ac:dyDescent="0.35">
      <c r="S27" s="2">
        <v>2</v>
      </c>
      <c r="T27" s="2">
        <v>-0.12516628199303437</v>
      </c>
      <c r="U27" s="2">
        <v>0.12516628199303437</v>
      </c>
    </row>
    <row r="28" spans="19:27" x14ac:dyDescent="0.35">
      <c r="S28" s="2">
        <v>3</v>
      </c>
      <c r="T28" s="2">
        <v>0.13576065382774383</v>
      </c>
      <c r="U28" s="2">
        <v>-0.13576065382774383</v>
      </c>
    </row>
    <row r="29" spans="19:27" x14ac:dyDescent="0.35">
      <c r="S29" s="2">
        <v>4</v>
      </c>
      <c r="T29" s="2">
        <v>0.83957485767346252</v>
      </c>
      <c r="U29" s="2">
        <v>0.16042514232653748</v>
      </c>
    </row>
    <row r="30" spans="19:27" x14ac:dyDescent="0.35">
      <c r="S30" s="2">
        <v>5</v>
      </c>
      <c r="T30" s="2">
        <v>0.61938976775764942</v>
      </c>
      <c r="U30" s="2">
        <v>0.38061023224235058</v>
      </c>
    </row>
    <row r="31" spans="19:27" ht="15" thickBot="1" x14ac:dyDescent="0.4">
      <c r="S31" s="3">
        <v>6</v>
      </c>
      <c r="T31" s="3">
        <v>0.8487375952517513</v>
      </c>
      <c r="U31" s="3">
        <v>0.1512624047482487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2018-10-19T09:59:56Z</dcterms:created>
  <dcterms:modified xsi:type="dcterms:W3CDTF">2018-10-19T10:00:39Z</dcterms:modified>
</cp:coreProperties>
</file>