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u\Desktop\"/>
    </mc:Choice>
  </mc:AlternateContent>
  <xr:revisionPtr revIDLastSave="0" documentId="8_{C97F39AD-4D7A-4172-B507-A0F7655F0F21}" xr6:coauthVersionLast="37" xr6:coauthVersionMax="37" xr10:uidLastSave="{00000000-0000-0000-0000-000000000000}"/>
  <bookViews>
    <workbookView xWindow="0" yWindow="0" windowWidth="19200" windowHeight="6940" xr2:uid="{EB38F85E-B87A-4C6F-81D5-C48664FB2E14}"/>
  </bookViews>
  <sheets>
    <sheet name="Sheet1" sheetId="1" r:id="rId1"/>
  </sheets>
  <externalReferences>
    <externalReference r:id="rId2"/>
  </externalReference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68" i="1" l="1"/>
  <c r="F68" i="1"/>
  <c r="G67" i="1"/>
  <c r="F67" i="1"/>
  <c r="G66" i="1"/>
  <c r="F66" i="1"/>
  <c r="G65" i="1"/>
  <c r="F65" i="1"/>
  <c r="G64" i="1"/>
  <c r="F64" i="1"/>
  <c r="G63" i="1"/>
  <c r="F63" i="1"/>
  <c r="F50" i="1"/>
  <c r="F49" i="1"/>
  <c r="F48" i="1"/>
  <c r="F47" i="1"/>
  <c r="F46" i="1"/>
  <c r="F45" i="1"/>
  <c r="T29" i="1"/>
  <c r="S29" i="1"/>
  <c r="R29" i="1"/>
  <c r="E29" i="1"/>
  <c r="F29" i="1"/>
  <c r="I29" i="1"/>
  <c r="J29" i="1"/>
  <c r="K29" i="1"/>
  <c r="H29" i="1"/>
  <c r="T28" i="1"/>
  <c r="S28" i="1"/>
  <c r="R28" i="1"/>
  <c r="E28" i="1"/>
  <c r="F28" i="1"/>
  <c r="I28" i="1"/>
  <c r="J28" i="1"/>
  <c r="K28" i="1"/>
  <c r="H28" i="1"/>
  <c r="T27" i="1"/>
  <c r="S27" i="1"/>
  <c r="R27" i="1"/>
  <c r="E27" i="1"/>
  <c r="F27" i="1"/>
  <c r="I27" i="1"/>
  <c r="J27" i="1"/>
  <c r="K27" i="1"/>
  <c r="H27" i="1"/>
  <c r="T26" i="1"/>
  <c r="S26" i="1"/>
  <c r="R26" i="1"/>
  <c r="E26" i="1"/>
  <c r="F26" i="1"/>
  <c r="I26" i="1"/>
  <c r="J26" i="1"/>
  <c r="K26" i="1"/>
  <c r="H26" i="1"/>
  <c r="T25" i="1"/>
  <c r="S25" i="1"/>
  <c r="R25" i="1"/>
  <c r="E25" i="1"/>
  <c r="F25" i="1"/>
  <c r="I25" i="1"/>
  <c r="J25" i="1"/>
  <c r="K25" i="1"/>
  <c r="H25" i="1"/>
  <c r="T24" i="1"/>
  <c r="S24" i="1"/>
  <c r="R24" i="1"/>
  <c r="E24" i="1"/>
  <c r="F24" i="1"/>
  <c r="I24" i="1"/>
  <c r="J24" i="1"/>
  <c r="K24" i="1"/>
  <c r="H24" i="1"/>
  <c r="C21" i="1"/>
  <c r="H20" i="1"/>
  <c r="E11" i="1"/>
  <c r="O11" i="1"/>
  <c r="N11" i="1"/>
  <c r="M11" i="1"/>
  <c r="F11" i="1"/>
  <c r="H11" i="1"/>
  <c r="I11" i="1"/>
  <c r="J11" i="1"/>
  <c r="G11" i="1"/>
  <c r="E10" i="1"/>
  <c r="O10" i="1"/>
  <c r="N10" i="1"/>
  <c r="M10" i="1"/>
  <c r="F10" i="1"/>
  <c r="H10" i="1"/>
  <c r="I10" i="1"/>
  <c r="J10" i="1"/>
  <c r="G10" i="1"/>
  <c r="E9" i="1"/>
  <c r="O9" i="1"/>
  <c r="N9" i="1"/>
  <c r="M9" i="1"/>
  <c r="F9" i="1"/>
  <c r="H9" i="1"/>
  <c r="I9" i="1"/>
  <c r="J9" i="1"/>
  <c r="G9" i="1"/>
  <c r="E8" i="1"/>
  <c r="O8" i="1"/>
  <c r="N8" i="1"/>
  <c r="M8" i="1"/>
  <c r="F8" i="1"/>
  <c r="H8" i="1"/>
  <c r="I8" i="1"/>
  <c r="J8" i="1"/>
  <c r="G8" i="1"/>
  <c r="E7" i="1"/>
  <c r="O7" i="1"/>
  <c r="N7" i="1"/>
  <c r="M7" i="1"/>
  <c r="F7" i="1"/>
  <c r="H7" i="1"/>
  <c r="I7" i="1"/>
  <c r="J7" i="1"/>
  <c r="G7" i="1"/>
  <c r="E6" i="1"/>
  <c r="O6" i="1"/>
  <c r="N6" i="1"/>
  <c r="M6" i="1"/>
  <c r="F6" i="1"/>
  <c r="H6" i="1"/>
  <c r="I6" i="1"/>
  <c r="J6" i="1"/>
  <c r="G6" i="1"/>
  <c r="I2" i="1"/>
</calcChain>
</file>

<file path=xl/sharedStrings.xml><?xml version="1.0" encoding="utf-8"?>
<sst xmlns="http://schemas.openxmlformats.org/spreadsheetml/2006/main" count="62" uniqueCount="30">
  <si>
    <t>X1</t>
  </si>
  <si>
    <t>X2</t>
  </si>
  <si>
    <t>Y</t>
  </si>
  <si>
    <t>w1</t>
  </si>
  <si>
    <t>w2</t>
  </si>
  <si>
    <t>b</t>
  </si>
  <si>
    <t>objective fn</t>
  </si>
  <si>
    <t>y*(w1x1+w2x2+b)</t>
  </si>
  <si>
    <t>w1x1</t>
  </si>
  <si>
    <t>w2x2</t>
  </si>
  <si>
    <t>constraint</t>
  </si>
  <si>
    <t>slope</t>
  </si>
  <si>
    <t>transform to y</t>
  </si>
  <si>
    <t>errortype</t>
  </si>
  <si>
    <t>DHP</t>
  </si>
  <si>
    <t>MHP+</t>
  </si>
  <si>
    <t>MHP-</t>
  </si>
  <si>
    <t>nonlinear</t>
  </si>
  <si>
    <t>objec fn</t>
  </si>
  <si>
    <t>lambda</t>
  </si>
  <si>
    <t>slack variable</t>
  </si>
  <si>
    <t>power kernel</t>
  </si>
  <si>
    <t>X1^2</t>
  </si>
  <si>
    <t>kernel</t>
  </si>
  <si>
    <t>w3</t>
  </si>
  <si>
    <t>root2xX</t>
  </si>
  <si>
    <t>X^2</t>
  </si>
  <si>
    <t>X</t>
  </si>
  <si>
    <t>X3</t>
  </si>
  <si>
    <t>w3x3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</si>
</sst>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[1]LRC!$B$4:$B$9</c:f>
              <c:numCache>
                <c:formatCode>General</c:formatCode>
                <c:ptCount val="6"/>
                <c:pt idx="0">
                  <c:v>1.2</c:v>
                </c:pt>
                <c:pt idx="1">
                  <c:v>1.3</c:v>
                </c:pt>
                <c:pt idx="2">
                  <c:v>4.2</c:v>
                </c:pt>
                <c:pt idx="3">
                  <c:v>1.0569999999999999</c:v>
                </c:pt>
                <c:pt idx="4">
                  <c:v>2.3690000000000002</c:v>
                </c:pt>
                <c:pt idx="5">
                  <c:v>1.02</c:v>
                </c:pt>
              </c:numCache>
            </c:numRef>
          </c:xVal>
          <c:yVal>
            <c:numRef>
              <c:f>[1]LRC!$D$4:$D$9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20-48E9-82B1-FFB206AC0E6E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[1]LRC!$B$4:$B$9</c:f>
              <c:numCache>
                <c:formatCode>General</c:formatCode>
                <c:ptCount val="6"/>
                <c:pt idx="0">
                  <c:v>1.2</c:v>
                </c:pt>
                <c:pt idx="1">
                  <c:v>1.3</c:v>
                </c:pt>
                <c:pt idx="2">
                  <c:v>4.2</c:v>
                </c:pt>
                <c:pt idx="3">
                  <c:v>1.0569999999999999</c:v>
                </c:pt>
                <c:pt idx="4">
                  <c:v>2.3690000000000002</c:v>
                </c:pt>
                <c:pt idx="5">
                  <c:v>1.02</c:v>
                </c:pt>
              </c:numCache>
            </c:numRef>
          </c:xVal>
          <c:yVal>
            <c:numRef>
              <c:f>[1]LRC!$T$26:$T$31</c:f>
              <c:numCache>
                <c:formatCode>General</c:formatCode>
                <c:ptCount val="6"/>
                <c:pt idx="0">
                  <c:v>0.68170340748242686</c:v>
                </c:pt>
                <c:pt idx="1">
                  <c:v>-0.12516628199303437</c:v>
                </c:pt>
                <c:pt idx="2">
                  <c:v>0.13576065382774383</c:v>
                </c:pt>
                <c:pt idx="3">
                  <c:v>0.83957485767346252</c:v>
                </c:pt>
                <c:pt idx="4">
                  <c:v>0.61938976775764942</c:v>
                </c:pt>
                <c:pt idx="5">
                  <c:v>0.8487375952517513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20-48E9-82B1-FFB206AC0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235984"/>
        <c:axId val="350873192"/>
      </c:scatterChart>
      <c:valAx>
        <c:axId val="466235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0873192"/>
        <c:crosses val="autoZero"/>
        <c:crossBetween val="midCat"/>
      </c:valAx>
      <c:valAx>
        <c:axId val="3508731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62359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X2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[1]LRC!$C$4:$C$9</c:f>
              <c:numCache>
                <c:formatCode>General</c:formatCode>
                <c:ptCount val="6"/>
                <c:pt idx="0">
                  <c:v>2.2000000000000002</c:v>
                </c:pt>
                <c:pt idx="1">
                  <c:v>3.3</c:v>
                </c:pt>
                <c:pt idx="2">
                  <c:v>2.25</c:v>
                </c:pt>
                <c:pt idx="3">
                  <c:v>2.0139999999999998</c:v>
                </c:pt>
                <c:pt idx="4">
                  <c:v>2.0099999999999998</c:v>
                </c:pt>
                <c:pt idx="5">
                  <c:v>2.0099999999999998</c:v>
                </c:pt>
              </c:numCache>
            </c:numRef>
          </c:xVal>
          <c:yVal>
            <c:numRef>
              <c:f>[1]LRC!$D$4:$D$9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0-4A2A-BB2E-ED93A164EE29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[1]LRC!$C$4:$C$9</c:f>
              <c:numCache>
                <c:formatCode>General</c:formatCode>
                <c:ptCount val="6"/>
                <c:pt idx="0">
                  <c:v>2.2000000000000002</c:v>
                </c:pt>
                <c:pt idx="1">
                  <c:v>3.3</c:v>
                </c:pt>
                <c:pt idx="2">
                  <c:v>2.25</c:v>
                </c:pt>
                <c:pt idx="3">
                  <c:v>2.0139999999999998</c:v>
                </c:pt>
                <c:pt idx="4">
                  <c:v>2.0099999999999998</c:v>
                </c:pt>
                <c:pt idx="5">
                  <c:v>2.0099999999999998</c:v>
                </c:pt>
              </c:numCache>
            </c:numRef>
          </c:xVal>
          <c:yVal>
            <c:numRef>
              <c:f>[1]LRC!$T$26:$T$31</c:f>
              <c:numCache>
                <c:formatCode>General</c:formatCode>
                <c:ptCount val="6"/>
                <c:pt idx="0">
                  <c:v>0.68170340748242686</c:v>
                </c:pt>
                <c:pt idx="1">
                  <c:v>-0.12516628199303437</c:v>
                </c:pt>
                <c:pt idx="2">
                  <c:v>0.13576065382774383</c:v>
                </c:pt>
                <c:pt idx="3">
                  <c:v>0.83957485767346252</c:v>
                </c:pt>
                <c:pt idx="4">
                  <c:v>0.61938976775764942</c:v>
                </c:pt>
                <c:pt idx="5">
                  <c:v>0.8487375952517513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0-4A2A-BB2E-ED93A164E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869912"/>
        <c:axId val="350870568"/>
      </c:scatterChart>
      <c:valAx>
        <c:axId val="350869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0870568"/>
        <c:crosses val="autoZero"/>
        <c:crossBetween val="midCat"/>
      </c:valAx>
      <c:valAx>
        <c:axId val="3508705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08699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238125</xdr:colOff>
      <xdr:row>0</xdr:row>
      <xdr:rowOff>180975</xdr:rowOff>
    </xdr:from>
    <xdr:to>
      <xdr:col>33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66E19F-48C4-41D1-82CA-EC8C429403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238125</xdr:colOff>
      <xdr:row>12</xdr:row>
      <xdr:rowOff>47625</xdr:rowOff>
    </xdr:from>
    <xdr:to>
      <xdr:col>33</xdr:col>
      <xdr:colOff>238125</xdr:colOff>
      <xdr:row>22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33B419-5BA0-4030-A2AC-B0A2C93FE0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n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NN"/>
      <sheetName val="BASICReg"/>
      <sheetName val="regression for regression"/>
      <sheetName val="LRC"/>
      <sheetName val="sample"/>
      <sheetName val="LDA-Variance"/>
      <sheetName val="co var"/>
      <sheetName val="timeseries"/>
      <sheetName val="data prac"/>
      <sheetName val="SVM"/>
    </sheetNames>
    <sheetDataSet>
      <sheetData sheetId="0"/>
      <sheetData sheetId="1"/>
      <sheetData sheetId="2"/>
      <sheetData sheetId="3">
        <row r="4">
          <cell r="B4">
            <v>1.2</v>
          </cell>
          <cell r="C4">
            <v>2.2000000000000002</v>
          </cell>
          <cell r="D4">
            <v>0</v>
          </cell>
        </row>
        <row r="5">
          <cell r="B5">
            <v>1.3</v>
          </cell>
          <cell r="C5">
            <v>3.3</v>
          </cell>
          <cell r="D5">
            <v>0</v>
          </cell>
        </row>
        <row r="6">
          <cell r="B6">
            <v>4.2</v>
          </cell>
          <cell r="C6">
            <v>2.25</v>
          </cell>
          <cell r="D6">
            <v>0</v>
          </cell>
        </row>
        <row r="7">
          <cell r="B7">
            <v>1.0569999999999999</v>
          </cell>
          <cell r="C7">
            <v>2.0139999999999998</v>
          </cell>
          <cell r="D7">
            <v>1</v>
          </cell>
        </row>
        <row r="8">
          <cell r="B8">
            <v>2.3690000000000002</v>
          </cell>
          <cell r="C8">
            <v>2.0099999999999998</v>
          </cell>
          <cell r="D8">
            <v>1</v>
          </cell>
        </row>
        <row r="9">
          <cell r="B9">
            <v>1.02</v>
          </cell>
          <cell r="C9">
            <v>2.0099999999999998</v>
          </cell>
          <cell r="D9">
            <v>1</v>
          </cell>
        </row>
        <row r="26">
          <cell r="T26">
            <v>0.68170340748242686</v>
          </cell>
        </row>
        <row r="27">
          <cell r="T27">
            <v>-0.12516628199303437</v>
          </cell>
        </row>
        <row r="28">
          <cell r="T28">
            <v>0.13576065382774383</v>
          </cell>
        </row>
        <row r="29">
          <cell r="T29">
            <v>0.83957485767346252</v>
          </cell>
        </row>
        <row r="30">
          <cell r="T30">
            <v>0.61938976775764942</v>
          </cell>
        </row>
        <row r="31">
          <cell r="T31">
            <v>0.8487375952517513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B8EC-1789-4F32-9B6D-DC687CCDDC6E}">
  <dimension ref="A2:T68"/>
  <sheetViews>
    <sheetView tabSelected="1" workbookViewId="0">
      <selection activeCell="J15" sqref="A1:XFD1048576"/>
    </sheetView>
  </sheetViews>
  <sheetFormatPr defaultRowHeight="14.5" x14ac:dyDescent="0.35"/>
  <cols>
    <col min="7" max="7" width="14.1796875" customWidth="1"/>
  </cols>
  <sheetData>
    <row r="2" spans="1:15" x14ac:dyDescent="0.35">
      <c r="B2" t="s">
        <v>3</v>
      </c>
      <c r="C2" t="s">
        <v>4</v>
      </c>
      <c r="D2" t="s">
        <v>5</v>
      </c>
      <c r="G2" t="s">
        <v>6</v>
      </c>
      <c r="I2">
        <f>(B3*B3+C3*C3)/2</f>
        <v>44.946732824432992</v>
      </c>
    </row>
    <row r="3" spans="1:15" x14ac:dyDescent="0.35">
      <c r="B3">
        <v>4.8780469606997716</v>
      </c>
      <c r="C3">
        <v>8.1300752455357816</v>
      </c>
      <c r="D3">
        <v>-47.910536433464344</v>
      </c>
    </row>
    <row r="4" spans="1:15" x14ac:dyDescent="0.35">
      <c r="G4" t="s">
        <v>7</v>
      </c>
    </row>
    <row r="5" spans="1:15" x14ac:dyDescent="0.35">
      <c r="B5" t="s">
        <v>0</v>
      </c>
      <c r="C5" t="s">
        <v>1</v>
      </c>
      <c r="D5" t="s">
        <v>2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M5" t="s">
        <v>14</v>
      </c>
      <c r="N5" t="s">
        <v>15</v>
      </c>
      <c r="O5" t="s">
        <v>16</v>
      </c>
    </row>
    <row r="6" spans="1:15" x14ac:dyDescent="0.35">
      <c r="B6">
        <v>1.25</v>
      </c>
      <c r="C6">
        <v>5.0199999999999996</v>
      </c>
      <c r="D6">
        <v>-1</v>
      </c>
      <c r="E6">
        <f>$B$3*B6</f>
        <v>6.0975587008747141</v>
      </c>
      <c r="F6">
        <f>$C$3*C6</f>
        <v>40.812977732589623</v>
      </c>
      <c r="G6">
        <f>D6*(E6+F6+$D$3)</f>
        <v>1.0000000000000071</v>
      </c>
      <c r="H6">
        <f>E6+F6+$D$3</f>
        <v>-1.0000000000000071</v>
      </c>
      <c r="I6">
        <f>SIGN(H6)</f>
        <v>-1</v>
      </c>
      <c r="J6" t="str">
        <f>IF(AND(D6=1,I6=D6),"TP",IF(AND(D6=1,NOT(I6=D6)),"FN",IF(AND(D6=-1,I6=D6),"TN","FP")))</f>
        <v>TN</v>
      </c>
      <c r="M6">
        <f>(E6+$D$3)/-$C$3</f>
        <v>5.1430000916103582</v>
      </c>
      <c r="N6">
        <f>((E6+$D$3)-1)/-$C$3</f>
        <v>5.2660001832207159</v>
      </c>
      <c r="O6">
        <f>((E6+$D$3)+1)/-$C$3</f>
        <v>5.0200000000000005</v>
      </c>
    </row>
    <row r="7" spans="1:15" x14ac:dyDescent="0.35">
      <c r="B7">
        <v>2.25</v>
      </c>
      <c r="C7">
        <v>1.02</v>
      </c>
      <c r="D7">
        <v>-1</v>
      </c>
      <c r="E7">
        <f t="shared" ref="E7:E11" si="0">$B$3*B7</f>
        <v>10.975605661574486</v>
      </c>
      <c r="F7">
        <f t="shared" ref="F7:F11" si="1">$C$3*C7</f>
        <v>8.292676750446498</v>
      </c>
      <c r="G7">
        <f t="shared" ref="G7:G11" si="2">D7*(E7+F7+$D$3)</f>
        <v>28.64225402144336</v>
      </c>
      <c r="H7">
        <f t="shared" ref="H7:H11" si="3">E7+F7+$D$3</f>
        <v>-28.64225402144336</v>
      </c>
      <c r="I7">
        <f t="shared" ref="I7:I11" si="4">SIGN(H7)</f>
        <v>-1</v>
      </c>
      <c r="J7" t="str">
        <f t="shared" ref="J7:J11" si="5">IF(AND(D7=1,I7=D7),"TP",IF(AND(D7=1,NOT(I7=D7)),"FN",IF(AND(D7=-1,I7=D7),"TN","FP")))</f>
        <v>TN</v>
      </c>
      <c r="M7">
        <f t="shared" ref="M7:M11" si="6">(E7+$D$3)/-$C$3</f>
        <v>4.5429998685646611</v>
      </c>
      <c r="N7">
        <f t="shared" ref="N7:N11" si="7">((E7+$D$3)-1)/-$C$3</f>
        <v>4.6659999601750188</v>
      </c>
      <c r="O7">
        <f t="shared" ref="O7:O11" si="8">((E7+$D$3)+1)/-$C$3</f>
        <v>4.4199997769543033</v>
      </c>
    </row>
    <row r="8" spans="1:15" x14ac:dyDescent="0.35">
      <c r="B8">
        <v>6.25</v>
      </c>
      <c r="C8">
        <v>2.02</v>
      </c>
      <c r="D8">
        <v>-1</v>
      </c>
      <c r="E8">
        <f t="shared" si="0"/>
        <v>30.487793504373574</v>
      </c>
      <c r="F8">
        <f t="shared" si="1"/>
        <v>16.422751995982278</v>
      </c>
      <c r="G8">
        <f t="shared" si="2"/>
        <v>0.99999093310849219</v>
      </c>
      <c r="H8">
        <f t="shared" si="3"/>
        <v>-0.99999093310849219</v>
      </c>
      <c r="I8">
        <f t="shared" si="4"/>
        <v>-1</v>
      </c>
      <c r="J8" t="str">
        <f t="shared" si="5"/>
        <v>TN</v>
      </c>
      <c r="M8">
        <f t="shared" si="6"/>
        <v>2.1429989763818713</v>
      </c>
      <c r="N8">
        <f t="shared" si="7"/>
        <v>2.2659990679922286</v>
      </c>
      <c r="O8">
        <f t="shared" si="8"/>
        <v>2.0199988847715136</v>
      </c>
    </row>
    <row r="9" spans="1:15" x14ac:dyDescent="0.35">
      <c r="B9">
        <v>7.25</v>
      </c>
      <c r="C9">
        <v>3.21</v>
      </c>
      <c r="D9">
        <v>1</v>
      </c>
      <c r="E9">
        <f t="shared" si="0"/>
        <v>35.365840465073347</v>
      </c>
      <c r="F9">
        <f t="shared" si="1"/>
        <v>26.09754153816986</v>
      </c>
      <c r="G9">
        <f t="shared" si="2"/>
        <v>13.552845569778867</v>
      </c>
      <c r="H9">
        <f t="shared" si="3"/>
        <v>13.552845569778867</v>
      </c>
      <c r="I9">
        <f t="shared" si="4"/>
        <v>1</v>
      </c>
      <c r="J9" t="str">
        <f t="shared" si="5"/>
        <v>TP</v>
      </c>
      <c r="M9">
        <f t="shared" si="6"/>
        <v>1.5429987533361735</v>
      </c>
      <c r="N9">
        <f t="shared" si="7"/>
        <v>1.6659988449465311</v>
      </c>
      <c r="O9">
        <f t="shared" si="8"/>
        <v>1.4199986617258162</v>
      </c>
    </row>
    <row r="10" spans="1:15" x14ac:dyDescent="0.35">
      <c r="B10">
        <v>1.02</v>
      </c>
      <c r="C10">
        <v>6.21</v>
      </c>
      <c r="D10">
        <v>1</v>
      </c>
      <c r="E10">
        <f t="shared" si="0"/>
        <v>4.9756078999137667</v>
      </c>
      <c r="F10">
        <f t="shared" si="1"/>
        <v>50.487767274777205</v>
      </c>
      <c r="G10">
        <f t="shared" si="2"/>
        <v>7.5528387412266298</v>
      </c>
      <c r="H10">
        <f t="shared" si="3"/>
        <v>7.5528387412266298</v>
      </c>
      <c r="I10">
        <f t="shared" si="4"/>
        <v>1</v>
      </c>
      <c r="J10" t="str">
        <f t="shared" si="5"/>
        <v>TP</v>
      </c>
      <c r="M10">
        <f t="shared" si="6"/>
        <v>5.2810001429108686</v>
      </c>
      <c r="N10">
        <f t="shared" si="7"/>
        <v>5.4040002345212255</v>
      </c>
      <c r="O10">
        <f t="shared" si="8"/>
        <v>5.1580000513005109</v>
      </c>
    </row>
    <row r="11" spans="1:15" x14ac:dyDescent="0.35">
      <c r="B11">
        <v>3.01</v>
      </c>
      <c r="C11">
        <v>4.21</v>
      </c>
      <c r="D11">
        <v>1</v>
      </c>
      <c r="E11">
        <f t="shared" si="0"/>
        <v>14.682921351706312</v>
      </c>
      <c r="F11">
        <f t="shared" si="1"/>
        <v>34.227616783705642</v>
      </c>
      <c r="G11">
        <f t="shared" si="2"/>
        <v>1.0000017019476104</v>
      </c>
      <c r="H11">
        <f t="shared" si="3"/>
        <v>1.0000017019476104</v>
      </c>
      <c r="I11">
        <f t="shared" si="4"/>
        <v>1</v>
      </c>
      <c r="J11" t="str">
        <f t="shared" si="5"/>
        <v>TP</v>
      </c>
      <c r="M11">
        <f t="shared" si="6"/>
        <v>4.0869996990499304</v>
      </c>
      <c r="N11">
        <f t="shared" si="7"/>
        <v>4.2099997906602882</v>
      </c>
      <c r="O11">
        <f t="shared" si="8"/>
        <v>3.9639996074395736</v>
      </c>
    </row>
    <row r="16" spans="1:15" x14ac:dyDescent="0.35">
      <c r="A16" t="s">
        <v>17</v>
      </c>
    </row>
    <row r="18" spans="2:20" x14ac:dyDescent="0.35">
      <c r="B18" t="s">
        <v>3</v>
      </c>
      <c r="C18" t="s">
        <v>4</v>
      </c>
      <c r="D18" t="s">
        <v>5</v>
      </c>
    </row>
    <row r="19" spans="2:20" x14ac:dyDescent="0.35">
      <c r="B19">
        <v>1</v>
      </c>
      <c r="C19">
        <v>1</v>
      </c>
      <c r="D19">
        <v>1</v>
      </c>
    </row>
    <row r="20" spans="2:20" x14ac:dyDescent="0.35">
      <c r="G20" t="s">
        <v>18</v>
      </c>
      <c r="H20">
        <f>((B19*B19+C19*C19)/2)+(C21*SUM(G24:G29))</f>
        <v>1</v>
      </c>
    </row>
    <row r="21" spans="2:20" x14ac:dyDescent="0.35">
      <c r="B21" t="s">
        <v>19</v>
      </c>
      <c r="C21">
        <f>20</f>
        <v>20</v>
      </c>
    </row>
    <row r="23" spans="2:20" x14ac:dyDescent="0.35">
      <c r="B23" t="s">
        <v>0</v>
      </c>
      <c r="C23" t="s">
        <v>1</v>
      </c>
      <c r="D23" t="s">
        <v>2</v>
      </c>
      <c r="E23" t="s">
        <v>8</v>
      </c>
      <c r="F23" t="s">
        <v>9</v>
      </c>
      <c r="G23" t="s">
        <v>20</v>
      </c>
      <c r="H23" t="s">
        <v>10</v>
      </c>
      <c r="I23" t="s">
        <v>11</v>
      </c>
      <c r="J23" t="s">
        <v>12</v>
      </c>
      <c r="K23" t="s">
        <v>13</v>
      </c>
      <c r="M23" t="s">
        <v>0</v>
      </c>
      <c r="N23" t="s">
        <v>1</v>
      </c>
      <c r="O23" t="s">
        <v>2</v>
      </c>
      <c r="R23" t="s">
        <v>14</v>
      </c>
      <c r="S23" t="s">
        <v>15</v>
      </c>
      <c r="T23" t="s">
        <v>16</v>
      </c>
    </row>
    <row r="24" spans="2:20" x14ac:dyDescent="0.35">
      <c r="B24">
        <v>1.25</v>
      </c>
      <c r="C24">
        <v>5.0199999999999996</v>
      </c>
      <c r="D24">
        <v>-1</v>
      </c>
      <c r="E24">
        <f>$B$19*B24</f>
        <v>1.25</v>
      </c>
      <c r="F24">
        <f>$C$19*C24</f>
        <v>5.0199999999999996</v>
      </c>
      <c r="G24">
        <v>0</v>
      </c>
      <c r="H24">
        <f>D24*(E24+F24+$D$19)</f>
        <v>-7.27</v>
      </c>
      <c r="I24">
        <f>(E24+F24+$D$19)</f>
        <v>7.27</v>
      </c>
      <c r="J24">
        <f>SIGN(I24)</f>
        <v>1</v>
      </c>
      <c r="K24" t="str">
        <f>IF(AND(D24=1,J24=D24),"TP",IF(AND(D24=1,NOT(J24=D24)),"FN",IF(AND(D24=-1,J24=D24),"TN","FP")))</f>
        <v>FP</v>
      </c>
      <c r="M24">
        <v>1.02</v>
      </c>
      <c r="N24">
        <v>6.21</v>
      </c>
      <c r="O24">
        <v>1</v>
      </c>
      <c r="R24">
        <f>((($B$19*M24)+$D$19)+(G24*O24))/-$C$19</f>
        <v>-2.02</v>
      </c>
      <c r="S24">
        <f>((($B$19*M24)+$D$19)+(G24*O24)-1)/-$C$19</f>
        <v>-1.02</v>
      </c>
      <c r="T24">
        <f>((($B$19*M24)+$D$19)+(G24*O24)+1)/-$C$19</f>
        <v>-3.02</v>
      </c>
    </row>
    <row r="25" spans="2:20" x14ac:dyDescent="0.35">
      <c r="B25">
        <v>2.25</v>
      </c>
      <c r="C25">
        <v>1.02</v>
      </c>
      <c r="D25">
        <v>-1</v>
      </c>
      <c r="E25">
        <f t="shared" ref="E25:E29" si="9">$B$19*B25</f>
        <v>2.25</v>
      </c>
      <c r="F25">
        <f t="shared" ref="F25:F29" si="10">$C$19*C25</f>
        <v>1.02</v>
      </c>
      <c r="G25">
        <v>0</v>
      </c>
      <c r="H25">
        <f t="shared" ref="H25:H29" si="11">D25*(E25+F25+$D$19)</f>
        <v>-4.2699999999999996</v>
      </c>
      <c r="I25">
        <f t="shared" ref="I25:I29" si="12">(E25+F25+$D$19)</f>
        <v>4.2699999999999996</v>
      </c>
      <c r="J25">
        <f t="shared" ref="J25:J29" si="13">SIGN(I25)</f>
        <v>1</v>
      </c>
      <c r="K25" t="str">
        <f t="shared" ref="K25:K29" si="14">IF(AND(D25=1,J25=D25),"TP",IF(AND(D25=1,NOT(J25=D25)),"FN",IF(AND(D25=-1,J25=D25),"TN","FP")))</f>
        <v>FP</v>
      </c>
      <c r="M25">
        <v>1.25</v>
      </c>
      <c r="N25">
        <v>5.0199999999999996</v>
      </c>
      <c r="O25">
        <v>-1</v>
      </c>
      <c r="R25">
        <f t="shared" ref="R25:R29" si="15">((($B$19*M25)+$D$19)+(G25*O25))/-$C$19</f>
        <v>-2.25</v>
      </c>
      <c r="S25">
        <f t="shared" ref="S25:S29" si="16">((($B$19*M25)+$D$19)+(G25*O25)-1)/-$C$19</f>
        <v>-1.25</v>
      </c>
      <c r="T25">
        <f t="shared" ref="T25:T29" si="17">((($B$19*M25)+$D$19)+(G25*O25)+1)/-$C$19</f>
        <v>-3.25</v>
      </c>
    </row>
    <row r="26" spans="2:20" x14ac:dyDescent="0.35">
      <c r="B26">
        <v>6.25</v>
      </c>
      <c r="C26">
        <v>2.02</v>
      </c>
      <c r="D26">
        <v>-1</v>
      </c>
      <c r="E26">
        <f t="shared" si="9"/>
        <v>6.25</v>
      </c>
      <c r="F26">
        <f t="shared" si="10"/>
        <v>2.02</v>
      </c>
      <c r="G26">
        <v>0</v>
      </c>
      <c r="H26">
        <f t="shared" si="11"/>
        <v>-9.27</v>
      </c>
      <c r="I26">
        <f t="shared" si="12"/>
        <v>9.27</v>
      </c>
      <c r="J26">
        <f t="shared" si="13"/>
        <v>1</v>
      </c>
      <c r="K26" t="str">
        <f t="shared" si="14"/>
        <v>FP</v>
      </c>
      <c r="M26">
        <v>2.25</v>
      </c>
      <c r="N26">
        <v>1.02</v>
      </c>
      <c r="O26">
        <v>-1</v>
      </c>
      <c r="R26">
        <f t="shared" si="15"/>
        <v>-3.25</v>
      </c>
      <c r="S26">
        <f t="shared" si="16"/>
        <v>-2.25</v>
      </c>
      <c r="T26">
        <f t="shared" si="17"/>
        <v>-4.25</v>
      </c>
    </row>
    <row r="27" spans="2:20" x14ac:dyDescent="0.35">
      <c r="B27">
        <v>7.25</v>
      </c>
      <c r="C27">
        <v>3.21</v>
      </c>
      <c r="D27">
        <v>1</v>
      </c>
      <c r="E27">
        <f t="shared" si="9"/>
        <v>7.25</v>
      </c>
      <c r="F27">
        <f t="shared" si="10"/>
        <v>3.21</v>
      </c>
      <c r="G27">
        <v>0</v>
      </c>
      <c r="H27">
        <f t="shared" si="11"/>
        <v>11.46</v>
      </c>
      <c r="I27">
        <f t="shared" si="12"/>
        <v>11.46</v>
      </c>
      <c r="J27">
        <f t="shared" si="13"/>
        <v>1</v>
      </c>
      <c r="K27" t="str">
        <f t="shared" si="14"/>
        <v>TP</v>
      </c>
      <c r="M27">
        <v>3.01</v>
      </c>
      <c r="N27">
        <v>4.21</v>
      </c>
      <c r="O27">
        <v>1</v>
      </c>
      <c r="R27">
        <f t="shared" si="15"/>
        <v>-4.01</v>
      </c>
      <c r="S27">
        <f t="shared" si="16"/>
        <v>-3.01</v>
      </c>
      <c r="T27">
        <f t="shared" si="17"/>
        <v>-5.01</v>
      </c>
    </row>
    <row r="28" spans="2:20" x14ac:dyDescent="0.35">
      <c r="B28">
        <v>1.02</v>
      </c>
      <c r="C28">
        <v>6.21</v>
      </c>
      <c r="D28">
        <v>1</v>
      </c>
      <c r="E28">
        <f t="shared" si="9"/>
        <v>1.02</v>
      </c>
      <c r="F28">
        <f t="shared" si="10"/>
        <v>6.21</v>
      </c>
      <c r="G28">
        <v>0</v>
      </c>
      <c r="H28">
        <f t="shared" si="11"/>
        <v>8.23</v>
      </c>
      <c r="I28">
        <f t="shared" si="12"/>
        <v>8.23</v>
      </c>
      <c r="J28">
        <f t="shared" si="13"/>
        <v>1</v>
      </c>
      <c r="K28" t="str">
        <f t="shared" si="14"/>
        <v>TP</v>
      </c>
      <c r="M28">
        <v>6.25</v>
      </c>
      <c r="N28">
        <v>2.02</v>
      </c>
      <c r="O28">
        <v>-1</v>
      </c>
      <c r="R28">
        <f t="shared" si="15"/>
        <v>-7.25</v>
      </c>
      <c r="S28">
        <f t="shared" si="16"/>
        <v>-6.25</v>
      </c>
      <c r="T28">
        <f t="shared" si="17"/>
        <v>-8.25</v>
      </c>
    </row>
    <row r="29" spans="2:20" x14ac:dyDescent="0.35">
      <c r="B29">
        <v>3.01</v>
      </c>
      <c r="C29">
        <v>4.21</v>
      </c>
      <c r="D29">
        <v>1</v>
      </c>
      <c r="E29">
        <f t="shared" si="9"/>
        <v>3.01</v>
      </c>
      <c r="F29">
        <f t="shared" si="10"/>
        <v>4.21</v>
      </c>
      <c r="G29">
        <v>0</v>
      </c>
      <c r="H29">
        <f t="shared" si="11"/>
        <v>8.2199999999999989</v>
      </c>
      <c r="I29">
        <f t="shared" si="12"/>
        <v>8.2199999999999989</v>
      </c>
      <c r="J29">
        <f t="shared" si="13"/>
        <v>1</v>
      </c>
      <c r="K29" t="str">
        <f t="shared" si="14"/>
        <v>TP</v>
      </c>
      <c r="M29">
        <v>7.25</v>
      </c>
      <c r="N29">
        <v>3.21</v>
      </c>
      <c r="O29">
        <v>1</v>
      </c>
      <c r="R29">
        <f t="shared" si="15"/>
        <v>-8.25</v>
      </c>
      <c r="S29">
        <f t="shared" si="16"/>
        <v>-7.25</v>
      </c>
      <c r="T29">
        <f t="shared" si="17"/>
        <v>-9.25</v>
      </c>
    </row>
    <row r="36" spans="1:7" x14ac:dyDescent="0.35">
      <c r="A36" t="s">
        <v>21</v>
      </c>
    </row>
    <row r="43" spans="1:7" x14ac:dyDescent="0.35">
      <c r="F43" t="s">
        <v>22</v>
      </c>
    </row>
    <row r="44" spans="1:7" x14ac:dyDescent="0.35">
      <c r="B44" t="s">
        <v>0</v>
      </c>
      <c r="C44" t="s">
        <v>2</v>
      </c>
      <c r="E44" t="s">
        <v>0</v>
      </c>
      <c r="F44" t="s">
        <v>1</v>
      </c>
      <c r="G44" t="s">
        <v>2</v>
      </c>
    </row>
    <row r="45" spans="1:7" x14ac:dyDescent="0.35">
      <c r="B45">
        <v>1.25</v>
      </c>
      <c r="C45">
        <v>-1</v>
      </c>
      <c r="E45">
        <v>1.25</v>
      </c>
      <c r="F45">
        <f>E45^2</f>
        <v>1.5625</v>
      </c>
      <c r="G45">
        <v>-1</v>
      </c>
    </row>
    <row r="46" spans="1:7" x14ac:dyDescent="0.35">
      <c r="B46">
        <v>2.25</v>
      </c>
      <c r="C46">
        <v>-1</v>
      </c>
      <c r="E46">
        <v>2.25</v>
      </c>
      <c r="F46">
        <f t="shared" ref="F46:F50" si="18">E46^2</f>
        <v>5.0625</v>
      </c>
      <c r="G46">
        <v>-1</v>
      </c>
    </row>
    <row r="47" spans="1:7" x14ac:dyDescent="0.35">
      <c r="B47">
        <v>6.25</v>
      </c>
      <c r="C47">
        <v>-1</v>
      </c>
      <c r="E47">
        <v>6.25</v>
      </c>
      <c r="F47">
        <f t="shared" si="18"/>
        <v>39.0625</v>
      </c>
      <c r="G47">
        <v>-1</v>
      </c>
    </row>
    <row r="48" spans="1:7" x14ac:dyDescent="0.35">
      <c r="B48">
        <v>7.25</v>
      </c>
      <c r="C48">
        <v>1</v>
      </c>
      <c r="E48">
        <v>7.25</v>
      </c>
      <c r="F48">
        <f t="shared" si="18"/>
        <v>52.5625</v>
      </c>
      <c r="G48">
        <v>1</v>
      </c>
    </row>
    <row r="49" spans="1:11" x14ac:dyDescent="0.35">
      <c r="B49">
        <v>1.02</v>
      </c>
      <c r="C49">
        <v>1</v>
      </c>
      <c r="E49">
        <v>1.02</v>
      </c>
      <c r="F49">
        <f t="shared" si="18"/>
        <v>1.0404</v>
      </c>
      <c r="G49">
        <v>1</v>
      </c>
    </row>
    <row r="50" spans="1:11" x14ac:dyDescent="0.35">
      <c r="B50">
        <v>3.01</v>
      </c>
      <c r="C50">
        <v>1</v>
      </c>
      <c r="E50">
        <v>3.01</v>
      </c>
      <c r="F50">
        <f t="shared" si="18"/>
        <v>9.0600999999999985</v>
      </c>
      <c r="G50">
        <v>1</v>
      </c>
    </row>
    <row r="53" spans="1:11" x14ac:dyDescent="0.35">
      <c r="A53" t="s">
        <v>23</v>
      </c>
    </row>
    <row r="57" spans="1:11" x14ac:dyDescent="0.35">
      <c r="C57" t="s">
        <v>3</v>
      </c>
      <c r="D57" t="s">
        <v>4</v>
      </c>
      <c r="E57" t="s">
        <v>24</v>
      </c>
      <c r="F57" t="s">
        <v>5</v>
      </c>
    </row>
    <row r="58" spans="1:11" x14ac:dyDescent="0.35">
      <c r="C58">
        <v>1</v>
      </c>
      <c r="D58">
        <v>1</v>
      </c>
      <c r="E58">
        <v>1</v>
      </c>
      <c r="F58">
        <v>1</v>
      </c>
    </row>
    <row r="61" spans="1:11" x14ac:dyDescent="0.35">
      <c r="E61">
        <v>1</v>
      </c>
      <c r="F61" t="s">
        <v>25</v>
      </c>
      <c r="G61" t="s">
        <v>26</v>
      </c>
    </row>
    <row r="62" spans="1:11" x14ac:dyDescent="0.35">
      <c r="B62" t="s">
        <v>27</v>
      </c>
      <c r="C62" t="s">
        <v>2</v>
      </c>
      <c r="E62" t="s">
        <v>0</v>
      </c>
      <c r="F62" t="s">
        <v>1</v>
      </c>
      <c r="G62" t="s">
        <v>28</v>
      </c>
      <c r="H62" t="s">
        <v>2</v>
      </c>
      <c r="I62" t="s">
        <v>8</v>
      </c>
      <c r="J62" t="s">
        <v>9</v>
      </c>
      <c r="K62" t="s">
        <v>29</v>
      </c>
    </row>
    <row r="63" spans="1:11" x14ac:dyDescent="0.35">
      <c r="B63">
        <v>1.25</v>
      </c>
      <c r="C63">
        <v>-1</v>
      </c>
      <c r="E63">
        <v>1</v>
      </c>
      <c r="F63">
        <f>SQRT(2)*B63</f>
        <v>1.7677669529663689</v>
      </c>
      <c r="G63">
        <f>B63^2</f>
        <v>1.5625</v>
      </c>
      <c r="H63">
        <v>-1</v>
      </c>
    </row>
    <row r="64" spans="1:11" x14ac:dyDescent="0.35">
      <c r="B64">
        <v>2.25</v>
      </c>
      <c r="C64">
        <v>-1</v>
      </c>
      <c r="E64">
        <v>1</v>
      </c>
      <c r="F64">
        <f t="shared" ref="F64:F68" si="19">SQRT(2)*B64</f>
        <v>3.1819805153394642</v>
      </c>
      <c r="G64">
        <f t="shared" ref="G64:G68" si="20">B64^2</f>
        <v>5.0625</v>
      </c>
      <c r="H64">
        <v>-1</v>
      </c>
    </row>
    <row r="65" spans="2:8" x14ac:dyDescent="0.35">
      <c r="B65">
        <v>6.25</v>
      </c>
      <c r="C65">
        <v>-1</v>
      </c>
      <c r="E65">
        <v>1</v>
      </c>
      <c r="F65">
        <f t="shared" si="19"/>
        <v>8.8388347648318444</v>
      </c>
      <c r="G65">
        <f t="shared" si="20"/>
        <v>39.0625</v>
      </c>
      <c r="H65">
        <v>-1</v>
      </c>
    </row>
    <row r="66" spans="2:8" x14ac:dyDescent="0.35">
      <c r="B66">
        <v>7.25</v>
      </c>
      <c r="C66">
        <v>1</v>
      </c>
      <c r="E66">
        <v>1</v>
      </c>
      <c r="F66">
        <f t="shared" si="19"/>
        <v>10.25304832720494</v>
      </c>
      <c r="G66">
        <f t="shared" si="20"/>
        <v>52.5625</v>
      </c>
      <c r="H66">
        <v>1</v>
      </c>
    </row>
    <row r="67" spans="2:8" x14ac:dyDescent="0.35">
      <c r="B67">
        <v>1.02</v>
      </c>
      <c r="C67">
        <v>1</v>
      </c>
      <c r="E67">
        <v>1</v>
      </c>
      <c r="F67">
        <f t="shared" si="19"/>
        <v>1.4424978336205572</v>
      </c>
      <c r="G67">
        <f t="shared" si="20"/>
        <v>1.0404</v>
      </c>
      <c r="H67">
        <v>1</v>
      </c>
    </row>
    <row r="68" spans="2:8" x14ac:dyDescent="0.35">
      <c r="B68">
        <v>3.01</v>
      </c>
      <c r="C68">
        <v>1</v>
      </c>
      <c r="E68">
        <v>1</v>
      </c>
      <c r="F68">
        <f t="shared" si="19"/>
        <v>4.2567828227430162</v>
      </c>
      <c r="G68">
        <f t="shared" si="20"/>
        <v>9.0600999999999985</v>
      </c>
      <c r="H68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Singh</dc:creator>
  <cp:lastModifiedBy>Atul Singh</cp:lastModifiedBy>
  <dcterms:created xsi:type="dcterms:W3CDTF">2018-10-19T09:59:56Z</dcterms:created>
  <dcterms:modified xsi:type="dcterms:W3CDTF">2018-10-19T10:02:46Z</dcterms:modified>
</cp:coreProperties>
</file>