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\Desktop\"/>
    </mc:Choice>
  </mc:AlternateContent>
  <xr:revisionPtr revIDLastSave="0" documentId="12_ncr:500000_{A1C33A4F-2B28-434F-82E8-F4A16F2AA471}" xr6:coauthVersionLast="32" xr6:coauthVersionMax="32" xr10:uidLastSave="{00000000-0000-0000-0000-000000000000}"/>
  <bookViews>
    <workbookView xWindow="0" yWindow="0" windowWidth="19200" windowHeight="6440" xr2:uid="{690BA5DA-651D-4471-86B8-D64F216C058B}"/>
  </bookViews>
  <sheets>
    <sheet name="sampl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2" i="1" l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N12" i="1"/>
  <c r="H12" i="1"/>
  <c r="N11" i="1"/>
  <c r="H11" i="1"/>
  <c r="H10" i="1"/>
  <c r="H9" i="1"/>
  <c r="H8" i="1"/>
  <c r="H7" i="1"/>
  <c r="H6" i="1"/>
  <c r="H5" i="1"/>
  <c r="H4" i="1"/>
  <c r="I38" i="1" l="1"/>
  <c r="J38" i="1" s="1"/>
  <c r="N15" i="1"/>
  <c r="N14" i="1"/>
  <c r="N17" i="1" s="1"/>
  <c r="I40" i="1" l="1"/>
  <c r="J40" i="1" s="1"/>
  <c r="I36" i="1"/>
  <c r="J36" i="1" s="1"/>
  <c r="I21" i="1"/>
  <c r="J21" i="1" s="1"/>
  <c r="I15" i="1"/>
  <c r="J15" i="1" s="1"/>
  <c r="I4" i="1"/>
  <c r="J4" i="1" s="1"/>
  <c r="I32" i="1"/>
  <c r="J32" i="1" s="1"/>
  <c r="I27" i="1"/>
  <c r="J27" i="1" s="1"/>
  <c r="I16" i="1"/>
  <c r="J16" i="1" s="1"/>
  <c r="I14" i="1"/>
  <c r="J14" i="1" s="1"/>
  <c r="I8" i="1"/>
  <c r="J8" i="1" s="1"/>
  <c r="I34" i="1"/>
  <c r="J34" i="1" s="1"/>
  <c r="I18" i="1"/>
  <c r="J18" i="1" s="1"/>
  <c r="I29" i="1"/>
  <c r="J29" i="1" s="1"/>
  <c r="I11" i="1"/>
  <c r="J11" i="1" s="1"/>
  <c r="I20" i="1"/>
  <c r="J20" i="1" s="1"/>
  <c r="I35" i="1"/>
  <c r="J35" i="1" s="1"/>
  <c r="I12" i="1"/>
  <c r="J12" i="1" s="1"/>
  <c r="I22" i="1"/>
  <c r="J22" i="1" s="1"/>
  <c r="I33" i="1"/>
  <c r="J33" i="1" s="1"/>
  <c r="I13" i="1"/>
  <c r="J13" i="1" s="1"/>
  <c r="I24" i="1"/>
  <c r="J24" i="1" s="1"/>
  <c r="I39" i="1"/>
  <c r="J39" i="1" s="1"/>
  <c r="I19" i="1"/>
  <c r="J19" i="1" s="1"/>
  <c r="I30" i="1"/>
  <c r="J30" i="1" s="1"/>
  <c r="I41" i="1"/>
  <c r="J41" i="1" s="1"/>
  <c r="I25" i="1"/>
  <c r="J25" i="1" s="1"/>
  <c r="I7" i="1"/>
  <c r="J7" i="1" s="1"/>
  <c r="I10" i="1"/>
  <c r="J10" i="1" s="1"/>
  <c r="I31" i="1"/>
  <c r="J31" i="1" s="1"/>
  <c r="I9" i="1"/>
  <c r="J9" i="1" s="1"/>
  <c r="I42" i="1"/>
  <c r="J42" i="1" s="1"/>
  <c r="I26" i="1"/>
  <c r="J26" i="1" s="1"/>
  <c r="I37" i="1"/>
  <c r="J37" i="1" s="1"/>
  <c r="I17" i="1"/>
  <c r="J17" i="1" s="1"/>
  <c r="I28" i="1"/>
  <c r="J28" i="1" s="1"/>
  <c r="I6" i="1"/>
  <c r="J6" i="1" s="1"/>
  <c r="I23" i="1"/>
  <c r="J23" i="1" s="1"/>
  <c r="I5" i="1"/>
  <c r="J5" i="1" s="1"/>
  <c r="N25" i="1" l="1"/>
  <c r="N24" i="1"/>
  <c r="N28" i="1" s="1"/>
</calcChain>
</file>

<file path=xl/sharedStrings.xml><?xml version="1.0" encoding="utf-8"?>
<sst xmlns="http://schemas.openxmlformats.org/spreadsheetml/2006/main" count="50" uniqueCount="45">
  <si>
    <t>X1</t>
  </si>
  <si>
    <t>X2</t>
  </si>
  <si>
    <t>X3</t>
  </si>
  <si>
    <t>X4</t>
  </si>
  <si>
    <t>y</t>
  </si>
  <si>
    <t>pred y</t>
  </si>
  <si>
    <t>change y</t>
  </si>
  <si>
    <t>check</t>
  </si>
  <si>
    <t>no of 0</t>
  </si>
  <si>
    <t>no of 1</t>
  </si>
  <si>
    <t>SUMMARY OUTPUT</t>
  </si>
  <si>
    <t xml:space="preserve"> mean of 0 pred y</t>
  </si>
  <si>
    <t>mean of 1 pred y</t>
  </si>
  <si>
    <t>Regression Statistics</t>
  </si>
  <si>
    <t>Multiple R</t>
  </si>
  <si>
    <t>cut off 'c'</t>
  </si>
  <si>
    <t>R Square</t>
  </si>
  <si>
    <t>Adjusted R Square</t>
  </si>
  <si>
    <t>Standard Error</t>
  </si>
  <si>
    <t>Observations</t>
  </si>
  <si>
    <t>AFTER CHECK…</t>
  </si>
  <si>
    <t>ANOVA</t>
  </si>
  <si>
    <t>df</t>
  </si>
  <si>
    <t>SS</t>
  </si>
  <si>
    <t>MS</t>
  </si>
  <si>
    <t>F</t>
  </si>
  <si>
    <t>Significance F</t>
  </si>
  <si>
    <t>yes</t>
  </si>
  <si>
    <t>Regression</t>
  </si>
  <si>
    <t>no</t>
  </si>
  <si>
    <t>Residual</t>
  </si>
  <si>
    <t>Total</t>
  </si>
  <si>
    <t>accuracy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</si>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</sst>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1" xfId="0" applyFont="1" applyFill="1" applyBorder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sample!$C$4:$C$42</c:f>
              <c:numCache>
                <c:formatCode>General</c:formatCode>
                <c:ptCount val="39"/>
                <c:pt idx="0">
                  <c:v>5.4</c:v>
                </c:pt>
                <c:pt idx="1">
                  <c:v>5.0999999999999996</c:v>
                </c:pt>
                <c:pt idx="2">
                  <c:v>5.7</c:v>
                </c:pt>
                <c:pt idx="3">
                  <c:v>5.0999999999999996</c:v>
                </c:pt>
                <c:pt idx="4">
                  <c:v>5.4</c:v>
                </c:pt>
                <c:pt idx="5">
                  <c:v>5.0999999999999996</c:v>
                </c:pt>
                <c:pt idx="6">
                  <c:v>5.0999999999999996</c:v>
                </c:pt>
                <c:pt idx="7">
                  <c:v>4.8</c:v>
                </c:pt>
                <c:pt idx="8">
                  <c:v>5</c:v>
                </c:pt>
                <c:pt idx="9">
                  <c:v>5</c:v>
                </c:pt>
                <c:pt idx="10">
                  <c:v>5.2</c:v>
                </c:pt>
                <c:pt idx="11">
                  <c:v>5.2</c:v>
                </c:pt>
                <c:pt idx="12">
                  <c:v>4.7</c:v>
                </c:pt>
                <c:pt idx="13">
                  <c:v>4.8</c:v>
                </c:pt>
                <c:pt idx="14">
                  <c:v>5.4</c:v>
                </c:pt>
                <c:pt idx="15">
                  <c:v>6.7</c:v>
                </c:pt>
                <c:pt idx="16">
                  <c:v>6.7</c:v>
                </c:pt>
                <c:pt idx="17">
                  <c:v>6.3</c:v>
                </c:pt>
                <c:pt idx="18">
                  <c:v>5.6</c:v>
                </c:pt>
                <c:pt idx="19">
                  <c:v>5.5</c:v>
                </c:pt>
                <c:pt idx="20">
                  <c:v>5.5</c:v>
                </c:pt>
                <c:pt idx="21">
                  <c:v>6.1</c:v>
                </c:pt>
                <c:pt idx="22">
                  <c:v>5.8</c:v>
                </c:pt>
                <c:pt idx="23">
                  <c:v>5</c:v>
                </c:pt>
                <c:pt idx="24">
                  <c:v>5.6</c:v>
                </c:pt>
                <c:pt idx="25">
                  <c:v>5.7</c:v>
                </c:pt>
                <c:pt idx="26">
                  <c:v>5.7</c:v>
                </c:pt>
                <c:pt idx="27">
                  <c:v>6.2</c:v>
                </c:pt>
                <c:pt idx="28">
                  <c:v>5.0999999999999996</c:v>
                </c:pt>
                <c:pt idx="29">
                  <c:v>5.7</c:v>
                </c:pt>
                <c:pt idx="30">
                  <c:v>6.3</c:v>
                </c:pt>
                <c:pt idx="31">
                  <c:v>5.8</c:v>
                </c:pt>
                <c:pt idx="32">
                  <c:v>7.1</c:v>
                </c:pt>
                <c:pt idx="33">
                  <c:v>6.3</c:v>
                </c:pt>
                <c:pt idx="34">
                  <c:v>6.5</c:v>
                </c:pt>
                <c:pt idx="35">
                  <c:v>7.6</c:v>
                </c:pt>
                <c:pt idx="36">
                  <c:v>4.9000000000000004</c:v>
                </c:pt>
                <c:pt idx="37">
                  <c:v>7.3</c:v>
                </c:pt>
                <c:pt idx="38">
                  <c:v>6.7</c:v>
                </c:pt>
              </c:numCache>
            </c:numRef>
          </c:xVal>
          <c:yVal>
            <c:numRef>
              <c:f>sample!$G$4:$G$42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96-4E3A-8F82-C62686F2FC5E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sample!$C$4:$C$42</c:f>
              <c:numCache>
                <c:formatCode>General</c:formatCode>
                <c:ptCount val="39"/>
                <c:pt idx="0">
                  <c:v>5.4</c:v>
                </c:pt>
                <c:pt idx="1">
                  <c:v>5.0999999999999996</c:v>
                </c:pt>
                <c:pt idx="2">
                  <c:v>5.7</c:v>
                </c:pt>
                <c:pt idx="3">
                  <c:v>5.0999999999999996</c:v>
                </c:pt>
                <c:pt idx="4">
                  <c:v>5.4</c:v>
                </c:pt>
                <c:pt idx="5">
                  <c:v>5.0999999999999996</c:v>
                </c:pt>
                <c:pt idx="6">
                  <c:v>5.0999999999999996</c:v>
                </c:pt>
                <c:pt idx="7">
                  <c:v>4.8</c:v>
                </c:pt>
                <c:pt idx="8">
                  <c:v>5</c:v>
                </c:pt>
                <c:pt idx="9">
                  <c:v>5</c:v>
                </c:pt>
                <c:pt idx="10">
                  <c:v>5.2</c:v>
                </c:pt>
                <c:pt idx="11">
                  <c:v>5.2</c:v>
                </c:pt>
                <c:pt idx="12">
                  <c:v>4.7</c:v>
                </c:pt>
                <c:pt idx="13">
                  <c:v>4.8</c:v>
                </c:pt>
                <c:pt idx="14">
                  <c:v>5.4</c:v>
                </c:pt>
                <c:pt idx="15">
                  <c:v>6.7</c:v>
                </c:pt>
                <c:pt idx="16">
                  <c:v>6.7</c:v>
                </c:pt>
                <c:pt idx="17">
                  <c:v>6.3</c:v>
                </c:pt>
                <c:pt idx="18">
                  <c:v>5.6</c:v>
                </c:pt>
                <c:pt idx="19">
                  <c:v>5.5</c:v>
                </c:pt>
                <c:pt idx="20">
                  <c:v>5.5</c:v>
                </c:pt>
                <c:pt idx="21">
                  <c:v>6.1</c:v>
                </c:pt>
                <c:pt idx="22">
                  <c:v>5.8</c:v>
                </c:pt>
                <c:pt idx="23">
                  <c:v>5</c:v>
                </c:pt>
                <c:pt idx="24">
                  <c:v>5.6</c:v>
                </c:pt>
                <c:pt idx="25">
                  <c:v>5.7</c:v>
                </c:pt>
                <c:pt idx="26">
                  <c:v>5.7</c:v>
                </c:pt>
                <c:pt idx="27">
                  <c:v>6.2</c:v>
                </c:pt>
                <c:pt idx="28">
                  <c:v>5.0999999999999996</c:v>
                </c:pt>
                <c:pt idx="29">
                  <c:v>5.7</c:v>
                </c:pt>
                <c:pt idx="30">
                  <c:v>6.3</c:v>
                </c:pt>
                <c:pt idx="31">
                  <c:v>5.8</c:v>
                </c:pt>
                <c:pt idx="32">
                  <c:v>7.1</c:v>
                </c:pt>
                <c:pt idx="33">
                  <c:v>6.3</c:v>
                </c:pt>
                <c:pt idx="34">
                  <c:v>6.5</c:v>
                </c:pt>
                <c:pt idx="35">
                  <c:v>7.6</c:v>
                </c:pt>
                <c:pt idx="36">
                  <c:v>4.9000000000000004</c:v>
                </c:pt>
                <c:pt idx="37">
                  <c:v>7.3</c:v>
                </c:pt>
                <c:pt idx="38">
                  <c:v>6.7</c:v>
                </c:pt>
              </c:numCache>
            </c:numRef>
          </c:xVal>
          <c:yVal>
            <c:numRef>
              <c:f>sample!$T$40:$T$79</c:f>
              <c:numCache>
                <c:formatCode>General</c:formatCode>
                <c:ptCount val="40"/>
                <c:pt idx="0">
                  <c:v>-0.2195127373225873</c:v>
                </c:pt>
                <c:pt idx="1">
                  <c:v>-2.348638474642702E-2</c:v>
                </c:pt>
                <c:pt idx="2">
                  <c:v>-0.19227685951734916</c:v>
                </c:pt>
                <c:pt idx="3">
                  <c:v>1.8861743332397136E-3</c:v>
                </c:pt>
                <c:pt idx="4">
                  <c:v>-3.5560965997586153E-2</c:v>
                </c:pt>
                <c:pt idx="5">
                  <c:v>4.7920900897184199E-3</c:v>
                </c:pt>
                <c:pt idx="6">
                  <c:v>4.3685823240992211E-2</c:v>
                </c:pt>
                <c:pt idx="7">
                  <c:v>0.10025682393572127</c:v>
                </c:pt>
                <c:pt idx="8">
                  <c:v>0.31584390407859103</c:v>
                </c:pt>
                <c:pt idx="9">
                  <c:v>0.1255684095572461</c:v>
                </c:pt>
                <c:pt idx="10">
                  <c:v>0.10350444111674278</c:v>
                </c:pt>
                <c:pt idx="11">
                  <c:v>-2.7899866781495562E-2</c:v>
                </c:pt>
                <c:pt idx="12">
                  <c:v>-6.2564359178982593E-2</c:v>
                </c:pt>
                <c:pt idx="13">
                  <c:v>0.25266845222111706</c:v>
                </c:pt>
                <c:pt idx="14">
                  <c:v>0.21185042688613057</c:v>
                </c:pt>
                <c:pt idx="15">
                  <c:v>-0.11766198591524296</c:v>
                </c:pt>
                <c:pt idx="16">
                  <c:v>0.42784682175202343</c:v>
                </c:pt>
                <c:pt idx="17">
                  <c:v>0.54403814801878303</c:v>
                </c:pt>
                <c:pt idx="18">
                  <c:v>0.64861057390132426</c:v>
                </c:pt>
                <c:pt idx="19">
                  <c:v>0.81640537407704217</c:v>
                </c:pt>
                <c:pt idx="20">
                  <c:v>0.84578874030909246</c:v>
                </c:pt>
                <c:pt idx="21">
                  <c:v>1.0001246607782022</c:v>
                </c:pt>
                <c:pt idx="22">
                  <c:v>0.78389765848711002</c:v>
                </c:pt>
                <c:pt idx="23">
                  <c:v>0.7064908485709227</c:v>
                </c:pt>
                <c:pt idx="24">
                  <c:v>0.81244757290891367</c:v>
                </c:pt>
                <c:pt idx="25">
                  <c:v>0.8696537331101698</c:v>
                </c:pt>
                <c:pt idx="26">
                  <c:v>0.81199189204197342</c:v>
                </c:pt>
                <c:pt idx="27">
                  <c:v>0.81489780779845211</c:v>
                </c:pt>
                <c:pt idx="28">
                  <c:v>0.62688830688536312</c:v>
                </c:pt>
                <c:pt idx="29">
                  <c:v>0.63802021952557419</c:v>
                </c:pt>
                <c:pt idx="30">
                  <c:v>0.78023331540096497</c:v>
                </c:pt>
                <c:pt idx="31">
                  <c:v>1.2102376413853977</c:v>
                </c:pt>
                <c:pt idx="32">
                  <c:v>1.1220795752153592</c:v>
                </c:pt>
                <c:pt idx="33">
                  <c:v>0.82811334996427988</c:v>
                </c:pt>
                <c:pt idx="34">
                  <c:v>1.08376002811247</c:v>
                </c:pt>
                <c:pt idx="35">
                  <c:v>1.0598467919688335</c:v>
                </c:pt>
                <c:pt idx="36">
                  <c:v>0.87596660338957255</c:v>
                </c:pt>
                <c:pt idx="37">
                  <c:v>1.3081647839447343</c:v>
                </c:pt>
                <c:pt idx="38">
                  <c:v>0.9042933215682778</c:v>
                </c:pt>
                <c:pt idx="39">
                  <c:v>0.99910884488531582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96-4E3A-8F82-C62686F2F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201560"/>
        <c:axId val="494195000"/>
      </c:scatterChart>
      <c:valAx>
        <c:axId val="494201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195000"/>
        <c:crosses val="autoZero"/>
        <c:crossBetween val="midCat"/>
      </c:valAx>
      <c:valAx>
        <c:axId val="494195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2015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sample!$D$4:$D$42</c:f>
              <c:numCache>
                <c:formatCode>General</c:formatCode>
                <c:ptCount val="39"/>
                <c:pt idx="0">
                  <c:v>3.9</c:v>
                </c:pt>
                <c:pt idx="1">
                  <c:v>3.5</c:v>
                </c:pt>
                <c:pt idx="2">
                  <c:v>3.8</c:v>
                </c:pt>
                <c:pt idx="3">
                  <c:v>3.8</c:v>
                </c:pt>
                <c:pt idx="4">
                  <c:v>3.4</c:v>
                </c:pt>
                <c:pt idx="5">
                  <c:v>3.7</c:v>
                </c:pt>
                <c:pt idx="6">
                  <c:v>3.3</c:v>
                </c:pt>
                <c:pt idx="7">
                  <c:v>3.4</c:v>
                </c:pt>
                <c:pt idx="8">
                  <c:v>3</c:v>
                </c:pt>
                <c:pt idx="9">
                  <c:v>3.4</c:v>
                </c:pt>
                <c:pt idx="10">
                  <c:v>3.5</c:v>
                </c:pt>
                <c:pt idx="11">
                  <c:v>3.4</c:v>
                </c:pt>
                <c:pt idx="12">
                  <c:v>3.2</c:v>
                </c:pt>
                <c:pt idx="13">
                  <c:v>3.1</c:v>
                </c:pt>
                <c:pt idx="14">
                  <c:v>3.4</c:v>
                </c:pt>
                <c:pt idx="15">
                  <c:v>3.1</c:v>
                </c:pt>
                <c:pt idx="16">
                  <c:v>3.1</c:v>
                </c:pt>
                <c:pt idx="17">
                  <c:v>2.2999999999999998</c:v>
                </c:pt>
                <c:pt idx="18">
                  <c:v>3</c:v>
                </c:pt>
                <c:pt idx="19">
                  <c:v>2.5</c:v>
                </c:pt>
                <c:pt idx="20">
                  <c:v>2.6</c:v>
                </c:pt>
                <c:pt idx="21">
                  <c:v>3</c:v>
                </c:pt>
                <c:pt idx="22">
                  <c:v>2.6</c:v>
                </c:pt>
                <c:pt idx="23">
                  <c:v>2.2999999999999998</c:v>
                </c:pt>
                <c:pt idx="24">
                  <c:v>2.7</c:v>
                </c:pt>
                <c:pt idx="25">
                  <c:v>3</c:v>
                </c:pt>
                <c:pt idx="26">
                  <c:v>2.9</c:v>
                </c:pt>
                <c:pt idx="27">
                  <c:v>2.9</c:v>
                </c:pt>
                <c:pt idx="28">
                  <c:v>2.5</c:v>
                </c:pt>
                <c:pt idx="29">
                  <c:v>2.8</c:v>
                </c:pt>
                <c:pt idx="30">
                  <c:v>3.3</c:v>
                </c:pt>
                <c:pt idx="31">
                  <c:v>2.7</c:v>
                </c:pt>
                <c:pt idx="32">
                  <c:v>3</c:v>
                </c:pt>
                <c:pt idx="33">
                  <c:v>2.9</c:v>
                </c:pt>
                <c:pt idx="34">
                  <c:v>3</c:v>
                </c:pt>
                <c:pt idx="35">
                  <c:v>3</c:v>
                </c:pt>
                <c:pt idx="36">
                  <c:v>2.5</c:v>
                </c:pt>
                <c:pt idx="37">
                  <c:v>2.9</c:v>
                </c:pt>
                <c:pt idx="38">
                  <c:v>2.5</c:v>
                </c:pt>
              </c:numCache>
            </c:numRef>
          </c:xVal>
          <c:yVal>
            <c:numRef>
              <c:f>sample!$G$4:$G$42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3B-4D11-B276-D787A6E31C94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sample!$D$4:$D$42</c:f>
              <c:numCache>
                <c:formatCode>General</c:formatCode>
                <c:ptCount val="39"/>
                <c:pt idx="0">
                  <c:v>3.9</c:v>
                </c:pt>
                <c:pt idx="1">
                  <c:v>3.5</c:v>
                </c:pt>
                <c:pt idx="2">
                  <c:v>3.8</c:v>
                </c:pt>
                <c:pt idx="3">
                  <c:v>3.8</c:v>
                </c:pt>
                <c:pt idx="4">
                  <c:v>3.4</c:v>
                </c:pt>
                <c:pt idx="5">
                  <c:v>3.7</c:v>
                </c:pt>
                <c:pt idx="6">
                  <c:v>3.3</c:v>
                </c:pt>
                <c:pt idx="7">
                  <c:v>3.4</c:v>
                </c:pt>
                <c:pt idx="8">
                  <c:v>3</c:v>
                </c:pt>
                <c:pt idx="9">
                  <c:v>3.4</c:v>
                </c:pt>
                <c:pt idx="10">
                  <c:v>3.5</c:v>
                </c:pt>
                <c:pt idx="11">
                  <c:v>3.4</c:v>
                </c:pt>
                <c:pt idx="12">
                  <c:v>3.2</c:v>
                </c:pt>
                <c:pt idx="13">
                  <c:v>3.1</c:v>
                </c:pt>
                <c:pt idx="14">
                  <c:v>3.4</c:v>
                </c:pt>
                <c:pt idx="15">
                  <c:v>3.1</c:v>
                </c:pt>
                <c:pt idx="16">
                  <c:v>3.1</c:v>
                </c:pt>
                <c:pt idx="17">
                  <c:v>2.2999999999999998</c:v>
                </c:pt>
                <c:pt idx="18">
                  <c:v>3</c:v>
                </c:pt>
                <c:pt idx="19">
                  <c:v>2.5</c:v>
                </c:pt>
                <c:pt idx="20">
                  <c:v>2.6</c:v>
                </c:pt>
                <c:pt idx="21">
                  <c:v>3</c:v>
                </c:pt>
                <c:pt idx="22">
                  <c:v>2.6</c:v>
                </c:pt>
                <c:pt idx="23">
                  <c:v>2.2999999999999998</c:v>
                </c:pt>
                <c:pt idx="24">
                  <c:v>2.7</c:v>
                </c:pt>
                <c:pt idx="25">
                  <c:v>3</c:v>
                </c:pt>
                <c:pt idx="26">
                  <c:v>2.9</c:v>
                </c:pt>
                <c:pt idx="27">
                  <c:v>2.9</c:v>
                </c:pt>
                <c:pt idx="28">
                  <c:v>2.5</c:v>
                </c:pt>
                <c:pt idx="29">
                  <c:v>2.8</c:v>
                </c:pt>
                <c:pt idx="30">
                  <c:v>3.3</c:v>
                </c:pt>
                <c:pt idx="31">
                  <c:v>2.7</c:v>
                </c:pt>
                <c:pt idx="32">
                  <c:v>3</c:v>
                </c:pt>
                <c:pt idx="33">
                  <c:v>2.9</c:v>
                </c:pt>
                <c:pt idx="34">
                  <c:v>3</c:v>
                </c:pt>
                <c:pt idx="35">
                  <c:v>3</c:v>
                </c:pt>
                <c:pt idx="36">
                  <c:v>2.5</c:v>
                </c:pt>
                <c:pt idx="37">
                  <c:v>2.9</c:v>
                </c:pt>
                <c:pt idx="38">
                  <c:v>2.5</c:v>
                </c:pt>
              </c:numCache>
            </c:numRef>
          </c:xVal>
          <c:yVal>
            <c:numRef>
              <c:f>sample!$T$40:$T$79</c:f>
              <c:numCache>
                <c:formatCode>General</c:formatCode>
                <c:ptCount val="40"/>
                <c:pt idx="0">
                  <c:v>-0.2195127373225873</c:v>
                </c:pt>
                <c:pt idx="1">
                  <c:v>-2.348638474642702E-2</c:v>
                </c:pt>
                <c:pt idx="2">
                  <c:v>-0.19227685951734916</c:v>
                </c:pt>
                <c:pt idx="3">
                  <c:v>1.8861743332397136E-3</c:v>
                </c:pt>
                <c:pt idx="4">
                  <c:v>-3.5560965997586153E-2</c:v>
                </c:pt>
                <c:pt idx="5">
                  <c:v>4.7920900897184199E-3</c:v>
                </c:pt>
                <c:pt idx="6">
                  <c:v>4.3685823240992211E-2</c:v>
                </c:pt>
                <c:pt idx="7">
                  <c:v>0.10025682393572127</c:v>
                </c:pt>
                <c:pt idx="8">
                  <c:v>0.31584390407859103</c:v>
                </c:pt>
                <c:pt idx="9">
                  <c:v>0.1255684095572461</c:v>
                </c:pt>
                <c:pt idx="10">
                  <c:v>0.10350444111674278</c:v>
                </c:pt>
                <c:pt idx="11">
                  <c:v>-2.7899866781495562E-2</c:v>
                </c:pt>
                <c:pt idx="12">
                  <c:v>-6.2564359178982593E-2</c:v>
                </c:pt>
                <c:pt idx="13">
                  <c:v>0.25266845222111706</c:v>
                </c:pt>
                <c:pt idx="14">
                  <c:v>0.21185042688613057</c:v>
                </c:pt>
                <c:pt idx="15">
                  <c:v>-0.11766198591524296</c:v>
                </c:pt>
                <c:pt idx="16">
                  <c:v>0.42784682175202343</c:v>
                </c:pt>
                <c:pt idx="17">
                  <c:v>0.54403814801878303</c:v>
                </c:pt>
                <c:pt idx="18">
                  <c:v>0.64861057390132426</c:v>
                </c:pt>
                <c:pt idx="19">
                  <c:v>0.81640537407704217</c:v>
                </c:pt>
                <c:pt idx="20">
                  <c:v>0.84578874030909246</c:v>
                </c:pt>
                <c:pt idx="21">
                  <c:v>1.0001246607782022</c:v>
                </c:pt>
                <c:pt idx="22">
                  <c:v>0.78389765848711002</c:v>
                </c:pt>
                <c:pt idx="23">
                  <c:v>0.7064908485709227</c:v>
                </c:pt>
                <c:pt idx="24">
                  <c:v>0.81244757290891367</c:v>
                </c:pt>
                <c:pt idx="25">
                  <c:v>0.8696537331101698</c:v>
                </c:pt>
                <c:pt idx="26">
                  <c:v>0.81199189204197342</c:v>
                </c:pt>
                <c:pt idx="27">
                  <c:v>0.81489780779845211</c:v>
                </c:pt>
                <c:pt idx="28">
                  <c:v>0.62688830688536312</c:v>
                </c:pt>
                <c:pt idx="29">
                  <c:v>0.63802021952557419</c:v>
                </c:pt>
                <c:pt idx="30">
                  <c:v>0.78023331540096497</c:v>
                </c:pt>
                <c:pt idx="31">
                  <c:v>1.2102376413853977</c:v>
                </c:pt>
                <c:pt idx="32">
                  <c:v>1.1220795752153592</c:v>
                </c:pt>
                <c:pt idx="33">
                  <c:v>0.82811334996427988</c:v>
                </c:pt>
                <c:pt idx="34">
                  <c:v>1.08376002811247</c:v>
                </c:pt>
                <c:pt idx="35">
                  <c:v>1.0598467919688335</c:v>
                </c:pt>
                <c:pt idx="36">
                  <c:v>0.87596660338957255</c:v>
                </c:pt>
                <c:pt idx="37">
                  <c:v>1.3081647839447343</c:v>
                </c:pt>
                <c:pt idx="38">
                  <c:v>0.9042933215682778</c:v>
                </c:pt>
                <c:pt idx="39">
                  <c:v>0.99910884488531582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3B-4D11-B276-D787A6E31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206808"/>
        <c:axId val="494208120"/>
      </c:scatterChart>
      <c:valAx>
        <c:axId val="494206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208120"/>
        <c:crosses val="autoZero"/>
        <c:crossBetween val="midCat"/>
      </c:valAx>
      <c:valAx>
        <c:axId val="494208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2068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X3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sample!$E$4:$E$42</c:f>
              <c:numCache>
                <c:formatCode>General</c:formatCode>
                <c:ptCount val="39"/>
                <c:pt idx="0">
                  <c:v>1.3</c:v>
                </c:pt>
                <c:pt idx="1">
                  <c:v>1.4</c:v>
                </c:pt>
                <c:pt idx="2">
                  <c:v>1.7</c:v>
                </c:pt>
                <c:pt idx="3">
                  <c:v>1.5</c:v>
                </c:pt>
                <c:pt idx="4">
                  <c:v>1.7</c:v>
                </c:pt>
                <c:pt idx="5">
                  <c:v>1.5</c:v>
                </c:pt>
                <c:pt idx="6">
                  <c:v>1.7</c:v>
                </c:pt>
                <c:pt idx="7">
                  <c:v>1.9</c:v>
                </c:pt>
                <c:pt idx="8">
                  <c:v>1.6</c:v>
                </c:pt>
                <c:pt idx="9">
                  <c:v>1.6</c:v>
                </c:pt>
                <c:pt idx="10">
                  <c:v>1.5</c:v>
                </c:pt>
                <c:pt idx="11">
                  <c:v>1.4</c:v>
                </c:pt>
                <c:pt idx="12">
                  <c:v>1.6</c:v>
                </c:pt>
                <c:pt idx="13">
                  <c:v>1.6</c:v>
                </c:pt>
                <c:pt idx="14">
                  <c:v>1.5</c:v>
                </c:pt>
                <c:pt idx="15">
                  <c:v>4.4000000000000004</c:v>
                </c:pt>
                <c:pt idx="16">
                  <c:v>4.7</c:v>
                </c:pt>
                <c:pt idx="17">
                  <c:v>4.4000000000000004</c:v>
                </c:pt>
                <c:pt idx="18">
                  <c:v>4.0999999999999996</c:v>
                </c:pt>
                <c:pt idx="19">
                  <c:v>4</c:v>
                </c:pt>
                <c:pt idx="20">
                  <c:v>4.4000000000000004</c:v>
                </c:pt>
                <c:pt idx="21">
                  <c:v>4.5999999999999996</c:v>
                </c:pt>
                <c:pt idx="22">
                  <c:v>4</c:v>
                </c:pt>
                <c:pt idx="23">
                  <c:v>3.3</c:v>
                </c:pt>
                <c:pt idx="24">
                  <c:v>4.2</c:v>
                </c:pt>
                <c:pt idx="25">
                  <c:v>4.2</c:v>
                </c:pt>
                <c:pt idx="26">
                  <c:v>4.2</c:v>
                </c:pt>
                <c:pt idx="27">
                  <c:v>4.3</c:v>
                </c:pt>
                <c:pt idx="28">
                  <c:v>3</c:v>
                </c:pt>
                <c:pt idx="29">
                  <c:v>4.0999999999999996</c:v>
                </c:pt>
                <c:pt idx="30">
                  <c:v>6</c:v>
                </c:pt>
                <c:pt idx="31">
                  <c:v>5.0999999999999996</c:v>
                </c:pt>
                <c:pt idx="32">
                  <c:v>5.9</c:v>
                </c:pt>
                <c:pt idx="33">
                  <c:v>5.6</c:v>
                </c:pt>
                <c:pt idx="34">
                  <c:v>5.8</c:v>
                </c:pt>
                <c:pt idx="35">
                  <c:v>6.6</c:v>
                </c:pt>
                <c:pt idx="36">
                  <c:v>4.5</c:v>
                </c:pt>
                <c:pt idx="37">
                  <c:v>6.3</c:v>
                </c:pt>
                <c:pt idx="38">
                  <c:v>5.8</c:v>
                </c:pt>
              </c:numCache>
            </c:numRef>
          </c:xVal>
          <c:yVal>
            <c:numRef>
              <c:f>sample!$G$4:$G$42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D9-4F39-B014-CFEFE9AA96B6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sample!$E$4:$E$42</c:f>
              <c:numCache>
                <c:formatCode>General</c:formatCode>
                <c:ptCount val="39"/>
                <c:pt idx="0">
                  <c:v>1.3</c:v>
                </c:pt>
                <c:pt idx="1">
                  <c:v>1.4</c:v>
                </c:pt>
                <c:pt idx="2">
                  <c:v>1.7</c:v>
                </c:pt>
                <c:pt idx="3">
                  <c:v>1.5</c:v>
                </c:pt>
                <c:pt idx="4">
                  <c:v>1.7</c:v>
                </c:pt>
                <c:pt idx="5">
                  <c:v>1.5</c:v>
                </c:pt>
                <c:pt idx="6">
                  <c:v>1.7</c:v>
                </c:pt>
                <c:pt idx="7">
                  <c:v>1.9</c:v>
                </c:pt>
                <c:pt idx="8">
                  <c:v>1.6</c:v>
                </c:pt>
                <c:pt idx="9">
                  <c:v>1.6</c:v>
                </c:pt>
                <c:pt idx="10">
                  <c:v>1.5</c:v>
                </c:pt>
                <c:pt idx="11">
                  <c:v>1.4</c:v>
                </c:pt>
                <c:pt idx="12">
                  <c:v>1.6</c:v>
                </c:pt>
                <c:pt idx="13">
                  <c:v>1.6</c:v>
                </c:pt>
                <c:pt idx="14">
                  <c:v>1.5</c:v>
                </c:pt>
                <c:pt idx="15">
                  <c:v>4.4000000000000004</c:v>
                </c:pt>
                <c:pt idx="16">
                  <c:v>4.7</c:v>
                </c:pt>
                <c:pt idx="17">
                  <c:v>4.4000000000000004</c:v>
                </c:pt>
                <c:pt idx="18">
                  <c:v>4.0999999999999996</c:v>
                </c:pt>
                <c:pt idx="19">
                  <c:v>4</c:v>
                </c:pt>
                <c:pt idx="20">
                  <c:v>4.4000000000000004</c:v>
                </c:pt>
                <c:pt idx="21">
                  <c:v>4.5999999999999996</c:v>
                </c:pt>
                <c:pt idx="22">
                  <c:v>4</c:v>
                </c:pt>
                <c:pt idx="23">
                  <c:v>3.3</c:v>
                </c:pt>
                <c:pt idx="24">
                  <c:v>4.2</c:v>
                </c:pt>
                <c:pt idx="25">
                  <c:v>4.2</c:v>
                </c:pt>
                <c:pt idx="26">
                  <c:v>4.2</c:v>
                </c:pt>
                <c:pt idx="27">
                  <c:v>4.3</c:v>
                </c:pt>
                <c:pt idx="28">
                  <c:v>3</c:v>
                </c:pt>
                <c:pt idx="29">
                  <c:v>4.0999999999999996</c:v>
                </c:pt>
                <c:pt idx="30">
                  <c:v>6</c:v>
                </c:pt>
                <c:pt idx="31">
                  <c:v>5.0999999999999996</c:v>
                </c:pt>
                <c:pt idx="32">
                  <c:v>5.9</c:v>
                </c:pt>
                <c:pt idx="33">
                  <c:v>5.6</c:v>
                </c:pt>
                <c:pt idx="34">
                  <c:v>5.8</c:v>
                </c:pt>
                <c:pt idx="35">
                  <c:v>6.6</c:v>
                </c:pt>
                <c:pt idx="36">
                  <c:v>4.5</c:v>
                </c:pt>
                <c:pt idx="37">
                  <c:v>6.3</c:v>
                </c:pt>
                <c:pt idx="38">
                  <c:v>5.8</c:v>
                </c:pt>
              </c:numCache>
            </c:numRef>
          </c:xVal>
          <c:yVal>
            <c:numRef>
              <c:f>sample!$T$40:$T$79</c:f>
              <c:numCache>
                <c:formatCode>General</c:formatCode>
                <c:ptCount val="40"/>
                <c:pt idx="0">
                  <c:v>-0.2195127373225873</c:v>
                </c:pt>
                <c:pt idx="1">
                  <c:v>-2.348638474642702E-2</c:v>
                </c:pt>
                <c:pt idx="2">
                  <c:v>-0.19227685951734916</c:v>
                </c:pt>
                <c:pt idx="3">
                  <c:v>1.8861743332397136E-3</c:v>
                </c:pt>
                <c:pt idx="4">
                  <c:v>-3.5560965997586153E-2</c:v>
                </c:pt>
                <c:pt idx="5">
                  <c:v>4.7920900897184199E-3</c:v>
                </c:pt>
                <c:pt idx="6">
                  <c:v>4.3685823240992211E-2</c:v>
                </c:pt>
                <c:pt idx="7">
                  <c:v>0.10025682393572127</c:v>
                </c:pt>
                <c:pt idx="8">
                  <c:v>0.31584390407859103</c:v>
                </c:pt>
                <c:pt idx="9">
                  <c:v>0.1255684095572461</c:v>
                </c:pt>
                <c:pt idx="10">
                  <c:v>0.10350444111674278</c:v>
                </c:pt>
                <c:pt idx="11">
                  <c:v>-2.7899866781495562E-2</c:v>
                </c:pt>
                <c:pt idx="12">
                  <c:v>-6.2564359178982593E-2</c:v>
                </c:pt>
                <c:pt idx="13">
                  <c:v>0.25266845222111706</c:v>
                </c:pt>
                <c:pt idx="14">
                  <c:v>0.21185042688613057</c:v>
                </c:pt>
                <c:pt idx="15">
                  <c:v>-0.11766198591524296</c:v>
                </c:pt>
                <c:pt idx="16">
                  <c:v>0.42784682175202343</c:v>
                </c:pt>
                <c:pt idx="17">
                  <c:v>0.54403814801878303</c:v>
                </c:pt>
                <c:pt idx="18">
                  <c:v>0.64861057390132426</c:v>
                </c:pt>
                <c:pt idx="19">
                  <c:v>0.81640537407704217</c:v>
                </c:pt>
                <c:pt idx="20">
                  <c:v>0.84578874030909246</c:v>
                </c:pt>
                <c:pt idx="21">
                  <c:v>1.0001246607782022</c:v>
                </c:pt>
                <c:pt idx="22">
                  <c:v>0.78389765848711002</c:v>
                </c:pt>
                <c:pt idx="23">
                  <c:v>0.7064908485709227</c:v>
                </c:pt>
                <c:pt idx="24">
                  <c:v>0.81244757290891367</c:v>
                </c:pt>
                <c:pt idx="25">
                  <c:v>0.8696537331101698</c:v>
                </c:pt>
                <c:pt idx="26">
                  <c:v>0.81199189204197342</c:v>
                </c:pt>
                <c:pt idx="27">
                  <c:v>0.81489780779845211</c:v>
                </c:pt>
                <c:pt idx="28">
                  <c:v>0.62688830688536312</c:v>
                </c:pt>
                <c:pt idx="29">
                  <c:v>0.63802021952557419</c:v>
                </c:pt>
                <c:pt idx="30">
                  <c:v>0.78023331540096497</c:v>
                </c:pt>
                <c:pt idx="31">
                  <c:v>1.2102376413853977</c:v>
                </c:pt>
                <c:pt idx="32">
                  <c:v>1.1220795752153592</c:v>
                </c:pt>
                <c:pt idx="33">
                  <c:v>0.82811334996427988</c:v>
                </c:pt>
                <c:pt idx="34">
                  <c:v>1.08376002811247</c:v>
                </c:pt>
                <c:pt idx="35">
                  <c:v>1.0598467919688335</c:v>
                </c:pt>
                <c:pt idx="36">
                  <c:v>0.87596660338957255</c:v>
                </c:pt>
                <c:pt idx="37">
                  <c:v>1.3081647839447343</c:v>
                </c:pt>
                <c:pt idx="38">
                  <c:v>0.9042933215682778</c:v>
                </c:pt>
                <c:pt idx="39">
                  <c:v>0.99910884488531582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D9-4F39-B014-CFEFE9AA9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060760"/>
        <c:axId val="493061416"/>
      </c:scatterChart>
      <c:valAx>
        <c:axId val="493060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3061416"/>
        <c:crosses val="autoZero"/>
        <c:crossBetween val="midCat"/>
      </c:valAx>
      <c:valAx>
        <c:axId val="493061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30607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X4 Line Fit 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2378881838703769E-2"/>
          <c:y val="4.1511115586459264E-2"/>
          <c:w val="0.53303403336442001"/>
          <c:h val="0.53552188570222681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sample!$F$4:$F$42</c:f>
              <c:numCache>
                <c:formatCode>General</c:formatCode>
                <c:ptCount val="39"/>
                <c:pt idx="0">
                  <c:v>0.4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0.2</c:v>
                </c:pt>
                <c:pt idx="5">
                  <c:v>0.4</c:v>
                </c:pt>
                <c:pt idx="6">
                  <c:v>0.5</c:v>
                </c:pt>
                <c:pt idx="7">
                  <c:v>0.2</c:v>
                </c:pt>
                <c:pt idx="8">
                  <c:v>0.2</c:v>
                </c:pt>
                <c:pt idx="9">
                  <c:v>0.4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0.4</c:v>
                </c:pt>
                <c:pt idx="15">
                  <c:v>1.4</c:v>
                </c:pt>
                <c:pt idx="16">
                  <c:v>1.5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1.2</c:v>
                </c:pt>
                <c:pt idx="21">
                  <c:v>1.4</c:v>
                </c:pt>
                <c:pt idx="22">
                  <c:v>1.2</c:v>
                </c:pt>
                <c:pt idx="23">
                  <c:v>1</c:v>
                </c:pt>
                <c:pt idx="24">
                  <c:v>1.3</c:v>
                </c:pt>
                <c:pt idx="25">
                  <c:v>1.2</c:v>
                </c:pt>
                <c:pt idx="26">
                  <c:v>1.3</c:v>
                </c:pt>
                <c:pt idx="27">
                  <c:v>1.3</c:v>
                </c:pt>
                <c:pt idx="28">
                  <c:v>1.1000000000000001</c:v>
                </c:pt>
                <c:pt idx="29">
                  <c:v>1.3</c:v>
                </c:pt>
                <c:pt idx="30">
                  <c:v>2.5</c:v>
                </c:pt>
                <c:pt idx="31">
                  <c:v>1.9</c:v>
                </c:pt>
                <c:pt idx="32">
                  <c:v>2.1</c:v>
                </c:pt>
                <c:pt idx="33">
                  <c:v>1.8</c:v>
                </c:pt>
                <c:pt idx="34">
                  <c:v>2.2000000000000002</c:v>
                </c:pt>
                <c:pt idx="35">
                  <c:v>2.1</c:v>
                </c:pt>
                <c:pt idx="36">
                  <c:v>1.7</c:v>
                </c:pt>
                <c:pt idx="37">
                  <c:v>1.8</c:v>
                </c:pt>
                <c:pt idx="38">
                  <c:v>1.8</c:v>
                </c:pt>
              </c:numCache>
            </c:numRef>
          </c:xVal>
          <c:yVal>
            <c:numRef>
              <c:f>sample!$G$4:$G$42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3-437C-9338-9F4AC07E3136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sample!$F$4:$F$42</c:f>
              <c:numCache>
                <c:formatCode>General</c:formatCode>
                <c:ptCount val="39"/>
                <c:pt idx="0">
                  <c:v>0.4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0.2</c:v>
                </c:pt>
                <c:pt idx="5">
                  <c:v>0.4</c:v>
                </c:pt>
                <c:pt idx="6">
                  <c:v>0.5</c:v>
                </c:pt>
                <c:pt idx="7">
                  <c:v>0.2</c:v>
                </c:pt>
                <c:pt idx="8">
                  <c:v>0.2</c:v>
                </c:pt>
                <c:pt idx="9">
                  <c:v>0.4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0.4</c:v>
                </c:pt>
                <c:pt idx="15">
                  <c:v>1.4</c:v>
                </c:pt>
                <c:pt idx="16">
                  <c:v>1.5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1.2</c:v>
                </c:pt>
                <c:pt idx="21">
                  <c:v>1.4</c:v>
                </c:pt>
                <c:pt idx="22">
                  <c:v>1.2</c:v>
                </c:pt>
                <c:pt idx="23">
                  <c:v>1</c:v>
                </c:pt>
                <c:pt idx="24">
                  <c:v>1.3</c:v>
                </c:pt>
                <c:pt idx="25">
                  <c:v>1.2</c:v>
                </c:pt>
                <c:pt idx="26">
                  <c:v>1.3</c:v>
                </c:pt>
                <c:pt idx="27">
                  <c:v>1.3</c:v>
                </c:pt>
                <c:pt idx="28">
                  <c:v>1.1000000000000001</c:v>
                </c:pt>
                <c:pt idx="29">
                  <c:v>1.3</c:v>
                </c:pt>
                <c:pt idx="30">
                  <c:v>2.5</c:v>
                </c:pt>
                <c:pt idx="31">
                  <c:v>1.9</c:v>
                </c:pt>
                <c:pt idx="32">
                  <c:v>2.1</c:v>
                </c:pt>
                <c:pt idx="33">
                  <c:v>1.8</c:v>
                </c:pt>
                <c:pt idx="34">
                  <c:v>2.2000000000000002</c:v>
                </c:pt>
                <c:pt idx="35">
                  <c:v>2.1</c:v>
                </c:pt>
                <c:pt idx="36">
                  <c:v>1.7</c:v>
                </c:pt>
                <c:pt idx="37">
                  <c:v>1.8</c:v>
                </c:pt>
                <c:pt idx="38">
                  <c:v>1.8</c:v>
                </c:pt>
              </c:numCache>
            </c:numRef>
          </c:xVal>
          <c:yVal>
            <c:numRef>
              <c:f>sample!$T$40:$T$79</c:f>
              <c:numCache>
                <c:formatCode>General</c:formatCode>
                <c:ptCount val="40"/>
                <c:pt idx="0">
                  <c:v>-0.2195127373225873</c:v>
                </c:pt>
                <c:pt idx="1">
                  <c:v>-2.348638474642702E-2</c:v>
                </c:pt>
                <c:pt idx="2">
                  <c:v>-0.19227685951734916</c:v>
                </c:pt>
                <c:pt idx="3">
                  <c:v>1.8861743332397136E-3</c:v>
                </c:pt>
                <c:pt idx="4">
                  <c:v>-3.5560965997586153E-2</c:v>
                </c:pt>
                <c:pt idx="5">
                  <c:v>4.7920900897184199E-3</c:v>
                </c:pt>
                <c:pt idx="6">
                  <c:v>4.3685823240992211E-2</c:v>
                </c:pt>
                <c:pt idx="7">
                  <c:v>0.10025682393572127</c:v>
                </c:pt>
                <c:pt idx="8">
                  <c:v>0.31584390407859103</c:v>
                </c:pt>
                <c:pt idx="9">
                  <c:v>0.1255684095572461</c:v>
                </c:pt>
                <c:pt idx="10">
                  <c:v>0.10350444111674278</c:v>
                </c:pt>
                <c:pt idx="11">
                  <c:v>-2.7899866781495562E-2</c:v>
                </c:pt>
                <c:pt idx="12">
                  <c:v>-6.2564359178982593E-2</c:v>
                </c:pt>
                <c:pt idx="13">
                  <c:v>0.25266845222111706</c:v>
                </c:pt>
                <c:pt idx="14">
                  <c:v>0.21185042688613057</c:v>
                </c:pt>
                <c:pt idx="15">
                  <c:v>-0.11766198591524296</c:v>
                </c:pt>
                <c:pt idx="16">
                  <c:v>0.42784682175202343</c:v>
                </c:pt>
                <c:pt idx="17">
                  <c:v>0.54403814801878303</c:v>
                </c:pt>
                <c:pt idx="18">
                  <c:v>0.64861057390132426</c:v>
                </c:pt>
                <c:pt idx="19">
                  <c:v>0.81640537407704217</c:v>
                </c:pt>
                <c:pt idx="20">
                  <c:v>0.84578874030909246</c:v>
                </c:pt>
                <c:pt idx="21">
                  <c:v>1.0001246607782022</c:v>
                </c:pt>
                <c:pt idx="22">
                  <c:v>0.78389765848711002</c:v>
                </c:pt>
                <c:pt idx="23">
                  <c:v>0.7064908485709227</c:v>
                </c:pt>
                <c:pt idx="24">
                  <c:v>0.81244757290891367</c:v>
                </c:pt>
                <c:pt idx="25">
                  <c:v>0.8696537331101698</c:v>
                </c:pt>
                <c:pt idx="26">
                  <c:v>0.81199189204197342</c:v>
                </c:pt>
                <c:pt idx="27">
                  <c:v>0.81489780779845211</c:v>
                </c:pt>
                <c:pt idx="28">
                  <c:v>0.62688830688536312</c:v>
                </c:pt>
                <c:pt idx="29">
                  <c:v>0.63802021952557419</c:v>
                </c:pt>
                <c:pt idx="30">
                  <c:v>0.78023331540096497</c:v>
                </c:pt>
                <c:pt idx="31">
                  <c:v>1.2102376413853977</c:v>
                </c:pt>
                <c:pt idx="32">
                  <c:v>1.1220795752153592</c:v>
                </c:pt>
                <c:pt idx="33">
                  <c:v>0.82811334996427988</c:v>
                </c:pt>
                <c:pt idx="34">
                  <c:v>1.08376002811247</c:v>
                </c:pt>
                <c:pt idx="35">
                  <c:v>1.0598467919688335</c:v>
                </c:pt>
                <c:pt idx="36">
                  <c:v>0.87596660338957255</c:v>
                </c:pt>
                <c:pt idx="37">
                  <c:v>1.3081647839447343</c:v>
                </c:pt>
                <c:pt idx="38">
                  <c:v>0.9042933215682778</c:v>
                </c:pt>
                <c:pt idx="39">
                  <c:v>0.99910884488531582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C3-437C-9338-9F4AC07E3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936320"/>
        <c:axId val="491939928"/>
      </c:scatterChart>
      <c:valAx>
        <c:axId val="491936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1939928"/>
        <c:crosses val="autoZero"/>
        <c:crossBetween val="midCat"/>
      </c:valAx>
      <c:valAx>
        <c:axId val="491939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19363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429202</xdr:colOff>
      <xdr:row>11</xdr:row>
      <xdr:rowOff>165798</xdr:rowOff>
    </xdr:from>
    <xdr:to>
      <xdr:col>26</xdr:col>
      <xdr:colOff>280373</xdr:colOff>
      <xdr:row>21</xdr:row>
      <xdr:rowOff>150212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D5ED17-5F7F-43E5-975A-84B515BC80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118078</xdr:colOff>
      <xdr:row>1</xdr:row>
      <xdr:rowOff>39580</xdr:rowOff>
    </xdr:from>
    <xdr:to>
      <xdr:col>32</xdr:col>
      <xdr:colOff>185615</xdr:colOff>
      <xdr:row>11</xdr:row>
      <xdr:rowOff>50866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125784-D759-4B0E-8815-7EB3B3FB65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411952</xdr:colOff>
      <xdr:row>11</xdr:row>
      <xdr:rowOff>129804</xdr:rowOff>
    </xdr:from>
    <xdr:to>
      <xdr:col>32</xdr:col>
      <xdr:colOff>402180</xdr:colOff>
      <xdr:row>21</xdr:row>
      <xdr:rowOff>124875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A0114E-4867-4BFB-820D-090BF997F6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126268</xdr:colOff>
      <xdr:row>1</xdr:row>
      <xdr:rowOff>30136</xdr:rowOff>
    </xdr:from>
    <xdr:to>
      <xdr:col>27</xdr:col>
      <xdr:colOff>10815</xdr:colOff>
      <xdr:row>11</xdr:row>
      <xdr:rowOff>49881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591171-3526-40DC-B20D-0092963A30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4A4A-A09F-4FE6-8946-CFD9A9AFA413}">
  <sheetPr>
    <tabColor rgb="FF00B050"/>
  </sheetPr>
  <dimension ref="C3:AA79"/>
  <sheetViews>
    <sheetView tabSelected="1" topLeftCell="B1" zoomScale="84" zoomScaleNormal="55" workbookViewId="0">
      <selection activeCell="E18" sqref="E18"/>
    </sheetView>
  </sheetViews>
  <sheetFormatPr defaultRowHeight="14.5" x14ac:dyDescent="0.35"/>
  <cols>
    <col min="3" max="9" width="8.81640625" bestFit="1" customWidth="1"/>
    <col min="13" max="13" width="15.36328125" customWidth="1"/>
    <col min="14" max="14" width="12.36328125" customWidth="1"/>
    <col min="19" max="23" width="8.81640625" bestFit="1" customWidth="1"/>
    <col min="24" max="24" width="10.36328125" bestFit="1" customWidth="1"/>
    <col min="25" max="27" width="8.81640625" bestFit="1" customWidth="1"/>
  </cols>
  <sheetData>
    <row r="3" spans="3:20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3:20" x14ac:dyDescent="0.35">
      <c r="C4" s="1">
        <v>5.4</v>
      </c>
      <c r="D4">
        <v>3.9</v>
      </c>
      <c r="E4">
        <v>1.3</v>
      </c>
      <c r="F4">
        <v>0.4</v>
      </c>
      <c r="G4">
        <v>0</v>
      </c>
      <c r="H4">
        <f t="shared" ref="H4:H9" si="0">$T$29+$T$30*C4+$T$31*D4+$T$32*E4+T33*F4</f>
        <v>-0.2195127373225873</v>
      </c>
      <c r="I4">
        <f>IF(H4&lt;$N$17,0,1)</f>
        <v>0</v>
      </c>
      <c r="J4" t="str">
        <f>IF(G4=I4,"yes","no")</f>
        <v>yes</v>
      </c>
    </row>
    <row r="5" spans="3:20" x14ac:dyDescent="0.35">
      <c r="C5" s="1">
        <v>5.0999999999999996</v>
      </c>
      <c r="D5">
        <v>3.5</v>
      </c>
      <c r="E5">
        <v>1.4</v>
      </c>
      <c r="F5">
        <v>0.3</v>
      </c>
      <c r="G5">
        <v>0</v>
      </c>
      <c r="H5">
        <f t="shared" si="0"/>
        <v>-1.826623203913269E-2</v>
      </c>
      <c r="I5">
        <f t="shared" ref="I5:I42" si="1">IF(H5&lt;$N$17,0,1)</f>
        <v>0</v>
      </c>
      <c r="J5" t="str">
        <f t="shared" ref="J5:J42" si="2">IF(G5=I5,"yes","no")</f>
        <v>yes</v>
      </c>
    </row>
    <row r="6" spans="3:20" x14ac:dyDescent="0.35">
      <c r="C6" s="1">
        <v>5.7</v>
      </c>
      <c r="D6">
        <v>3.8</v>
      </c>
      <c r="E6">
        <v>1.7</v>
      </c>
      <c r="F6">
        <v>0.3</v>
      </c>
      <c r="G6">
        <v>0</v>
      </c>
      <c r="H6">
        <f t="shared" si="0"/>
        <v>-0.18705670681005482</v>
      </c>
      <c r="I6">
        <f t="shared" si="1"/>
        <v>0</v>
      </c>
      <c r="J6" t="str">
        <f t="shared" si="2"/>
        <v>yes</v>
      </c>
    </row>
    <row r="7" spans="3:20" x14ac:dyDescent="0.35">
      <c r="C7" s="1">
        <v>5.0999999999999996</v>
      </c>
      <c r="D7">
        <v>3.8</v>
      </c>
      <c r="E7">
        <v>1.5</v>
      </c>
      <c r="F7">
        <v>0.3</v>
      </c>
      <c r="G7">
        <v>0</v>
      </c>
      <c r="H7">
        <f t="shared" si="0"/>
        <v>7.106327040534044E-3</v>
      </c>
      <c r="I7">
        <f t="shared" si="1"/>
        <v>0</v>
      </c>
      <c r="J7" t="str">
        <f t="shared" si="2"/>
        <v>yes</v>
      </c>
    </row>
    <row r="8" spans="3:20" x14ac:dyDescent="0.35">
      <c r="C8" s="1">
        <v>5.4</v>
      </c>
      <c r="D8">
        <v>3.4</v>
      </c>
      <c r="E8">
        <v>1.7</v>
      </c>
      <c r="F8">
        <v>0.2</v>
      </c>
      <c r="G8">
        <v>0</v>
      </c>
      <c r="H8">
        <f t="shared" si="0"/>
        <v>-3.2080864192723269E-2</v>
      </c>
      <c r="I8">
        <f t="shared" si="1"/>
        <v>0</v>
      </c>
      <c r="J8" t="str">
        <f t="shared" si="2"/>
        <v>yes</v>
      </c>
    </row>
    <row r="9" spans="3:20" x14ac:dyDescent="0.35">
      <c r="C9" s="1">
        <v>5.0999999999999996</v>
      </c>
      <c r="D9">
        <v>3.7</v>
      </c>
      <c r="E9">
        <v>1.5</v>
      </c>
      <c r="F9">
        <v>0.4</v>
      </c>
      <c r="G9">
        <v>0</v>
      </c>
      <c r="H9">
        <f t="shared" si="0"/>
        <v>1.1752293699444194E-2</v>
      </c>
      <c r="I9">
        <f t="shared" si="1"/>
        <v>0</v>
      </c>
      <c r="J9" t="str">
        <f t="shared" si="2"/>
        <v>yes</v>
      </c>
    </row>
    <row r="10" spans="3:20" x14ac:dyDescent="0.35">
      <c r="C10" s="1">
        <v>5.0999999999999996</v>
      </c>
      <c r="D10">
        <v>3.3</v>
      </c>
      <c r="E10">
        <v>1.7</v>
      </c>
      <c r="F10">
        <v>0.5</v>
      </c>
      <c r="G10">
        <v>0</v>
      </c>
      <c r="H10">
        <f t="shared" ref="H10:H42" si="3">$T$29+$T$30*C10+$T$31*D10+$T$32*E10+T40*F10</f>
        <v>-7.9929021341515472E-4</v>
      </c>
      <c r="I10">
        <f t="shared" si="1"/>
        <v>0</v>
      </c>
      <c r="J10" t="str">
        <f t="shared" si="2"/>
        <v>yes</v>
      </c>
    </row>
    <row r="11" spans="3:20" x14ac:dyDescent="0.35">
      <c r="C11" s="1">
        <v>4.8</v>
      </c>
      <c r="D11">
        <v>3.4</v>
      </c>
      <c r="E11">
        <v>1.9</v>
      </c>
      <c r="F11">
        <v>0.2</v>
      </c>
      <c r="G11">
        <v>0</v>
      </c>
      <c r="H11">
        <f t="shared" si="3"/>
        <v>0.31462672893416854</v>
      </c>
      <c r="I11">
        <f t="shared" si="1"/>
        <v>0</v>
      </c>
      <c r="J11" t="str">
        <f t="shared" si="2"/>
        <v>yes</v>
      </c>
      <c r="M11" t="s">
        <v>8</v>
      </c>
      <c r="N11">
        <f>COUNTIF(G4:G42,0)</f>
        <v>18</v>
      </c>
    </row>
    <row r="12" spans="3:20" x14ac:dyDescent="0.35">
      <c r="C12" s="1">
        <v>5</v>
      </c>
      <c r="D12">
        <v>3</v>
      </c>
      <c r="E12">
        <v>1.6</v>
      </c>
      <c r="F12">
        <v>0.2</v>
      </c>
      <c r="G12">
        <v>0</v>
      </c>
      <c r="H12">
        <f t="shared" si="3"/>
        <v>9.0593139458639144E-2</v>
      </c>
      <c r="I12">
        <f t="shared" si="1"/>
        <v>0</v>
      </c>
      <c r="J12" t="str">
        <f t="shared" si="2"/>
        <v>yes</v>
      </c>
      <c r="M12" t="s">
        <v>9</v>
      </c>
      <c r="N12">
        <f>COUNTIF(G4:G42,1)</f>
        <v>21</v>
      </c>
    </row>
    <row r="13" spans="3:20" x14ac:dyDescent="0.35">
      <c r="C13" s="1">
        <v>5</v>
      </c>
      <c r="D13">
        <v>3.4</v>
      </c>
      <c r="E13">
        <v>1.6</v>
      </c>
      <c r="F13">
        <v>0.4</v>
      </c>
      <c r="G13">
        <v>0</v>
      </c>
      <c r="H13">
        <f t="shared" si="3"/>
        <v>0.11121911445976444</v>
      </c>
      <c r="I13">
        <f t="shared" si="1"/>
        <v>0</v>
      </c>
      <c r="J13" t="str">
        <f t="shared" si="2"/>
        <v>yes</v>
      </c>
      <c r="S13" t="s">
        <v>10</v>
      </c>
    </row>
    <row r="14" spans="3:20" ht="15" thickBot="1" x14ac:dyDescent="0.4">
      <c r="C14" s="1">
        <v>5.2</v>
      </c>
      <c r="D14">
        <v>3.5</v>
      </c>
      <c r="E14">
        <v>1.5</v>
      </c>
      <c r="F14">
        <v>0.2</v>
      </c>
      <c r="G14">
        <v>0</v>
      </c>
      <c r="H14">
        <f t="shared" si="3"/>
        <v>-3.1531958176149906E-2</v>
      </c>
      <c r="I14">
        <f t="shared" si="1"/>
        <v>0</v>
      </c>
      <c r="J14" t="str">
        <f t="shared" si="2"/>
        <v>yes</v>
      </c>
      <c r="M14" t="s">
        <v>11</v>
      </c>
      <c r="N14">
        <f>AVERAGEIF(G4:G42,0,H4:H42)</f>
        <v>0.13845486982078403</v>
      </c>
    </row>
    <row r="15" spans="3:20" x14ac:dyDescent="0.35">
      <c r="C15" s="1">
        <v>5.2</v>
      </c>
      <c r="D15">
        <v>3.4</v>
      </c>
      <c r="E15">
        <v>1.4</v>
      </c>
      <c r="F15">
        <v>0.2</v>
      </c>
      <c r="G15">
        <v>0</v>
      </c>
      <c r="H15">
        <f t="shared" si="3"/>
        <v>-5.8125839356176025E-2</v>
      </c>
      <c r="I15">
        <f t="shared" si="1"/>
        <v>0</v>
      </c>
      <c r="J15" t="str">
        <f t="shared" si="2"/>
        <v>yes</v>
      </c>
      <c r="M15" t="s">
        <v>12</v>
      </c>
      <c r="N15">
        <f>AVERAGEIF(G4:G42,1,H4:H42)</f>
        <v>1.9983594624743184</v>
      </c>
      <c r="S15" s="2" t="s">
        <v>13</v>
      </c>
      <c r="T15" s="2"/>
    </row>
    <row r="16" spans="3:20" x14ac:dyDescent="0.35">
      <c r="C16" s="1">
        <v>4.7</v>
      </c>
      <c r="D16">
        <v>3.2</v>
      </c>
      <c r="E16">
        <v>1.6</v>
      </c>
      <c r="F16">
        <v>0.2</v>
      </c>
      <c r="G16">
        <v>0</v>
      </c>
      <c r="H16">
        <f t="shared" si="3"/>
        <v>0.26488571867417843</v>
      </c>
      <c r="I16">
        <f t="shared" si="1"/>
        <v>0</v>
      </c>
      <c r="J16" t="str">
        <f t="shared" si="2"/>
        <v>yes</v>
      </c>
      <c r="S16" s="3" t="s">
        <v>14</v>
      </c>
      <c r="T16" s="3">
        <v>0.88843367395396611</v>
      </c>
    </row>
    <row r="17" spans="3:27" x14ac:dyDescent="0.35">
      <c r="C17" s="1">
        <v>4.8</v>
      </c>
      <c r="D17">
        <v>3.1</v>
      </c>
      <c r="E17">
        <v>1.6</v>
      </c>
      <c r="F17">
        <v>0.2</v>
      </c>
      <c r="G17">
        <v>0</v>
      </c>
      <c r="H17">
        <f t="shared" si="3"/>
        <v>0.2353818934781377</v>
      </c>
      <c r="I17">
        <f t="shared" si="1"/>
        <v>0</v>
      </c>
      <c r="J17" t="str">
        <f t="shared" si="2"/>
        <v>yes</v>
      </c>
      <c r="M17" t="s">
        <v>15</v>
      </c>
      <c r="N17">
        <f>(N11*N14+N12*N15)/(N11+N12)</f>
        <v>1.1399419581726871</v>
      </c>
      <c r="S17" s="3" t="s">
        <v>16</v>
      </c>
      <c r="T17" s="3">
        <v>0.78931439301534212</v>
      </c>
    </row>
    <row r="18" spans="3:27" x14ac:dyDescent="0.35">
      <c r="C18" s="1">
        <v>5.4</v>
      </c>
      <c r="D18">
        <v>3.4</v>
      </c>
      <c r="E18">
        <v>1.5</v>
      </c>
      <c r="F18">
        <v>0.4</v>
      </c>
      <c r="G18">
        <v>0</v>
      </c>
      <c r="H18">
        <f t="shared" si="3"/>
        <v>1.5635779325919225E-2</v>
      </c>
      <c r="I18">
        <f t="shared" si="1"/>
        <v>0</v>
      </c>
      <c r="J18" t="str">
        <f t="shared" si="2"/>
        <v>yes</v>
      </c>
      <c r="S18" s="3" t="s">
        <v>17</v>
      </c>
      <c r="T18" s="3">
        <v>0.76523603793138117</v>
      </c>
    </row>
    <row r="19" spans="3:27" x14ac:dyDescent="0.35">
      <c r="C19" s="1">
        <v>6.7</v>
      </c>
      <c r="D19">
        <v>3.1</v>
      </c>
      <c r="E19">
        <v>4.4000000000000004</v>
      </c>
      <c r="F19">
        <v>1.4</v>
      </c>
      <c r="G19">
        <v>0</v>
      </c>
      <c r="H19">
        <f t="shared" si="3"/>
        <v>0.62800330776620816</v>
      </c>
      <c r="I19">
        <f t="shared" si="1"/>
        <v>0</v>
      </c>
      <c r="J19" t="str">
        <f t="shared" si="2"/>
        <v>yes</v>
      </c>
      <c r="S19" s="3" t="s">
        <v>18</v>
      </c>
      <c r="T19" s="3">
        <v>0.24504162501629709</v>
      </c>
    </row>
    <row r="20" spans="3:27" ht="15" thickBot="1" x14ac:dyDescent="0.4">
      <c r="C20" s="1">
        <v>6.7</v>
      </c>
      <c r="D20">
        <v>3.1</v>
      </c>
      <c r="E20">
        <v>4.7</v>
      </c>
      <c r="F20">
        <v>1.5</v>
      </c>
      <c r="G20">
        <v>0</v>
      </c>
      <c r="H20">
        <f t="shared" si="3"/>
        <v>0.72539557323036885</v>
      </c>
      <c r="I20">
        <f t="shared" si="1"/>
        <v>0</v>
      </c>
      <c r="J20" t="str">
        <f t="shared" si="2"/>
        <v>yes</v>
      </c>
      <c r="S20" s="4" t="s">
        <v>19</v>
      </c>
      <c r="T20" s="4">
        <v>40</v>
      </c>
    </row>
    <row r="21" spans="3:27" x14ac:dyDescent="0.35">
      <c r="C21" s="1">
        <v>6.3</v>
      </c>
      <c r="D21">
        <v>2.2999999999999998</v>
      </c>
      <c r="E21">
        <v>4.4000000000000004</v>
      </c>
      <c r="F21">
        <v>1.3</v>
      </c>
      <c r="G21">
        <v>0</v>
      </c>
      <c r="H21">
        <f t="shared" si="3"/>
        <v>0.63496140881698881</v>
      </c>
      <c r="I21">
        <f t="shared" si="1"/>
        <v>0</v>
      </c>
      <c r="J21" t="str">
        <f t="shared" si="2"/>
        <v>yes</v>
      </c>
    </row>
    <row r="22" spans="3:27" ht="15" thickBot="1" x14ac:dyDescent="0.4">
      <c r="C22" s="1">
        <v>5.6</v>
      </c>
      <c r="D22">
        <v>3</v>
      </c>
      <c r="E22">
        <v>4.0999999999999996</v>
      </c>
      <c r="F22">
        <v>1.3</v>
      </c>
      <c r="G22">
        <v>1</v>
      </c>
      <c r="H22">
        <f t="shared" si="3"/>
        <v>0.75769236887597358</v>
      </c>
      <c r="I22">
        <f t="shared" si="1"/>
        <v>0</v>
      </c>
      <c r="J22" t="str">
        <f t="shared" si="2"/>
        <v>no</v>
      </c>
      <c r="M22" t="s">
        <v>20</v>
      </c>
      <c r="S22" t="s">
        <v>21</v>
      </c>
    </row>
    <row r="23" spans="3:27" x14ac:dyDescent="0.35">
      <c r="C23" s="1">
        <v>5.5</v>
      </c>
      <c r="D23">
        <v>2.5</v>
      </c>
      <c r="E23">
        <v>4</v>
      </c>
      <c r="F23">
        <v>1.3</v>
      </c>
      <c r="G23">
        <v>1</v>
      </c>
      <c r="H23">
        <f t="shared" si="3"/>
        <v>1.1968783899281534</v>
      </c>
      <c r="I23">
        <f t="shared" si="1"/>
        <v>1</v>
      </c>
      <c r="J23" t="str">
        <f t="shared" si="2"/>
        <v>yes</v>
      </c>
      <c r="S23" s="5"/>
      <c r="T23" s="5" t="s">
        <v>22</v>
      </c>
      <c r="U23" s="5" t="s">
        <v>23</v>
      </c>
      <c r="V23" s="5" t="s">
        <v>24</v>
      </c>
      <c r="W23" s="5" t="s">
        <v>25</v>
      </c>
      <c r="X23" s="5" t="s">
        <v>26</v>
      </c>
    </row>
    <row r="24" spans="3:27" x14ac:dyDescent="0.35">
      <c r="C24" s="1">
        <v>5.5</v>
      </c>
      <c r="D24">
        <v>2.6</v>
      </c>
      <c r="E24">
        <v>4.4000000000000004</v>
      </c>
      <c r="F24">
        <v>1.2</v>
      </c>
      <c r="G24">
        <v>1</v>
      </c>
      <c r="H24">
        <f t="shared" si="3"/>
        <v>1.2752257838707362</v>
      </c>
      <c r="I24">
        <f t="shared" si="1"/>
        <v>1</v>
      </c>
      <c r="J24" t="str">
        <f t="shared" si="2"/>
        <v>yes</v>
      </c>
      <c r="M24" t="s">
        <v>27</v>
      </c>
      <c r="N24">
        <f>COUNTIF(J4:J42,"yes")</f>
        <v>37</v>
      </c>
      <c r="S24" s="3" t="s">
        <v>28</v>
      </c>
      <c r="T24" s="3">
        <v>4</v>
      </c>
      <c r="U24" s="3">
        <v>7.8734110703280411</v>
      </c>
      <c r="V24" s="3">
        <v>1.9683527675820103</v>
      </c>
      <c r="W24" s="3">
        <v>32.7810762098579</v>
      </c>
      <c r="X24" s="3">
        <v>2.1590030868468087E-11</v>
      </c>
    </row>
    <row r="25" spans="3:27" x14ac:dyDescent="0.35">
      <c r="C25" s="1">
        <v>6.1</v>
      </c>
      <c r="D25">
        <v>3</v>
      </c>
      <c r="E25">
        <v>4.5999999999999996</v>
      </c>
      <c r="F25">
        <v>1.4</v>
      </c>
      <c r="G25">
        <v>1</v>
      </c>
      <c r="H25">
        <f t="shared" si="3"/>
        <v>0.64353159083981004</v>
      </c>
      <c r="I25">
        <f t="shared" si="1"/>
        <v>0</v>
      </c>
      <c r="J25" t="str">
        <f t="shared" si="2"/>
        <v>no</v>
      </c>
      <c r="M25" t="s">
        <v>29</v>
      </c>
      <c r="N25">
        <f>COUNTIF(J4:J42,"no")</f>
        <v>2</v>
      </c>
      <c r="S25" s="3" t="s">
        <v>30</v>
      </c>
      <c r="T25" s="3">
        <v>35</v>
      </c>
      <c r="U25" s="3">
        <v>2.1015889296719643</v>
      </c>
      <c r="V25" s="3">
        <v>6.0045397990627553E-2</v>
      </c>
      <c r="W25" s="3"/>
      <c r="X25" s="3"/>
    </row>
    <row r="26" spans="3:27" ht="15" thickBot="1" x14ac:dyDescent="0.4">
      <c r="C26" s="1">
        <v>5.8</v>
      </c>
      <c r="D26">
        <v>2.6</v>
      </c>
      <c r="E26">
        <v>4</v>
      </c>
      <c r="F26">
        <v>1.2</v>
      </c>
      <c r="G26">
        <v>1</v>
      </c>
      <c r="H26">
        <f t="shared" si="3"/>
        <v>1.2407876455025282</v>
      </c>
      <c r="I26">
        <f t="shared" si="1"/>
        <v>1</v>
      </c>
      <c r="J26" t="str">
        <f t="shared" si="2"/>
        <v>yes</v>
      </c>
      <c r="S26" s="4" t="s">
        <v>31</v>
      </c>
      <c r="T26" s="4">
        <v>39</v>
      </c>
      <c r="U26" s="4">
        <v>9.975000000000005</v>
      </c>
      <c r="V26" s="4"/>
      <c r="W26" s="4"/>
      <c r="X26" s="4"/>
    </row>
    <row r="27" spans="3:27" ht="15" thickBot="1" x14ac:dyDescent="0.4">
      <c r="C27" s="1">
        <v>5</v>
      </c>
      <c r="D27">
        <v>2.2999999999999998</v>
      </c>
      <c r="E27">
        <v>3.3</v>
      </c>
      <c r="F27">
        <v>1</v>
      </c>
      <c r="G27">
        <v>1</v>
      </c>
      <c r="H27">
        <f t="shared" si="3"/>
        <v>1.3738862299520112</v>
      </c>
      <c r="I27">
        <f t="shared" si="1"/>
        <v>1</v>
      </c>
      <c r="J27" t="str">
        <f t="shared" si="2"/>
        <v>yes</v>
      </c>
    </row>
    <row r="28" spans="3:27" x14ac:dyDescent="0.35">
      <c r="C28" s="1">
        <v>5.6</v>
      </c>
      <c r="D28">
        <v>2.7</v>
      </c>
      <c r="E28">
        <v>4.2</v>
      </c>
      <c r="F28">
        <v>1.3</v>
      </c>
      <c r="G28">
        <v>1</v>
      </c>
      <c r="H28">
        <f t="shared" si="3"/>
        <v>1.7354681409135002</v>
      </c>
      <c r="I28">
        <f t="shared" si="1"/>
        <v>1</v>
      </c>
      <c r="J28" t="str">
        <f t="shared" si="2"/>
        <v>yes</v>
      </c>
      <c r="M28" t="s">
        <v>32</v>
      </c>
      <c r="N28" s="6">
        <f>N24/(N24+N25)</f>
        <v>0.94871794871794868</v>
      </c>
      <c r="S28" s="5"/>
      <c r="T28" s="5" t="s">
        <v>33</v>
      </c>
      <c r="U28" s="5" t="s">
        <v>18</v>
      </c>
      <c r="V28" s="5" t="s">
        <v>34</v>
      </c>
      <c r="W28" s="5" t="s">
        <v>35</v>
      </c>
      <c r="X28" s="5" t="s">
        <v>36</v>
      </c>
      <c r="Y28" s="5" t="s">
        <v>37</v>
      </c>
      <c r="Z28" s="5" t="s">
        <v>38</v>
      </c>
      <c r="AA28" s="5" t="s">
        <v>39</v>
      </c>
    </row>
    <row r="29" spans="3:27" x14ac:dyDescent="0.35">
      <c r="C29" s="1">
        <v>5.7</v>
      </c>
      <c r="D29">
        <v>3</v>
      </c>
      <c r="E29">
        <v>4.2</v>
      </c>
      <c r="F29">
        <v>1.2</v>
      </c>
      <c r="G29">
        <v>1</v>
      </c>
      <c r="H29">
        <f t="shared" si="3"/>
        <v>1.8125589517636014</v>
      </c>
      <c r="I29">
        <f t="shared" si="1"/>
        <v>1</v>
      </c>
      <c r="J29" t="str">
        <f t="shared" si="2"/>
        <v>yes</v>
      </c>
      <c r="N29" s="6"/>
      <c r="S29" s="3" t="s">
        <v>40</v>
      </c>
      <c r="T29" s="3">
        <v>1.912659765921916</v>
      </c>
      <c r="U29" s="3">
        <v>0.48928030627199631</v>
      </c>
      <c r="V29" s="3">
        <v>3.9091288600907785</v>
      </c>
      <c r="W29" s="3">
        <v>4.0573398603574418E-4</v>
      </c>
      <c r="X29" s="3">
        <v>0.91936793702237984</v>
      </c>
      <c r="Y29" s="3">
        <v>2.905951594821452</v>
      </c>
      <c r="Z29" s="3">
        <v>0.91936793702237984</v>
      </c>
      <c r="AA29" s="3">
        <v>2.905951594821452</v>
      </c>
    </row>
    <row r="30" spans="3:27" x14ac:dyDescent="0.35">
      <c r="C30" s="1">
        <v>5.7</v>
      </c>
      <c r="D30">
        <v>2.9</v>
      </c>
      <c r="E30">
        <v>4.2</v>
      </c>
      <c r="F30">
        <v>1.3</v>
      </c>
      <c r="G30">
        <v>1</v>
      </c>
      <c r="H30">
        <f t="shared" si="3"/>
        <v>1.9370438319318812</v>
      </c>
      <c r="I30">
        <f t="shared" si="1"/>
        <v>1</v>
      </c>
      <c r="J30" t="str">
        <f t="shared" si="2"/>
        <v>yes</v>
      </c>
      <c r="S30" s="3" t="s">
        <v>0</v>
      </c>
      <c r="T30" s="3">
        <v>-0.45463991993897118</v>
      </c>
      <c r="U30" s="3">
        <v>0.12785928450198314</v>
      </c>
      <c r="V30" s="3">
        <v>-3.5557833888231993</v>
      </c>
      <c r="W30" s="3">
        <v>1.1037613685098684E-3</v>
      </c>
      <c r="X30" s="3">
        <v>-0.71420806710686346</v>
      </c>
      <c r="Y30" s="3">
        <v>-0.1950717727710789</v>
      </c>
      <c r="Z30" s="3">
        <v>-0.71420806710686346</v>
      </c>
      <c r="AA30" s="3">
        <v>-0.1950717727710789</v>
      </c>
    </row>
    <row r="31" spans="3:27" x14ac:dyDescent="0.35">
      <c r="C31" s="1">
        <v>6.2</v>
      </c>
      <c r="D31">
        <v>2.9</v>
      </c>
      <c r="E31">
        <v>4.3</v>
      </c>
      <c r="F31">
        <v>1.3</v>
      </c>
      <c r="G31">
        <v>1</v>
      </c>
      <c r="H31">
        <f t="shared" si="3"/>
        <v>1.9496710276286349</v>
      </c>
      <c r="I31">
        <f t="shared" si="1"/>
        <v>1</v>
      </c>
      <c r="J31" t="str">
        <f t="shared" si="2"/>
        <v>yes</v>
      </c>
      <c r="S31" s="3" t="s">
        <v>1</v>
      </c>
      <c r="T31" s="3">
        <v>-4.6459666589100959E-2</v>
      </c>
      <c r="U31" s="3">
        <v>0.15659861160145969</v>
      </c>
      <c r="V31" s="3">
        <v>-0.29667993933011283</v>
      </c>
      <c r="W31" s="3">
        <v>0.76846438927235383</v>
      </c>
      <c r="X31" s="3">
        <v>-0.36437174955422053</v>
      </c>
      <c r="Y31" s="3">
        <v>0.27145241637601863</v>
      </c>
      <c r="Z31" s="3">
        <v>-0.36437174955422053</v>
      </c>
      <c r="AA31" s="3">
        <v>0.27145241637601863</v>
      </c>
    </row>
    <row r="32" spans="3:27" x14ac:dyDescent="0.35">
      <c r="C32" s="1">
        <v>5.0999999999999996</v>
      </c>
      <c r="D32">
        <v>2.5</v>
      </c>
      <c r="E32">
        <v>3</v>
      </c>
      <c r="F32">
        <v>1.1000000000000001</v>
      </c>
      <c r="G32">
        <v>1</v>
      </c>
      <c r="H32">
        <f t="shared" si="3"/>
        <v>1.5194482037881412</v>
      </c>
      <c r="I32">
        <f t="shared" si="1"/>
        <v>1</v>
      </c>
      <c r="J32" t="str">
        <f t="shared" si="2"/>
        <v>yes</v>
      </c>
      <c r="S32" s="3" t="s">
        <v>2</v>
      </c>
      <c r="T32" s="3">
        <v>0.39310459056396985</v>
      </c>
      <c r="U32" s="3">
        <v>0.14883099074634526</v>
      </c>
      <c r="V32" s="3">
        <v>2.6412818230441233</v>
      </c>
      <c r="W32" s="3">
        <v>1.2261140133162209E-2</v>
      </c>
      <c r="X32" s="3">
        <v>9.0961616280460789E-2</v>
      </c>
      <c r="Y32" s="3">
        <v>0.69524756484747896</v>
      </c>
      <c r="Z32" s="3">
        <v>9.0961616280460789E-2</v>
      </c>
      <c r="AA32" s="3">
        <v>0.69524756484747896</v>
      </c>
    </row>
    <row r="33" spans="3:27" ht="15" thickBot="1" x14ac:dyDescent="0.4">
      <c r="C33" s="1">
        <v>5.7</v>
      </c>
      <c r="D33">
        <v>2.8</v>
      </c>
      <c r="E33">
        <v>4.0999999999999996</v>
      </c>
      <c r="F33">
        <v>1.3</v>
      </c>
      <c r="G33">
        <v>1</v>
      </c>
      <c r="H33">
        <f t="shared" si="3"/>
        <v>1.7212920802747733</v>
      </c>
      <c r="I33">
        <f t="shared" si="1"/>
        <v>1</v>
      </c>
      <c r="J33" t="str">
        <f t="shared" si="2"/>
        <v>yes</v>
      </c>
      <c r="S33" s="4" t="s">
        <v>3</v>
      </c>
      <c r="T33" s="4">
        <v>-1.7400509024314434E-2</v>
      </c>
      <c r="U33" s="4">
        <v>0.27742064529101612</v>
      </c>
      <c r="V33" s="4">
        <v>-6.2722473325880934E-2</v>
      </c>
      <c r="W33" s="4">
        <v>0.95034434125238776</v>
      </c>
      <c r="X33" s="4">
        <v>-0.58059436048993274</v>
      </c>
      <c r="Y33" s="4">
        <v>0.54579334244130384</v>
      </c>
      <c r="Z33" s="4">
        <v>-0.58059436048993274</v>
      </c>
      <c r="AA33" s="4">
        <v>0.54579334244130384</v>
      </c>
    </row>
    <row r="34" spans="3:27" x14ac:dyDescent="0.35">
      <c r="C34" s="1">
        <v>6.3</v>
      </c>
      <c r="D34">
        <v>3.3</v>
      </c>
      <c r="E34">
        <v>6</v>
      </c>
      <c r="F34">
        <v>2.5</v>
      </c>
      <c r="G34">
        <v>1</v>
      </c>
      <c r="H34">
        <f t="shared" si="3"/>
        <v>3.2848578462184679</v>
      </c>
      <c r="I34">
        <f t="shared" si="1"/>
        <v>1</v>
      </c>
      <c r="J34" t="str">
        <f t="shared" si="2"/>
        <v>yes</v>
      </c>
    </row>
    <row r="35" spans="3:27" x14ac:dyDescent="0.35">
      <c r="C35" s="1">
        <v>5.8</v>
      </c>
      <c r="D35">
        <v>2.7</v>
      </c>
      <c r="E35">
        <v>5.0999999999999996</v>
      </c>
      <c r="F35">
        <v>1.9</v>
      </c>
      <c r="G35">
        <v>1</v>
      </c>
      <c r="H35">
        <f t="shared" si="3"/>
        <v>2.8074826352708793</v>
      </c>
      <c r="I35">
        <f t="shared" si="1"/>
        <v>1</v>
      </c>
      <c r="J35" t="str">
        <f t="shared" si="2"/>
        <v>yes</v>
      </c>
    </row>
    <row r="36" spans="3:27" x14ac:dyDescent="0.35">
      <c r="C36" s="1">
        <v>7.1</v>
      </c>
      <c r="D36">
        <v>3</v>
      </c>
      <c r="E36">
        <v>5.9</v>
      </c>
      <c r="F36">
        <v>2.1</v>
      </c>
      <c r="G36">
        <v>1</v>
      </c>
      <c r="H36">
        <f t="shared" si="3"/>
        <v>2.5698373922034845</v>
      </c>
      <c r="I36">
        <f t="shared" si="1"/>
        <v>1</v>
      </c>
      <c r="J36" t="str">
        <f t="shared" si="2"/>
        <v>yes</v>
      </c>
    </row>
    <row r="37" spans="3:27" x14ac:dyDescent="0.35">
      <c r="C37" s="1">
        <v>6.3</v>
      </c>
      <c r="D37">
        <v>2.9</v>
      </c>
      <c r="E37">
        <v>5.6</v>
      </c>
      <c r="F37">
        <v>1.8</v>
      </c>
      <c r="G37">
        <v>1</v>
      </c>
      <c r="H37">
        <f t="shared" si="3"/>
        <v>2.5818969983934501</v>
      </c>
      <c r="I37">
        <f t="shared" si="1"/>
        <v>1</v>
      </c>
      <c r="J37" t="str">
        <f t="shared" si="2"/>
        <v>yes</v>
      </c>
      <c r="S37" t="s">
        <v>41</v>
      </c>
    </row>
    <row r="38" spans="3:27" ht="15" thickBot="1" x14ac:dyDescent="0.4">
      <c r="C38" s="1">
        <v>6.5</v>
      </c>
      <c r="D38">
        <v>3</v>
      </c>
      <c r="E38">
        <v>5.8</v>
      </c>
      <c r="F38">
        <v>2.2000000000000002</v>
      </c>
      <c r="G38">
        <v>1</v>
      </c>
      <c r="H38">
        <f t="shared" si="3"/>
        <v>2.4772821869701245</v>
      </c>
      <c r="I38">
        <f t="shared" si="1"/>
        <v>1</v>
      </c>
      <c r="J38" t="str">
        <f t="shared" si="2"/>
        <v>yes</v>
      </c>
    </row>
    <row r="39" spans="3:27" x14ac:dyDescent="0.35">
      <c r="C39" s="1">
        <v>7.6</v>
      </c>
      <c r="D39">
        <v>3</v>
      </c>
      <c r="E39">
        <v>6.6</v>
      </c>
      <c r="F39">
        <v>2.1</v>
      </c>
      <c r="G39">
        <v>1</v>
      </c>
      <c r="H39">
        <f t="shared" si="3"/>
        <v>2.252350133344339</v>
      </c>
      <c r="I39">
        <f t="shared" si="1"/>
        <v>1</v>
      </c>
      <c r="J39" t="str">
        <f t="shared" si="2"/>
        <v>yes</v>
      </c>
      <c r="S39" s="5" t="s">
        <v>42</v>
      </c>
      <c r="T39" s="5" t="s">
        <v>43</v>
      </c>
      <c r="U39" s="5" t="s">
        <v>44</v>
      </c>
    </row>
    <row r="40" spans="3:27" x14ac:dyDescent="0.35">
      <c r="C40" s="1">
        <v>4.9000000000000004</v>
      </c>
      <c r="D40">
        <v>2.5</v>
      </c>
      <c r="E40">
        <v>4.5</v>
      </c>
      <c r="F40">
        <v>1.7</v>
      </c>
      <c r="G40">
        <v>1</v>
      </c>
      <c r="H40">
        <f t="shared" si="3"/>
        <v>2.664142285467709</v>
      </c>
      <c r="I40">
        <f t="shared" si="1"/>
        <v>1</v>
      </c>
      <c r="J40" t="str">
        <f t="shared" si="2"/>
        <v>yes</v>
      </c>
      <c r="S40" s="3">
        <v>1</v>
      </c>
      <c r="T40" s="3">
        <v>-0.2195127373225873</v>
      </c>
      <c r="U40" s="3">
        <v>0.2195127373225873</v>
      </c>
    </row>
    <row r="41" spans="3:27" x14ac:dyDescent="0.35">
      <c r="C41" s="1">
        <v>7.3</v>
      </c>
      <c r="D41">
        <v>2.9</v>
      </c>
      <c r="E41">
        <v>6.3</v>
      </c>
      <c r="F41">
        <v>1.8</v>
      </c>
      <c r="G41">
        <v>1</v>
      </c>
      <c r="H41">
        <f t="shared" si="3"/>
        <v>3.1140419923057596</v>
      </c>
      <c r="I41">
        <f t="shared" si="1"/>
        <v>1</v>
      </c>
      <c r="J41" t="str">
        <f t="shared" si="2"/>
        <v>yes</v>
      </c>
      <c r="S41" s="3">
        <v>2</v>
      </c>
      <c r="T41" s="3">
        <v>-2.348638474642702E-2</v>
      </c>
      <c r="U41" s="3">
        <v>2.348638474642702E-2</v>
      </c>
    </row>
    <row r="42" spans="3:27" x14ac:dyDescent="0.35">
      <c r="C42" s="1">
        <v>6.7</v>
      </c>
      <c r="D42">
        <v>2.5</v>
      </c>
      <c r="E42">
        <v>5.8</v>
      </c>
      <c r="F42">
        <v>1.8</v>
      </c>
      <c r="G42">
        <v>1</v>
      </c>
      <c r="H42">
        <f t="shared" si="3"/>
        <v>3.0501729965167286</v>
      </c>
      <c r="I42">
        <f t="shared" si="1"/>
        <v>1</v>
      </c>
      <c r="J42" t="str">
        <f t="shared" si="2"/>
        <v>yes</v>
      </c>
      <c r="S42" s="3">
        <v>3</v>
      </c>
      <c r="T42" s="3">
        <v>-0.19227685951734916</v>
      </c>
      <c r="U42" s="3">
        <v>0.19227685951734916</v>
      </c>
    </row>
    <row r="43" spans="3:27" x14ac:dyDescent="0.35">
      <c r="S43" s="3">
        <v>4</v>
      </c>
      <c r="T43" s="3">
        <v>1.8861743332397136E-3</v>
      </c>
      <c r="U43" s="3">
        <v>-1.8861743332397136E-3</v>
      </c>
    </row>
    <row r="44" spans="3:27" x14ac:dyDescent="0.35">
      <c r="S44" s="3">
        <v>5</v>
      </c>
      <c r="T44" s="3">
        <v>-3.5560965997586153E-2</v>
      </c>
      <c r="U44" s="3">
        <v>3.5560965997586153E-2</v>
      </c>
    </row>
    <row r="45" spans="3:27" x14ac:dyDescent="0.35">
      <c r="S45" s="3">
        <v>6</v>
      </c>
      <c r="T45" s="3">
        <v>4.7920900897184199E-3</v>
      </c>
      <c r="U45" s="3">
        <v>-4.7920900897184199E-3</v>
      </c>
    </row>
    <row r="46" spans="3:27" x14ac:dyDescent="0.35">
      <c r="S46" s="3">
        <v>7</v>
      </c>
      <c r="T46" s="3">
        <v>4.3685823240992211E-2</v>
      </c>
      <c r="U46" s="3">
        <v>-4.3685823240992211E-2</v>
      </c>
    </row>
    <row r="47" spans="3:27" x14ac:dyDescent="0.35">
      <c r="S47" s="3">
        <v>8</v>
      </c>
      <c r="T47" s="3">
        <v>0.10025682393572127</v>
      </c>
      <c r="U47" s="3">
        <v>-0.10025682393572127</v>
      </c>
    </row>
    <row r="48" spans="3:27" x14ac:dyDescent="0.35">
      <c r="S48" s="3">
        <v>9</v>
      </c>
      <c r="T48" s="3">
        <v>0.31584390407859103</v>
      </c>
      <c r="U48" s="3">
        <v>-0.31584390407859103</v>
      </c>
    </row>
    <row r="49" spans="19:21" x14ac:dyDescent="0.35">
      <c r="S49" s="3">
        <v>10</v>
      </c>
      <c r="T49" s="3">
        <v>0.1255684095572461</v>
      </c>
      <c r="U49" s="3">
        <v>-0.1255684095572461</v>
      </c>
    </row>
    <row r="50" spans="19:21" x14ac:dyDescent="0.35">
      <c r="S50" s="3">
        <v>11</v>
      </c>
      <c r="T50" s="3">
        <v>0.10350444111674278</v>
      </c>
      <c r="U50" s="3">
        <v>-0.10350444111674278</v>
      </c>
    </row>
    <row r="51" spans="19:21" x14ac:dyDescent="0.35">
      <c r="S51" s="3">
        <v>12</v>
      </c>
      <c r="T51" s="3">
        <v>-2.7899866781495562E-2</v>
      </c>
      <c r="U51" s="3">
        <v>2.7899866781495562E-2</v>
      </c>
    </row>
    <row r="52" spans="19:21" x14ac:dyDescent="0.35">
      <c r="S52" s="3">
        <v>13</v>
      </c>
      <c r="T52" s="3">
        <v>-6.2564359178982593E-2</v>
      </c>
      <c r="U52" s="3">
        <v>6.2564359178982593E-2</v>
      </c>
    </row>
    <row r="53" spans="19:21" x14ac:dyDescent="0.35">
      <c r="S53" s="3">
        <v>14</v>
      </c>
      <c r="T53" s="3">
        <v>0.25266845222111706</v>
      </c>
      <c r="U53" s="3">
        <v>-0.25266845222111706</v>
      </c>
    </row>
    <row r="54" spans="19:21" x14ac:dyDescent="0.35">
      <c r="S54" s="3">
        <v>15</v>
      </c>
      <c r="T54" s="3">
        <v>0.21185042688613057</v>
      </c>
      <c r="U54" s="3">
        <v>-0.21185042688613057</v>
      </c>
    </row>
    <row r="55" spans="19:21" x14ac:dyDescent="0.35">
      <c r="S55" s="3">
        <v>16</v>
      </c>
      <c r="T55" s="3">
        <v>-0.11766198591524296</v>
      </c>
      <c r="U55" s="3">
        <v>0.11766198591524296</v>
      </c>
    </row>
    <row r="56" spans="19:21" x14ac:dyDescent="0.35">
      <c r="S56" s="3">
        <v>17</v>
      </c>
      <c r="T56" s="3">
        <v>0.42784682175202343</v>
      </c>
      <c r="U56" s="3">
        <v>-0.42784682175202343</v>
      </c>
    </row>
    <row r="57" spans="19:21" x14ac:dyDescent="0.35">
      <c r="S57" s="3">
        <v>18</v>
      </c>
      <c r="T57" s="3">
        <v>0.54403814801878303</v>
      </c>
      <c r="U57" s="3">
        <v>-0.54403814801878303</v>
      </c>
    </row>
    <row r="58" spans="19:21" x14ac:dyDescent="0.35">
      <c r="S58" s="3">
        <v>19</v>
      </c>
      <c r="T58" s="3">
        <v>0.64861057390132426</v>
      </c>
      <c r="U58" s="3">
        <v>-0.64861057390132426</v>
      </c>
    </row>
    <row r="59" spans="19:21" x14ac:dyDescent="0.35">
      <c r="S59" s="3">
        <v>20</v>
      </c>
      <c r="T59" s="3">
        <v>0.81640537407704217</v>
      </c>
      <c r="U59" s="3">
        <v>0.18359462592295783</v>
      </c>
    </row>
    <row r="60" spans="19:21" x14ac:dyDescent="0.35">
      <c r="S60" s="3">
        <v>21</v>
      </c>
      <c r="T60" s="3">
        <v>0.84578874030909246</v>
      </c>
      <c r="U60" s="3">
        <v>0.15421125969090754</v>
      </c>
    </row>
    <row r="61" spans="19:21" x14ac:dyDescent="0.35">
      <c r="S61" s="3">
        <v>22</v>
      </c>
      <c r="T61" s="3">
        <v>1.0001246607782022</v>
      </c>
      <c r="U61" s="3">
        <v>-1.2466077820216803E-4</v>
      </c>
    </row>
    <row r="62" spans="19:21" x14ac:dyDescent="0.35">
      <c r="S62" s="3">
        <v>23</v>
      </c>
      <c r="T62" s="3">
        <v>0.78389765848711002</v>
      </c>
      <c r="U62" s="3">
        <v>0.21610234151288998</v>
      </c>
    </row>
    <row r="63" spans="19:21" x14ac:dyDescent="0.35">
      <c r="S63" s="3">
        <v>24</v>
      </c>
      <c r="T63" s="3">
        <v>0.7064908485709227</v>
      </c>
      <c r="U63" s="3">
        <v>0.2935091514290773</v>
      </c>
    </row>
    <row r="64" spans="19:21" x14ac:dyDescent="0.35">
      <c r="S64" s="3">
        <v>25</v>
      </c>
      <c r="T64" s="3">
        <v>0.81244757290891367</v>
      </c>
      <c r="U64" s="3">
        <v>0.18755242709108633</v>
      </c>
    </row>
    <row r="65" spans="19:21" x14ac:dyDescent="0.35">
      <c r="S65" s="3">
        <v>26</v>
      </c>
      <c r="T65" s="3">
        <v>0.8696537331101698</v>
      </c>
      <c r="U65" s="3">
        <v>0.1303462668898302</v>
      </c>
    </row>
    <row r="66" spans="19:21" x14ac:dyDescent="0.35">
      <c r="S66" s="3">
        <v>27</v>
      </c>
      <c r="T66" s="3">
        <v>0.81199189204197342</v>
      </c>
      <c r="U66" s="3">
        <v>0.18800810795802658</v>
      </c>
    </row>
    <row r="67" spans="19:21" x14ac:dyDescent="0.35">
      <c r="S67" s="3">
        <v>28</v>
      </c>
      <c r="T67" s="3">
        <v>0.81489780779845211</v>
      </c>
      <c r="U67" s="3">
        <v>0.18510219220154789</v>
      </c>
    </row>
    <row r="68" spans="19:21" x14ac:dyDescent="0.35">
      <c r="S68" s="3">
        <v>29</v>
      </c>
      <c r="T68" s="3">
        <v>0.62688830688536312</v>
      </c>
      <c r="U68" s="3">
        <v>0.37311169311463688</v>
      </c>
    </row>
    <row r="69" spans="19:21" x14ac:dyDescent="0.35">
      <c r="S69" s="3">
        <v>30</v>
      </c>
      <c r="T69" s="3">
        <v>0.63802021952557419</v>
      </c>
      <c r="U69" s="3">
        <v>0.36197978047442581</v>
      </c>
    </row>
    <row r="70" spans="19:21" x14ac:dyDescent="0.35">
      <c r="S70" s="3">
        <v>31</v>
      </c>
      <c r="T70" s="3">
        <v>0.78023331540096497</v>
      </c>
      <c r="U70" s="3">
        <v>0.21976668459903503</v>
      </c>
    </row>
    <row r="71" spans="19:21" x14ac:dyDescent="0.35">
      <c r="S71" s="3">
        <v>32</v>
      </c>
      <c r="T71" s="3">
        <v>1.2102376413853977</v>
      </c>
      <c r="U71" s="3">
        <v>-0.21023764138539769</v>
      </c>
    </row>
    <row r="72" spans="19:21" x14ac:dyDescent="0.35">
      <c r="S72" s="3">
        <v>33</v>
      </c>
      <c r="T72" s="3">
        <v>1.1220795752153592</v>
      </c>
      <c r="U72" s="3">
        <v>-0.12207957521535917</v>
      </c>
    </row>
    <row r="73" spans="19:21" x14ac:dyDescent="0.35">
      <c r="S73" s="3">
        <v>34</v>
      </c>
      <c r="T73" s="3">
        <v>0.82811334996427988</v>
      </c>
      <c r="U73" s="3">
        <v>0.17188665003572012</v>
      </c>
    </row>
    <row r="74" spans="19:21" x14ac:dyDescent="0.35">
      <c r="S74" s="3">
        <v>35</v>
      </c>
      <c r="T74" s="3">
        <v>1.08376002811247</v>
      </c>
      <c r="U74" s="3">
        <v>-8.3760028112469964E-2</v>
      </c>
    </row>
    <row r="75" spans="19:21" x14ac:dyDescent="0.35">
      <c r="S75" s="3">
        <v>36</v>
      </c>
      <c r="T75" s="3">
        <v>1.0598467919688335</v>
      </c>
      <c r="U75" s="3">
        <v>-5.9846791968833468E-2</v>
      </c>
    </row>
    <row r="76" spans="19:21" x14ac:dyDescent="0.35">
      <c r="S76" s="3">
        <v>37</v>
      </c>
      <c r="T76" s="3">
        <v>0.87596660338957255</v>
      </c>
      <c r="U76" s="3">
        <v>0.12403339661042745</v>
      </c>
    </row>
    <row r="77" spans="19:21" x14ac:dyDescent="0.35">
      <c r="S77" s="3">
        <v>38</v>
      </c>
      <c r="T77" s="3">
        <v>1.3081647839447343</v>
      </c>
      <c r="U77" s="3">
        <v>-0.30816478394473434</v>
      </c>
    </row>
    <row r="78" spans="19:21" x14ac:dyDescent="0.35">
      <c r="S78" s="3">
        <v>39</v>
      </c>
      <c r="T78" s="3">
        <v>0.9042933215682778</v>
      </c>
      <c r="U78" s="3">
        <v>9.5706678431722203E-2</v>
      </c>
    </row>
    <row r="79" spans="19:21" ht="15" thickBot="1" x14ac:dyDescent="0.4">
      <c r="S79" s="4">
        <v>40</v>
      </c>
      <c r="T79" s="4">
        <v>0.99910884488531582</v>
      </c>
      <c r="U79" s="4">
        <v>8.911551146841834E-4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</dc:creator>
  <cp:lastModifiedBy>Atul Singh</cp:lastModifiedBy>
  <dcterms:created xsi:type="dcterms:W3CDTF">2018-05-17T14:22:51Z</dcterms:created>
  <dcterms:modified xsi:type="dcterms:W3CDTF">2018-05-17T14:46:35Z</dcterms:modified>
</cp:coreProperties>
</file>