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H K-4 MOY Data" sheetId="1" r:id="rId3"/>
    <sheet state="hidden" name="MOY Export" sheetId="2" r:id="rId4"/>
    <sheet state="visible" name="Syracuse" sheetId="3" r:id="rId5"/>
    <sheet state="visible" name="Howard" sheetId="4" r:id="rId6"/>
    <sheet state="visible" name="Swarthmore" sheetId="5" r:id="rId7"/>
    <sheet state="visible" name="Spelman" sheetId="6" r:id="rId8"/>
    <sheet state="visible" name="Williams" sheetId="7" r:id="rId9"/>
    <sheet state="visible" name="Brooklyn" sheetId="8" r:id="rId10"/>
    <sheet state="visible" name="Tuskegee" sheetId="9" r:id="rId11"/>
    <sheet state="visible" name="Northwestern" sheetId="10" r:id="rId12"/>
    <sheet state="visible" name="Georgetown" sheetId="11" r:id="rId13"/>
    <sheet state="visible" name="Wisconsin" sheetId="12" r:id="rId14"/>
  </sheets>
  <definedNames>
    <definedName hidden="1" localSheetId="1" name="_xlnm._FilterDatabase">'MOY Export'!$A$1:$Q$734</definedName>
    <definedName hidden="1" localSheetId="3" name="_xlnm._FilterDatabase">Howard!$A$1:$X$1000</definedName>
    <definedName hidden="1" localSheetId="4" name="_xlnm._FilterDatabase">Swarthmore!$A$1:$X$1000</definedName>
    <definedName hidden="1" localSheetId="5" name="_xlnm._FilterDatabase">Spelman!$A$1:$X$1000</definedName>
    <definedName hidden="1" localSheetId="6" name="_xlnm._FilterDatabase">Williams!$A$1:$X$1000</definedName>
    <definedName hidden="1" localSheetId="7" name="_xlnm._FilterDatabase">Brooklyn!$A$1:$X$1000</definedName>
    <definedName hidden="1" localSheetId="8" name="_xlnm._FilterDatabase">Tuskegee!$A$1:$X$1000</definedName>
    <definedName hidden="1" localSheetId="9" name="_xlnm._FilterDatabase">Northwestern!$A$1:$X$1000</definedName>
    <definedName hidden="1" localSheetId="10" name="_xlnm._FilterDatabase">Georgetown!$A$1:$X$1000</definedName>
    <definedName hidden="1" localSheetId="11" name="_xlnm._FilterDatabase">Wisconsin!$A$1:$X$1000</definedName>
  </definedNames>
  <calcPr/>
</workbook>
</file>

<file path=xl/sharedStrings.xml><?xml version="1.0" encoding="utf-8"?>
<sst xmlns="http://schemas.openxmlformats.org/spreadsheetml/2006/main" count="3847" uniqueCount="368">
  <si>
    <t>Student_ Number</t>
  </si>
  <si>
    <t>Grade_Level</t>
  </si>
  <si>
    <t>Home_room</t>
  </si>
  <si>
    <t>BOY</t>
  </si>
  <si>
    <t>MOY</t>
  </si>
  <si>
    <t>Indep Level</t>
  </si>
  <si>
    <t>Grade Level Equiv</t>
  </si>
  <si>
    <t>Inst Level</t>
  </si>
  <si>
    <t>Howard</t>
  </si>
  <si>
    <t>Syracuse</t>
  </si>
  <si>
    <t>Spelman</t>
  </si>
  <si>
    <t>Swarthmore</t>
  </si>
  <si>
    <t>Brooklyn</t>
  </si>
  <si>
    <t>Williams</t>
  </si>
  <si>
    <t>Northwestern</t>
  </si>
  <si>
    <t>Tuskegee</t>
  </si>
  <si>
    <t>Georgetown</t>
  </si>
  <si>
    <t>Wisconsin</t>
  </si>
  <si>
    <t>Student</t>
  </si>
  <si>
    <t>Student ID</t>
  </si>
  <si>
    <t>Test Year</t>
  </si>
  <si>
    <t>Test Period (BOY, MOY, EOY)</t>
  </si>
  <si>
    <t>Tested Grade Level (K-6)</t>
  </si>
  <si>
    <t>Instructional Level (AA-Z)</t>
  </si>
  <si>
    <t>Accuracy (Instructional Level)</t>
  </si>
  <si>
    <t>Self Corrections (Instructional Level)</t>
  </si>
  <si>
    <t>Reading Rate WPM</t>
  </si>
  <si>
    <t>Fluency Score (0, 1, 2, 3)</t>
  </si>
  <si>
    <t>Comprehension within the text (0, 1, 2, 3)</t>
  </si>
  <si>
    <t>Comprehension beyond and about the text (0, 1, 2, 3)</t>
  </si>
  <si>
    <t>Comprehension about the text (0, 1, 2, 3)</t>
  </si>
  <si>
    <t>Overall Comprehension</t>
  </si>
  <si>
    <t>Comprehension Summary</t>
  </si>
  <si>
    <t>Independent Level (AA-Z)</t>
  </si>
  <si>
    <t>Delete</t>
  </si>
  <si>
    <t>Adam, Ahmed</t>
  </si>
  <si>
    <t>2016-17</t>
  </si>
  <si>
    <t>K</t>
  </si>
  <si>
    <t>D</t>
  </si>
  <si>
    <t>limited</t>
  </si>
  <si>
    <t>C</t>
  </si>
  <si>
    <t>Adams, Amayah M.</t>
  </si>
  <si>
    <t>B</t>
  </si>
  <si>
    <t>unsatisfactory</t>
  </si>
  <si>
    <t>A</t>
  </si>
  <si>
    <t>Adams, Jayden</t>
  </si>
  <si>
    <t>P</t>
  </si>
  <si>
    <t>N</t>
  </si>
  <si>
    <t>Adam, Wafa M.</t>
  </si>
  <si>
    <t>Q</t>
  </si>
  <si>
    <t>ADEYEYE, OMARI</t>
  </si>
  <si>
    <t>M</t>
  </si>
  <si>
    <t>satisfactory</t>
  </si>
  <si>
    <t>L</t>
  </si>
  <si>
    <t>Afsa, Shanika</t>
  </si>
  <si>
    <t>E</t>
  </si>
  <si>
    <t>Agront, Tiffany M.</t>
  </si>
  <si>
    <t>Ajayi, Elizabeth C.</t>
  </si>
  <si>
    <t>O</t>
  </si>
  <si>
    <t>H</t>
  </si>
  <si>
    <t>Ajayi, Estrella</t>
  </si>
  <si>
    <t>Ajayi, Nathaniel O.</t>
  </si>
  <si>
    <t>V</t>
  </si>
  <si>
    <t>AlDaeef, Reem Y.</t>
  </si>
  <si>
    <t>Al-hammami, Abdo</t>
  </si>
  <si>
    <t>R</t>
  </si>
  <si>
    <t>Al-hammami, Ayat</t>
  </si>
  <si>
    <t>Anderson, Teyana J.</t>
  </si>
  <si>
    <t>Andrews, Mark</t>
  </si>
  <si>
    <t>ARNOLD, IYANA</t>
  </si>
  <si>
    <t>Augustin, Aliyana</t>
  </si>
  <si>
    <t>U</t>
  </si>
  <si>
    <t>Avery-Sypher, Mya</t>
  </si>
  <si>
    <t>AYALA DENNIS, TAKAIYA</t>
  </si>
  <si>
    <t>BAH, BOUBACAR</t>
  </si>
  <si>
    <t>T</t>
  </si>
  <si>
    <t>Banks, Malachi</t>
  </si>
  <si>
    <t>I</t>
  </si>
  <si>
    <t>Barker, Zaire A.</t>
  </si>
  <si>
    <t>Bartholomew, Lyric</t>
  </si>
  <si>
    <t>BEAUFORD, AMAURI</t>
  </si>
  <si>
    <t>Benn, Sarai</t>
  </si>
  <si>
    <t>Bermudez, Sincere</t>
  </si>
  <si>
    <t>Best- Prescott, Jael</t>
  </si>
  <si>
    <t>Best, Sanaa S.</t>
  </si>
  <si>
    <t>Bethune, Naela L.</t>
  </si>
  <si>
    <t>Bivens, Nevaeh</t>
  </si>
  <si>
    <t>Blanchard, Dymari</t>
  </si>
  <si>
    <t>Blanco, Yadier A.</t>
  </si>
  <si>
    <t>BOLTON, SARIYAH</t>
  </si>
  <si>
    <t>F</t>
  </si>
  <si>
    <t>Browne, Omar D.</t>
  </si>
  <si>
    <t>Brown, Liam P.</t>
  </si>
  <si>
    <t>Buie, Amiya</t>
  </si>
  <si>
    <t>S</t>
  </si>
  <si>
    <t>Burgos, Kimberly</t>
  </si>
  <si>
    <t>G</t>
  </si>
  <si>
    <t>Byrd, Layla M.</t>
  </si>
  <si>
    <t>Byrd, Ziara</t>
  </si>
  <si>
    <t>Callender, Dontrelle</t>
  </si>
  <si>
    <t>Camilo, Emmarie D.</t>
  </si>
  <si>
    <t>Camilo, Sebastian</t>
  </si>
  <si>
    <t>AA</t>
  </si>
  <si>
    <t>Cancel, Matthew</t>
  </si>
  <si>
    <t>Cargo, Shaire W.</t>
  </si>
  <si>
    <t>Carpenter, Cy M.</t>
  </si>
  <si>
    <t>Carter, Jaylin M.</t>
  </si>
  <si>
    <t>Carty, Shayla</t>
  </si>
  <si>
    <t>Castillo, Cesar</t>
  </si>
  <si>
    <t>Castillo, Christopher S.</t>
  </si>
  <si>
    <t>CASTILLO, ELIANA</t>
  </si>
  <si>
    <t>Chen, Ashley</t>
  </si>
  <si>
    <t>Collazo, Jaida</t>
  </si>
  <si>
    <t>Colon, Michael S.</t>
  </si>
  <si>
    <t>Contreras, Isabella</t>
  </si>
  <si>
    <t>CRUICKSHANK, SKYLER</t>
  </si>
  <si>
    <t>Crump, Cameron W.</t>
  </si>
  <si>
    <t>Crump, Teyanna</t>
  </si>
  <si>
    <t>Cruz Jr, Jose</t>
  </si>
  <si>
    <t>Cruz, Sebastian A.</t>
  </si>
  <si>
    <t>Culbreath, Joelle</t>
  </si>
  <si>
    <t>Dalloo, Adam S.</t>
  </si>
  <si>
    <t>Danclair, Janai</t>
  </si>
  <si>
    <t>DAVIS, ROBYNMONROE</t>
  </si>
  <si>
    <t>De La Cruz Valdez, Roycelis</t>
  </si>
  <si>
    <t>De La Cruz, Yalixa L.</t>
  </si>
  <si>
    <t>De La Rosa Veloz, Amanda</t>
  </si>
  <si>
    <t>Dickerson, Maurice L.</t>
  </si>
  <si>
    <t>DIGGS, MAYLANI</t>
  </si>
  <si>
    <t>Diggs, Nyla</t>
  </si>
  <si>
    <t>Donate, Jayden D.</t>
  </si>
  <si>
    <t>Dove, Imyla</t>
  </si>
  <si>
    <t>Duran, Jancarlos</t>
  </si>
  <si>
    <t>Edwards, Aiden</t>
  </si>
  <si>
    <t>Ellis, Martell</t>
  </si>
  <si>
    <t>ERAZO, CHRISTOPHER</t>
  </si>
  <si>
    <t>Espinal, Anthony C.</t>
  </si>
  <si>
    <t>EXANTUS, JOENEL</t>
  </si>
  <si>
    <t>Famania-Cepeda, Jayson</t>
  </si>
  <si>
    <t>Famania-Cepeda, Rubi J.</t>
  </si>
  <si>
    <t>Felton, Ashya</t>
  </si>
  <si>
    <t>Ferreras, Danchyeli</t>
  </si>
  <si>
    <t>FIGIEL, JOHN</t>
  </si>
  <si>
    <t>Figiel, Victoria</t>
  </si>
  <si>
    <t>Flores, Brandon A.</t>
  </si>
  <si>
    <t>Florian, Anabel</t>
  </si>
  <si>
    <t>Fontanelle, Josiah</t>
  </si>
  <si>
    <t>FOURNIER, AIKO</t>
  </si>
  <si>
    <t>Freyre, Jacob</t>
  </si>
  <si>
    <t>Fuentes-Licona, Karol A.</t>
  </si>
  <si>
    <t>GIFFORD, SAMIR</t>
  </si>
  <si>
    <t>Gil, Moses W.</t>
  </si>
  <si>
    <t>Gonzalez, Arianna</t>
  </si>
  <si>
    <t>Grant, Paris</t>
  </si>
  <si>
    <t>Griffin, Xavier C.</t>
  </si>
  <si>
    <t>J</t>
  </si>
  <si>
    <t>Hamilton, Kaliah</t>
  </si>
  <si>
    <t>Hamilton, Kaylah</t>
  </si>
  <si>
    <t>Harden, Jakhai</t>
  </si>
  <si>
    <t>Haviland, MIKAYLA</t>
  </si>
  <si>
    <t>Hayes, Anissa</t>
  </si>
  <si>
    <t>Henry, Christian</t>
  </si>
  <si>
    <t>Henry, Janiyah</t>
  </si>
  <si>
    <t>excellent</t>
  </si>
  <si>
    <t>Henry, Leeshauna</t>
  </si>
  <si>
    <t>HERNANDEZ, DAMIEN</t>
  </si>
  <si>
    <t>Hernandez, Evy</t>
  </si>
  <si>
    <t>Hernandez, Johnathan C.</t>
  </si>
  <si>
    <t>Hernandez, Wenceslao</t>
  </si>
  <si>
    <t>Hines, Kymani K.</t>
  </si>
  <si>
    <t>Howard, Jacob</t>
  </si>
  <si>
    <t>Huang, Jason</t>
  </si>
  <si>
    <t>Hutchinson, Keston</t>
  </si>
  <si>
    <t>HUYNH, ETHAN</t>
  </si>
  <si>
    <t>Jackson, Kayla</t>
  </si>
  <si>
    <t>Jimenez, Eycha</t>
  </si>
  <si>
    <t>JIMENEZ, MELISSA</t>
  </si>
  <si>
    <t>Johnson, Brianna</t>
  </si>
  <si>
    <t>Jones, Kayla</t>
  </si>
  <si>
    <t>Jorge, Johansel</t>
  </si>
  <si>
    <t>Joseph, Paris J.</t>
  </si>
  <si>
    <t>Joyner, Alana C.</t>
  </si>
  <si>
    <t>Joyner, Damera</t>
  </si>
  <si>
    <t>KNOWLES, ALASIA</t>
  </si>
  <si>
    <t>Lambert, Ja'airah</t>
  </si>
  <si>
    <t>Lee, Adoniss C.</t>
  </si>
  <si>
    <t>Liang, Wendy</t>
  </si>
  <si>
    <t>Lingaard, Cecil</t>
  </si>
  <si>
    <t>Lin, Raymond</t>
  </si>
  <si>
    <t>Lin, Vicky</t>
  </si>
  <si>
    <t>Lipscomb, Anaira</t>
  </si>
  <si>
    <t>Lovett, Myasia A.</t>
  </si>
  <si>
    <t>Mantack, Leanna</t>
  </si>
  <si>
    <t>Martin, Autumn</t>
  </si>
  <si>
    <t>Martin, Dillyn E.</t>
  </si>
  <si>
    <t>Martin, Myasia E.</t>
  </si>
  <si>
    <t>McLaughlin, Hailey J.</t>
  </si>
  <si>
    <t>McLean, Shariyah N.</t>
  </si>
  <si>
    <t>Mclean, Tramel J.</t>
  </si>
  <si>
    <t>MEDINA, JUSTIN</t>
  </si>
  <si>
    <t>Mejia, Alan O.</t>
  </si>
  <si>
    <t>Mejia, Matthew</t>
  </si>
  <si>
    <t>Melendez, Emely</t>
  </si>
  <si>
    <t>Mendez, Mia A.</t>
  </si>
  <si>
    <t>Mercado, Pamela A.</t>
  </si>
  <si>
    <t>Mercado, Paulette V.</t>
  </si>
  <si>
    <t>Mirabal, Deliana A.</t>
  </si>
  <si>
    <t>Mirabal, Makaylah J.</t>
  </si>
  <si>
    <t>Moore, Faith</t>
  </si>
  <si>
    <t>Moore, Hope A.</t>
  </si>
  <si>
    <t>Morales, Alexander R.</t>
  </si>
  <si>
    <t>Morales, Angel M.</t>
  </si>
  <si>
    <t>Morales, Edwin</t>
  </si>
  <si>
    <t>Morocho, Lindyn</t>
  </si>
  <si>
    <t>MORTON, MYKAEL</t>
  </si>
  <si>
    <t>Mota, Christian M.</t>
  </si>
  <si>
    <t>Munro, Saniyah</t>
  </si>
  <si>
    <t>Murray, Aniyla</t>
  </si>
  <si>
    <t>NOEL, PATEN</t>
  </si>
  <si>
    <t>NUNEZ, DARIELIS</t>
  </si>
  <si>
    <t>Nunez, Nayeli</t>
  </si>
  <si>
    <t>Olivierre, Jahni J.</t>
  </si>
  <si>
    <t>Ortiz-Solis, Janissa M.</t>
  </si>
  <si>
    <t>Oscar, Arianna F.</t>
  </si>
  <si>
    <t>Owens, Jalesha T.</t>
  </si>
  <si>
    <t>Padilla, Ashley</t>
  </si>
  <si>
    <t>Parker, Arianna E.</t>
  </si>
  <si>
    <t>Pearsall, Blessin</t>
  </si>
  <si>
    <t>Pearson, Jaiyden</t>
  </si>
  <si>
    <t>Pearson, Joslynn</t>
  </si>
  <si>
    <t>Penny, Alexander J.</t>
  </si>
  <si>
    <t>Phillips, Callissa</t>
  </si>
  <si>
    <t>Piard, Madison M.</t>
  </si>
  <si>
    <t>Pineda, Willy</t>
  </si>
  <si>
    <t>Polanco, Ava</t>
  </si>
  <si>
    <t>Polanco, Mia</t>
  </si>
  <si>
    <t>PRATTS, XAVIER</t>
  </si>
  <si>
    <t>Quinones, Danielle T.</t>
  </si>
  <si>
    <t>Resto, Alexis M.</t>
  </si>
  <si>
    <t>REVELL, NA'EEM</t>
  </si>
  <si>
    <t>REVELL, ZAHMAIRE</t>
  </si>
  <si>
    <t>Rey, Manuel</t>
  </si>
  <si>
    <t>Richardson, Kasyrah</t>
  </si>
  <si>
    <t>Richardson, Nikayla</t>
  </si>
  <si>
    <t>Riggins, Ju'vius</t>
  </si>
  <si>
    <t>Riggins, Ju'ziyah D.</t>
  </si>
  <si>
    <t>Rivas, Gianna S.</t>
  </si>
  <si>
    <t>Rivera, Isabella</t>
  </si>
  <si>
    <t>RIVERA, JACOB</t>
  </si>
  <si>
    <t>Rivera, Janine N.</t>
  </si>
  <si>
    <t>Rivera, Jorge K.</t>
  </si>
  <si>
    <t>Robbins, Jonah</t>
  </si>
  <si>
    <t>ROBERTS JR, LAQUAN</t>
  </si>
  <si>
    <t>RODRIGUEZ, ANAYIAH SKY</t>
  </si>
  <si>
    <t>Rodriguez-Cooper, Justin</t>
  </si>
  <si>
    <t>Rodriguez, Kaden</t>
  </si>
  <si>
    <t>Rodriguez, Kamayiah S.</t>
  </si>
  <si>
    <t>Rodriguez-Martinez, Yeiline</t>
  </si>
  <si>
    <t>RODRIGUEZ, NOAH</t>
  </si>
  <si>
    <t>Roman, Jayden</t>
  </si>
  <si>
    <t>Romero, Daniel</t>
  </si>
  <si>
    <t>Rondon, Sevenia A.</t>
  </si>
  <si>
    <t>Rosario, Christian</t>
  </si>
  <si>
    <t>Rosario Martinez, Yadiel N.</t>
  </si>
  <si>
    <t>Rose, Braylon S.</t>
  </si>
  <si>
    <t>Rowley Perch, Gabriel</t>
  </si>
  <si>
    <t>Rush, Zaeyah D.</t>
  </si>
  <si>
    <t>Sampson, Aaliyah</t>
  </si>
  <si>
    <t>Sanchez, Genesis C.</t>
  </si>
  <si>
    <t>Sanchez, Jennifer</t>
  </si>
  <si>
    <t>Santiago, Alejandro</t>
  </si>
  <si>
    <t>Santiago, Devenair E.</t>
  </si>
  <si>
    <t>Santiago, Kayleen M.</t>
  </si>
  <si>
    <t>SEKERA, REGINA</t>
  </si>
  <si>
    <t>SERRANO, BRANDON</t>
  </si>
  <si>
    <t>Serrano, Justin</t>
  </si>
  <si>
    <t>Shepherd, Meziha C.</t>
  </si>
  <si>
    <t>Shepherd, Reiauna T.</t>
  </si>
  <si>
    <t>Smallwood, Jaylen</t>
  </si>
  <si>
    <t>SMITH, ANAYA</t>
  </si>
  <si>
    <t>Sostre, Jayla</t>
  </si>
  <si>
    <t>SOW, NDEYE MARIEME</t>
  </si>
  <si>
    <t>Speights, Kayla</t>
  </si>
  <si>
    <t>Spencer, Nevaeh</t>
  </si>
  <si>
    <t>Springs, Anais</t>
  </si>
  <si>
    <t>STEVENS, HUNTER</t>
  </si>
  <si>
    <t>Suarez, Diego</t>
  </si>
  <si>
    <t>Suarez, Ricardo J.</t>
  </si>
  <si>
    <t>Taylor, Maya</t>
  </si>
  <si>
    <t>Tejada, Oscar</t>
  </si>
  <si>
    <t>Tejada, Yoscar</t>
  </si>
  <si>
    <t>Thomas, Ian J.</t>
  </si>
  <si>
    <t>Thomas, Jeylani B.</t>
  </si>
  <si>
    <t>Toledo Plasencia, Chris P.</t>
  </si>
  <si>
    <t>Torres, Arianna</t>
  </si>
  <si>
    <t>Torres, Olivia A.</t>
  </si>
  <si>
    <t>Trower, Taliyah</t>
  </si>
  <si>
    <t>Uceta-Guzman, Jeramy</t>
  </si>
  <si>
    <t>Uceta-Guzman, Josue</t>
  </si>
  <si>
    <t>Valdez, Jaziyah K.</t>
  </si>
  <si>
    <t>Valdivieso, Layla</t>
  </si>
  <si>
    <t>Valentine, Grayson</t>
  </si>
  <si>
    <t>VALES, FAITH</t>
  </si>
  <si>
    <t>Vallejo De La Rosa, Carlo X.</t>
  </si>
  <si>
    <t>VASQUEZ, CHELSEA</t>
  </si>
  <si>
    <t>Velasquez, Jasalise</t>
  </si>
  <si>
    <t>Veloz, Darlenny</t>
  </si>
  <si>
    <t>Vera, Hailey</t>
  </si>
  <si>
    <t>Villafane, Arianna</t>
  </si>
  <si>
    <t>Vital, Jeremiah</t>
  </si>
  <si>
    <t>Vodjogbe, Jacob</t>
  </si>
  <si>
    <t>WALKER, JAMARRAH</t>
  </si>
  <si>
    <t>Walters, Daniel</t>
  </si>
  <si>
    <t>Warmsley, Uri</t>
  </si>
  <si>
    <t>WATSON, AKEELAH</t>
  </si>
  <si>
    <t>Whichard, Jordyn</t>
  </si>
  <si>
    <t>Whichard, Makai M.</t>
  </si>
  <si>
    <t>WHIGHAM, JAYANNA</t>
  </si>
  <si>
    <t>White, Denise A.</t>
  </si>
  <si>
    <t>Williams, Dylan</t>
  </si>
  <si>
    <t>Williams, Jordan</t>
  </si>
  <si>
    <t>Williams, Nicholas N.</t>
  </si>
  <si>
    <t>Williams, Xaiyer</t>
  </si>
  <si>
    <t>Wilson, Stefan M.</t>
  </si>
  <si>
    <t>Wright, Quashaunna</t>
  </si>
  <si>
    <t>Wright, Zion N.</t>
  </si>
  <si>
    <t>Zacahua, Liliana</t>
  </si>
  <si>
    <t>ZAYAS, JASIAH</t>
  </si>
  <si>
    <t xml:space="preserve">Student_ Number </t>
  </si>
  <si>
    <t xml:space="preserve">Grade_Level </t>
  </si>
  <si>
    <t xml:space="preserve">Home_room </t>
  </si>
  <si>
    <t>BOY Indep Level</t>
  </si>
  <si>
    <t xml:space="preserve"> Grade Level Equiv</t>
  </si>
  <si>
    <t xml:space="preserve"> Inst Level</t>
  </si>
  <si>
    <t>MOY Indep Level</t>
  </si>
  <si>
    <t xml:space="preserve"> Accuracy (%)</t>
  </si>
  <si>
    <t xml:space="preserve"> Fluency (0-3)</t>
  </si>
  <si>
    <t xml:space="preserve"> Comp Within (0-3)</t>
  </si>
  <si>
    <t xml:space="preserve"> Comp Beyond (0-3)</t>
  </si>
  <si>
    <t xml:space="preserve"> Comp About</t>
  </si>
  <si>
    <t xml:space="preserve"> Total Comp</t>
  </si>
  <si>
    <t/>
  </si>
  <si>
    <t xml:space="preserve"> </t>
  </si>
  <si>
    <t>0</t>
  </si>
  <si>
    <t>0.67</t>
  </si>
  <si>
    <t>1.5</t>
  </si>
  <si>
    <t>1.16</t>
  </si>
  <si>
    <t>1.83</t>
  </si>
  <si>
    <t>2</t>
  </si>
  <si>
    <t>2.33</t>
  </si>
  <si>
    <t>0.33</t>
  </si>
  <si>
    <t>1</t>
  </si>
  <si>
    <t>1.33</t>
  </si>
  <si>
    <t>1.67</t>
  </si>
  <si>
    <t>3</t>
  </si>
  <si>
    <t>2.67</t>
  </si>
  <si>
    <t>3.67</t>
  </si>
  <si>
    <t>3.33</t>
  </si>
  <si>
    <t>h</t>
  </si>
  <si>
    <t>k</t>
  </si>
  <si>
    <t>n</t>
  </si>
  <si>
    <t>o</t>
  </si>
  <si>
    <t>4</t>
  </si>
  <si>
    <t>4.33</t>
  </si>
  <si>
    <t>5</t>
  </si>
  <si>
    <t>4.67</t>
  </si>
  <si>
    <t>5.33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</si>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</sst>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9.0"/>
      <name val="Calibri"/>
    </font>
    <font>
      <b/>
      <sz val="9.0"/>
      <color rgb="FFFFFFFF"/>
      <name val="Calibri"/>
    </font>
    <font/>
    <font>
      <sz val="9.0"/>
      <name val="Calibri"/>
    </font>
    <font>
      <sz val="11.0"/>
      <color rgb="FF000000"/>
      <name val="Inconsolata"/>
    </font>
    <font>
      <sz val="6.0"/>
      <name val="Calibri"/>
    </font>
    <font>
      <sz val="10.0"/>
      <name val="Calibri"/>
    </font>
    <font>
      <b/>
      <name val="Calibri"/>
    </font>
    <font>
      <name val="Calibri"/>
    </font>
    <font>
      <sz val="9.0"/>
      <color rgb="FF000000"/>
      <name val="Calibri"/>
    </font>
    <font>
      <sz val="1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shrinkToFit="0" vertical="center" wrapText="1"/>
    </xf>
    <xf borderId="1" fillId="2" fontId="1" numFmtId="1" xfId="0" applyAlignment="1" applyBorder="1" applyFont="1" applyNumberFormat="1">
      <alignment horizontal="center" readingOrder="0" shrinkToFit="0" vertical="center" wrapText="1"/>
    </xf>
    <xf borderId="2" fillId="3" fontId="2" numFmtId="1" xfId="0" applyAlignment="1" applyBorder="1" applyFill="1" applyFont="1" applyNumberForma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4" fontId="2" numFmtId="1" xfId="0" applyAlignment="1" applyBorder="1" applyFill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5" fillId="0" fontId="3" numFmtId="0" xfId="0" applyBorder="1" applyFont="1"/>
    <xf borderId="6" fillId="3" fontId="1" numFmtId="1" xfId="0" applyAlignment="1" applyBorder="1" applyFont="1" applyNumberFormat="1">
      <alignment horizontal="center" readingOrder="0" shrinkToFit="0" vertical="center" wrapText="1"/>
    </xf>
    <xf borderId="6" fillId="2" fontId="1" numFmtId="1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6" fillId="5" fontId="4" numFmtId="0" xfId="0" applyAlignment="1" applyBorder="1" applyFill="1" applyFon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5" numFmtId="0" xfId="0" applyFont="1"/>
    <xf borderId="0" fillId="0" fontId="4" numFmtId="0" xfId="0" applyAlignment="1" applyFont="1">
      <alignment horizontal="center" readingOrder="0" vertical="center"/>
    </xf>
    <xf borderId="1" fillId="3" fontId="4" numFmtId="0" xfId="0" applyAlignment="1" applyBorder="1" applyFont="1">
      <alignment horizontal="center" vertical="center"/>
    </xf>
    <xf borderId="0" fillId="0" fontId="4" numFmtId="1" xfId="0" applyAlignment="1" applyFont="1" applyNumberFormat="1">
      <alignment horizontal="center" vertical="center"/>
    </xf>
    <xf borderId="7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shrinkToFit="0" vertical="bottom" wrapText="1"/>
    </xf>
    <xf borderId="0" fillId="6" fontId="6" numFmtId="0" xfId="0" applyAlignment="1" applyFill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horizontal="center" shrinkToFit="0" wrapText="1"/>
    </xf>
    <xf borderId="0" fillId="6" fontId="9" numFmtId="0" xfId="0" applyAlignment="1" applyFont="1">
      <alignment horizontal="center" shrinkToFit="0" wrapText="1"/>
    </xf>
    <xf borderId="0" fillId="7" fontId="9" numFmtId="0" xfId="0" applyAlignment="1" applyFill="1" applyFont="1">
      <alignment horizontal="center" shrinkToFit="0" wrapText="1"/>
    </xf>
    <xf borderId="0" fillId="8" fontId="9" numFmtId="0" xfId="0" applyAlignment="1" applyFill="1" applyFont="1">
      <alignment horizontal="center" shrinkToFit="0" wrapText="1"/>
    </xf>
    <xf borderId="0" fillId="8" fontId="9" numFmtId="0" xfId="0" applyAlignment="1" applyFont="1">
      <alignment horizontal="center" readingOrder="0" shrinkToFit="0" wrapText="1"/>
    </xf>
    <xf borderId="0" fillId="9" fontId="9" numFmtId="0" xfId="0" applyAlignment="1" applyFill="1" applyFont="1">
      <alignment horizontal="center" shrinkToFit="0" wrapText="1"/>
    </xf>
    <xf borderId="0" fillId="2" fontId="9" numFmtId="0" xfId="0" applyAlignment="1" applyFont="1">
      <alignment horizontal="center" readingOrder="0" shrinkToFit="0" wrapText="1"/>
    </xf>
    <xf borderId="0" fillId="2" fontId="9" numFmtId="0" xfId="0" applyAlignment="1" applyFont="1">
      <alignment horizontal="center" shrinkToFit="0" wrapText="1"/>
    </xf>
    <xf borderId="0" fillId="0" fontId="9" numFmtId="0" xfId="0" applyAlignment="1" applyFont="1">
      <alignment horizontal="center" readingOrder="0" shrinkToFit="0" wrapText="1"/>
    </xf>
    <xf borderId="0" fillId="5" fontId="10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10" fontId="4" numFmtId="0" xfId="0" applyAlignment="1" applyFill="1" applyFont="1">
      <alignment horizontal="center"/>
    </xf>
    <xf borderId="0" fillId="10" fontId="4" numFmtId="0" xfId="0" applyAlignment="1" applyFont="1">
      <alignment horizontal="center" readingOrder="0"/>
    </xf>
    <xf borderId="0" fillId="7" fontId="4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8" fontId="4" numFmtId="0" xfId="0" applyAlignment="1" applyFont="1">
      <alignment horizontal="center"/>
    </xf>
    <xf borderId="0" fillId="9" fontId="4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0" fillId="5" fontId="1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0" fontId="7" numFmtId="0" xfId="0" applyAlignment="1" applyFont="1">
      <alignment horizontal="center" shrinkToFit="0" vertical="center" wrapText="1"/>
    </xf>
    <xf borderId="0" fillId="7" fontId="7" numFmtId="0" xfId="0" applyAlignment="1" applyFont="1">
      <alignment horizontal="center" shrinkToFit="0" vertical="center" wrapText="1"/>
    </xf>
    <xf borderId="0" fillId="9" fontId="7" numFmtId="0" xfId="0" applyAlignment="1" applyFont="1">
      <alignment horizontal="center" shrinkToFit="0" vertical="center" wrapText="1"/>
    </xf>
    <xf borderId="0" fillId="11" fontId="7" numFmtId="0" xfId="0" applyAlignment="1" applyFill="1" applyFont="1">
      <alignment horizontal="center" shrinkToFit="0" vertical="center" wrapText="1"/>
    </xf>
    <xf borderId="0" fillId="6" fontId="7" numFmtId="0" xfId="0" applyAlignment="1" applyFont="1">
      <alignment horizontal="center" shrinkToFit="0" vertical="center" wrapText="1"/>
    </xf>
    <xf borderId="0" fillId="8" fontId="7" numFmtId="0" xfId="0" applyAlignment="1" applyFont="1">
      <alignment horizontal="center" shrinkToFit="0" vertical="center" wrapText="1"/>
    </xf>
    <xf borderId="0" fillId="2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11" fontId="5" numFmtId="0" xfId="0" applyFont="1"/>
    <xf borderId="0" fillId="6" fontId="7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0" fillId="5" fontId="11" numFmtId="0" xfId="0" applyAlignment="1" applyFont="1">
      <alignment horizontal="center" shrinkToFit="0" wrapText="1"/>
    </xf>
    <xf borderId="0" fillId="6" fontId="7" numFmtId="0" xfId="0" applyAlignment="1" applyFont="1">
      <alignment horizontal="center" shrinkToFit="0" wrapText="1"/>
    </xf>
    <xf borderId="0" fillId="5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0" fillId="7" fontId="7" numFmtId="0" xfId="0" applyAlignment="1" applyFont="1">
      <alignment horizontal="center" shrinkToFit="0" wrapText="1"/>
    </xf>
    <xf borderId="0" fillId="8" fontId="7" numFmtId="0" xfId="0" applyAlignment="1" applyFont="1">
      <alignment horizontal="center" shrinkToFit="0" wrapText="1"/>
    </xf>
    <xf borderId="0" fillId="9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6" fontId="7" numFmtId="0" xfId="0" applyAlignment="1" applyFont="1">
      <alignment horizontal="center"/>
    </xf>
    <xf borderId="0" fillId="7" fontId="7" numFmtId="0" xfId="0" applyAlignment="1" applyFont="1">
      <alignment horizontal="center"/>
    </xf>
    <xf borderId="0" fillId="8" fontId="7" numFmtId="0" xfId="0" applyAlignment="1" applyFont="1">
      <alignment horizontal="center"/>
    </xf>
    <xf borderId="0" fillId="9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63"/>
    <col customWidth="1" min="2" max="2" width="5.88"/>
    <col customWidth="1" min="3" max="3" width="10.25"/>
    <col customWidth="1" min="4" max="4" width="5.5"/>
    <col customWidth="1" min="5" max="5" width="5.63"/>
    <col customWidth="1" hidden="1" min="6" max="7" width="5.25"/>
    <col customWidth="1" min="8" max="9" width="5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/>
      <c r="B2" s="8"/>
      <c r="C2" s="8"/>
      <c r="D2" s="9" t="s">
        <v>5</v>
      </c>
      <c r="E2" s="9" t="s">
        <v>6</v>
      </c>
      <c r="F2" s="9" t="s">
        <v>7</v>
      </c>
      <c r="G2" s="9" t="s">
        <v>6</v>
      </c>
      <c r="H2" s="10" t="s">
        <v>5</v>
      </c>
      <c r="I2" s="10" t="s">
        <v>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1">
        <v>2.4090543E8</v>
      </c>
      <c r="B3" s="11">
        <v>0.0</v>
      </c>
      <c r="C3" s="11" t="s">
        <v>8</v>
      </c>
      <c r="D3" s="12" t="str">
        <f t="shared" ref="D3:D287" si="1">iferror(vlookup(A3,#REF!,4,false)," ")</f>
        <v> </v>
      </c>
      <c r="E3" s="12" t="str">
        <f t="shared" ref="E3:E19" si="2">iferror(vlookup(D3,#REF!,2,false)," ")</f>
        <v> </v>
      </c>
      <c r="F3" s="12" t="str">
        <f t="shared" ref="F3:F276" si="3">iferror(vlookup(A3,#REF!,5,false)," ")</f>
        <v> </v>
      </c>
      <c r="G3" s="12" t="str">
        <f t="shared" ref="G3:G276" si="4">iferror(vlookup(F3,'Grade Level Equivalent'!$A:$B,2,false)," ")</f>
        <v> </v>
      </c>
      <c r="H3" s="13" t="str">
        <f>iferror(vlookup(A3,'MOY Export'!B:P,15,false)," ")</f>
        <v> </v>
      </c>
      <c r="I3" s="13" t="str">
        <f t="shared" ref="I3:I276" si="5">iferror(vlookup(H3,'Grade Level Equivalent'!$A:$B,2,false)," ")</f>
        <v> </v>
      </c>
      <c r="J3" s="7"/>
      <c r="K3" s="7"/>
      <c r="L3" s="14" t="str">
        <f>iferror(vlookup(#REF!,Howard!K:U,10,false)," ")</f>
        <v> </v>
      </c>
      <c r="M3" s="15" t="str">
        <f>iferror(vlookup(#REF!,Howard!K:U,11,false)," ")</f>
        <v> 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1">
        <v>2.37294889E8</v>
      </c>
      <c r="B4" s="11">
        <v>0.0</v>
      </c>
      <c r="C4" s="11" t="s">
        <v>8</v>
      </c>
      <c r="D4" s="12" t="str">
        <f t="shared" si="1"/>
        <v> </v>
      </c>
      <c r="E4" s="12" t="str">
        <f t="shared" si="2"/>
        <v> </v>
      </c>
      <c r="F4" s="12" t="str">
        <f t="shared" si="3"/>
        <v> </v>
      </c>
      <c r="G4" s="12" t="str">
        <f t="shared" si="4"/>
        <v> </v>
      </c>
      <c r="H4" s="13" t="str">
        <f>iferror(vlookup(A4,'MOY Export'!B:P,15,false)," ")</f>
        <v>A</v>
      </c>
      <c r="I4" s="13" t="str">
        <f t="shared" si="5"/>
        <v> </v>
      </c>
      <c r="J4" s="7"/>
      <c r="K4" s="7"/>
      <c r="L4" s="14" t="str">
        <f>iferror(vlookup(#REF!,Howard!K:U,10,false)," ")</f>
        <v> </v>
      </c>
      <c r="M4" s="15" t="str">
        <f>iferror(vlookup(#REF!,Howard!K:U,11,false)," ")</f>
        <v> 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1">
        <v>2.40015263E8</v>
      </c>
      <c r="B5" s="11">
        <v>0.0</v>
      </c>
      <c r="C5" s="11" t="s">
        <v>8</v>
      </c>
      <c r="D5" s="12" t="str">
        <f t="shared" si="1"/>
        <v> </v>
      </c>
      <c r="E5" s="12" t="str">
        <f t="shared" si="2"/>
        <v> </v>
      </c>
      <c r="F5" s="12" t="str">
        <f t="shared" si="3"/>
        <v> </v>
      </c>
      <c r="G5" s="12" t="str">
        <f t="shared" si="4"/>
        <v> </v>
      </c>
      <c r="H5" s="13" t="str">
        <f>iferror(vlookup(A5,'MOY Export'!B:P,15,false)," ")</f>
        <v>A</v>
      </c>
      <c r="I5" s="13" t="str">
        <f t="shared" si="5"/>
        <v> </v>
      </c>
      <c r="J5" s="7"/>
      <c r="K5" s="7"/>
      <c r="L5" s="14" t="str">
        <f>iferror(vlookup(#REF!,Howard!K:U,10,false)," ")</f>
        <v> </v>
      </c>
      <c r="M5" s="15" t="str">
        <f>iferror(vlookup(#REF!,Howard!K:U,11,false)," ")</f>
        <v> 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1">
        <v>2.20962815E8</v>
      </c>
      <c r="B6" s="11">
        <v>0.0</v>
      </c>
      <c r="C6" s="11" t="s">
        <v>8</v>
      </c>
      <c r="D6" s="12" t="str">
        <f t="shared" si="1"/>
        <v> </v>
      </c>
      <c r="E6" s="12" t="str">
        <f t="shared" si="2"/>
        <v> </v>
      </c>
      <c r="F6" s="12" t="str">
        <f t="shared" si="3"/>
        <v> </v>
      </c>
      <c r="G6" s="12" t="str">
        <f t="shared" si="4"/>
        <v> </v>
      </c>
      <c r="H6" s="13" t="str">
        <f>iferror(vlookup(A6,'MOY Export'!B:P,15,false)," ")</f>
        <v>A</v>
      </c>
      <c r="I6" s="13" t="str">
        <f t="shared" si="5"/>
        <v> </v>
      </c>
      <c r="J6" s="7"/>
      <c r="K6" s="1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1">
        <v>2.36446738E8</v>
      </c>
      <c r="B7" s="11">
        <v>0.0</v>
      </c>
      <c r="C7" s="11" t="s">
        <v>8</v>
      </c>
      <c r="D7" s="12" t="str">
        <f t="shared" si="1"/>
        <v> </v>
      </c>
      <c r="E7" s="12" t="str">
        <f t="shared" si="2"/>
        <v> </v>
      </c>
      <c r="F7" s="12" t="str">
        <f t="shared" si="3"/>
        <v> </v>
      </c>
      <c r="G7" s="12" t="str">
        <f t="shared" si="4"/>
        <v> </v>
      </c>
      <c r="H7" s="13" t="str">
        <f>iferror(vlookup(A7,'MOY Export'!B:P,15,false)," ")</f>
        <v>A</v>
      </c>
      <c r="I7" s="13" t="str">
        <f t="shared" si="5"/>
        <v> 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1">
        <v>2.39980188E8</v>
      </c>
      <c r="B8" s="11">
        <v>0.0</v>
      </c>
      <c r="C8" s="11" t="s">
        <v>8</v>
      </c>
      <c r="D8" s="12" t="str">
        <f t="shared" si="1"/>
        <v> </v>
      </c>
      <c r="E8" s="12" t="str">
        <f t="shared" si="2"/>
        <v> </v>
      </c>
      <c r="F8" s="12" t="str">
        <f t="shared" si="3"/>
        <v> </v>
      </c>
      <c r="G8" s="12" t="str">
        <f t="shared" si="4"/>
        <v> </v>
      </c>
      <c r="H8" s="13" t="str">
        <f>iferror(vlookup(A8,'MOY Export'!B:P,15,false)," ")</f>
        <v>A</v>
      </c>
      <c r="I8" s="13" t="str">
        <f t="shared" si="5"/>
        <v> 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11">
        <v>2.38932347E8</v>
      </c>
      <c r="B9" s="11">
        <v>0.0</v>
      </c>
      <c r="C9" s="11" t="s">
        <v>8</v>
      </c>
      <c r="D9" s="12" t="str">
        <f t="shared" si="1"/>
        <v> </v>
      </c>
      <c r="E9" s="12" t="str">
        <f t="shared" si="2"/>
        <v> </v>
      </c>
      <c r="F9" s="12" t="str">
        <f t="shared" si="3"/>
        <v> </v>
      </c>
      <c r="G9" s="12" t="str">
        <f t="shared" si="4"/>
        <v> </v>
      </c>
      <c r="H9" s="13" t="str">
        <f>iferror(vlookup(A9,'MOY Export'!B:P,15,false)," ")</f>
        <v>A</v>
      </c>
      <c r="I9" s="13" t="str">
        <f t="shared" si="5"/>
        <v> 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1">
        <v>2.4009897E8</v>
      </c>
      <c r="B10" s="11">
        <v>0.0</v>
      </c>
      <c r="C10" s="11" t="s">
        <v>8</v>
      </c>
      <c r="D10" s="12" t="str">
        <f t="shared" si="1"/>
        <v> </v>
      </c>
      <c r="E10" s="12" t="str">
        <f t="shared" si="2"/>
        <v> </v>
      </c>
      <c r="F10" s="12" t="str">
        <f t="shared" si="3"/>
        <v> </v>
      </c>
      <c r="G10" s="12" t="str">
        <f t="shared" si="4"/>
        <v> </v>
      </c>
      <c r="H10" s="13" t="str">
        <f>iferror(vlookup(A10,'MOY Export'!B:P,15,false)," ")</f>
        <v>A</v>
      </c>
      <c r="I10" s="13" t="str">
        <f t="shared" si="5"/>
        <v> 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1">
        <v>2.40845776E8</v>
      </c>
      <c r="B11" s="11">
        <v>0.0</v>
      </c>
      <c r="C11" s="11" t="s">
        <v>8</v>
      </c>
      <c r="D11" s="12" t="str">
        <f t="shared" si="1"/>
        <v> </v>
      </c>
      <c r="E11" s="12" t="str">
        <f t="shared" si="2"/>
        <v> </v>
      </c>
      <c r="F11" s="12" t="str">
        <f t="shared" si="3"/>
        <v> </v>
      </c>
      <c r="G11" s="12" t="str">
        <f t="shared" si="4"/>
        <v> </v>
      </c>
      <c r="H11" s="13" t="str">
        <f>iferror(vlookup(A11,'MOY Export'!B:P,15,false)," ")</f>
        <v>AA</v>
      </c>
      <c r="I11" s="13" t="str">
        <f t="shared" si="5"/>
        <v> </v>
      </c>
      <c r="J11" s="7"/>
      <c r="K11" s="7"/>
      <c r="L11" s="14" t="str">
        <f>iferror(vlookup(#REF!,Howard!K:U,10,false)," ")</f>
        <v> </v>
      </c>
      <c r="M11" s="15" t="str">
        <f>iferror(vlookup(#REF!,Howard!K:U,11,false)," ")</f>
        <v> 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1">
        <v>2.40761957E8</v>
      </c>
      <c r="B12" s="11">
        <v>0.0</v>
      </c>
      <c r="C12" s="11" t="s">
        <v>8</v>
      </c>
      <c r="D12" s="12" t="str">
        <f t="shared" si="1"/>
        <v> </v>
      </c>
      <c r="E12" s="12" t="str">
        <f t="shared" si="2"/>
        <v> </v>
      </c>
      <c r="F12" s="12" t="str">
        <f t="shared" si="3"/>
        <v> </v>
      </c>
      <c r="G12" s="12" t="str">
        <f t="shared" si="4"/>
        <v> </v>
      </c>
      <c r="H12" s="13" t="str">
        <f>iferror(vlookup(A12,'MOY Export'!B:P,15,false)," ")</f>
        <v>AA</v>
      </c>
      <c r="I12" s="13" t="str">
        <f t="shared" si="5"/>
        <v> </v>
      </c>
      <c r="J12" s="7"/>
      <c r="K12" s="7"/>
      <c r="L12" s="14" t="str">
        <f>iferror(vlookup(#REF!,Howard!K:U,10,false)," ")</f>
        <v> </v>
      </c>
      <c r="M12" s="15" t="str">
        <f>iferror(vlookup(#REF!,Howard!K:U,11,false)," ")</f>
        <v> 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1">
        <v>2.38866941E8</v>
      </c>
      <c r="B13" s="11">
        <v>0.0</v>
      </c>
      <c r="C13" s="11" t="s">
        <v>8</v>
      </c>
      <c r="D13" s="12" t="str">
        <f t="shared" si="1"/>
        <v> </v>
      </c>
      <c r="E13" s="12" t="str">
        <f t="shared" si="2"/>
        <v> </v>
      </c>
      <c r="F13" s="12" t="str">
        <f t="shared" si="3"/>
        <v> </v>
      </c>
      <c r="G13" s="12" t="str">
        <f t="shared" si="4"/>
        <v> </v>
      </c>
      <c r="H13" s="13" t="str">
        <f>iferror(vlookup(A13,'MOY Export'!B:P,15,false)," ")</f>
        <v>AA</v>
      </c>
      <c r="I13" s="13" t="str">
        <f t="shared" si="5"/>
        <v> </v>
      </c>
      <c r="J13" s="7"/>
      <c r="K13" s="7"/>
      <c r="L13" s="14" t="str">
        <f>iferror(vlookup(#REF!,Howard!K:U,10,false)," ")</f>
        <v> </v>
      </c>
      <c r="M13" s="15" t="str">
        <f>iferror(vlookup(#REF!,Howard!K:U,11,false)," ")</f>
        <v> 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1">
        <v>2.4041487E8</v>
      </c>
      <c r="B14" s="11">
        <v>0.0</v>
      </c>
      <c r="C14" s="11" t="s">
        <v>8</v>
      </c>
      <c r="D14" s="12" t="str">
        <f t="shared" si="1"/>
        <v> </v>
      </c>
      <c r="E14" s="12" t="str">
        <f t="shared" si="2"/>
        <v> </v>
      </c>
      <c r="F14" s="12" t="str">
        <f t="shared" si="3"/>
        <v> </v>
      </c>
      <c r="G14" s="12" t="str">
        <f t="shared" si="4"/>
        <v> </v>
      </c>
      <c r="H14" s="13" t="str">
        <f>iferror(vlookup(A14,'MOY Export'!B:P,15,false)," ")</f>
        <v>AA</v>
      </c>
      <c r="I14" s="13" t="str">
        <f t="shared" si="5"/>
        <v> 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1">
        <v>2.3565071E8</v>
      </c>
      <c r="B15" s="11">
        <v>0.0</v>
      </c>
      <c r="C15" s="11" t="s">
        <v>8</v>
      </c>
      <c r="D15" s="12" t="str">
        <f t="shared" si="1"/>
        <v> </v>
      </c>
      <c r="E15" s="12" t="str">
        <f t="shared" si="2"/>
        <v> </v>
      </c>
      <c r="F15" s="12" t="str">
        <f t="shared" si="3"/>
        <v> </v>
      </c>
      <c r="G15" s="12" t="str">
        <f t="shared" si="4"/>
        <v> </v>
      </c>
      <c r="H15" s="13" t="str">
        <f>iferror(vlookup(A15,'MOY Export'!B:P,15,false)," ")</f>
        <v>AA</v>
      </c>
      <c r="I15" s="13" t="str">
        <f t="shared" si="5"/>
        <v> 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11">
        <v>2.40060111E8</v>
      </c>
      <c r="B16" s="11">
        <v>0.0</v>
      </c>
      <c r="C16" s="11" t="s">
        <v>8</v>
      </c>
      <c r="D16" s="12" t="str">
        <f t="shared" si="1"/>
        <v> </v>
      </c>
      <c r="E16" s="12" t="str">
        <f t="shared" si="2"/>
        <v> </v>
      </c>
      <c r="F16" s="12" t="str">
        <f t="shared" si="3"/>
        <v> </v>
      </c>
      <c r="G16" s="12" t="str">
        <f t="shared" si="4"/>
        <v> </v>
      </c>
      <c r="H16" s="13" t="str">
        <f>iferror(vlookup(A16,'MOY Export'!B:P,15,false)," ")</f>
        <v>B</v>
      </c>
      <c r="I16" s="13" t="str">
        <f t="shared" si="5"/>
        <v> 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1">
        <v>2.34529014E8</v>
      </c>
      <c r="B17" s="11">
        <v>0.0</v>
      </c>
      <c r="C17" s="11" t="s">
        <v>8</v>
      </c>
      <c r="D17" s="12" t="str">
        <f t="shared" si="1"/>
        <v> </v>
      </c>
      <c r="E17" s="12" t="str">
        <f t="shared" si="2"/>
        <v> </v>
      </c>
      <c r="F17" s="12" t="str">
        <f t="shared" si="3"/>
        <v> </v>
      </c>
      <c r="G17" s="12" t="str">
        <f t="shared" si="4"/>
        <v> </v>
      </c>
      <c r="H17" s="13" t="str">
        <f>iferror(vlookup(A17,'MOY Export'!B:P,15,false)," ")</f>
        <v>B</v>
      </c>
      <c r="I17" s="13" t="str">
        <f t="shared" si="5"/>
        <v> 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1">
        <v>2.37462346E8</v>
      </c>
      <c r="B18" s="11">
        <v>0.0</v>
      </c>
      <c r="C18" s="11" t="s">
        <v>8</v>
      </c>
      <c r="D18" s="12" t="str">
        <f t="shared" si="1"/>
        <v> </v>
      </c>
      <c r="E18" s="12" t="str">
        <f t="shared" si="2"/>
        <v> </v>
      </c>
      <c r="F18" s="12" t="str">
        <f t="shared" si="3"/>
        <v> </v>
      </c>
      <c r="G18" s="12" t="str">
        <f t="shared" si="4"/>
        <v> </v>
      </c>
      <c r="H18" s="13" t="str">
        <f>iferror(vlookup(A18,'MOY Export'!B:P,15,false)," ")</f>
        <v>B</v>
      </c>
      <c r="I18" s="13" t="str">
        <f t="shared" si="5"/>
        <v> 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1">
        <v>2.4041492E8</v>
      </c>
      <c r="B19" s="11">
        <v>0.0</v>
      </c>
      <c r="C19" s="11" t="s">
        <v>8</v>
      </c>
      <c r="D19" s="12" t="str">
        <f t="shared" si="1"/>
        <v> </v>
      </c>
      <c r="E19" s="12" t="str">
        <f t="shared" si="2"/>
        <v> </v>
      </c>
      <c r="F19" s="12" t="str">
        <f t="shared" si="3"/>
        <v> </v>
      </c>
      <c r="G19" s="12" t="str">
        <f t="shared" si="4"/>
        <v> </v>
      </c>
      <c r="H19" s="13" t="str">
        <f>iferror(vlookup(A19,'MOY Export'!B:P,15,false)," ")</f>
        <v>B</v>
      </c>
      <c r="I19" s="13" t="str">
        <f t="shared" si="5"/>
        <v> 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11">
        <v>2.39980147E8</v>
      </c>
      <c r="B20" s="11">
        <v>0.0</v>
      </c>
      <c r="C20" s="11" t="s">
        <v>8</v>
      </c>
      <c r="D20" s="12" t="str">
        <f t="shared" si="1"/>
        <v> </v>
      </c>
      <c r="E20" s="12" t="str">
        <f>iferror(vlookup(D20,'Grade Level Equivalent'!$A:$B,2,false)," ")</f>
        <v> </v>
      </c>
      <c r="F20" s="12" t="str">
        <f t="shared" si="3"/>
        <v> </v>
      </c>
      <c r="G20" s="12" t="str">
        <f t="shared" si="4"/>
        <v> </v>
      </c>
      <c r="H20" s="13" t="str">
        <f>iferror(vlookup(A20,'MOY Export'!B:P,15,false)," ")</f>
        <v>C</v>
      </c>
      <c r="I20" s="13" t="str">
        <f t="shared" si="5"/>
        <v> 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11">
        <v>2.39980261E8</v>
      </c>
      <c r="B21" s="11">
        <v>0.0</v>
      </c>
      <c r="C21" s="11" t="s">
        <v>8</v>
      </c>
      <c r="D21" s="12" t="str">
        <f t="shared" si="1"/>
        <v> </v>
      </c>
      <c r="E21" s="12" t="str">
        <f t="shared" ref="E21:E276" si="6">iferror(vlookup(D21,#REF!,2,false)," ")</f>
        <v> </v>
      </c>
      <c r="F21" s="12" t="str">
        <f t="shared" si="3"/>
        <v> </v>
      </c>
      <c r="G21" s="12" t="str">
        <f t="shared" si="4"/>
        <v> </v>
      </c>
      <c r="H21" s="13" t="str">
        <f>iferror(vlookup(A21,'MOY Export'!B:P,15,false)," ")</f>
        <v>C</v>
      </c>
      <c r="I21" s="13" t="str">
        <f t="shared" si="5"/>
        <v> 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11">
        <v>2.39984008E8</v>
      </c>
      <c r="B22" s="11">
        <v>0.0</v>
      </c>
      <c r="C22" s="11" t="s">
        <v>8</v>
      </c>
      <c r="D22" s="12" t="str">
        <f t="shared" si="1"/>
        <v> </v>
      </c>
      <c r="E22" s="12" t="str">
        <f t="shared" si="6"/>
        <v> </v>
      </c>
      <c r="F22" s="12" t="str">
        <f t="shared" si="3"/>
        <v> </v>
      </c>
      <c r="G22" s="12" t="str">
        <f t="shared" si="4"/>
        <v> </v>
      </c>
      <c r="H22" s="13" t="str">
        <f>iferror(vlookup(A22,'MOY Export'!B:P,15,false)," ")</f>
        <v>C</v>
      </c>
      <c r="I22" s="13" t="str">
        <f t="shared" si="5"/>
        <v> 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11">
        <v>2.40060202E8</v>
      </c>
      <c r="B23" s="11">
        <v>0.0</v>
      </c>
      <c r="C23" s="11" t="s">
        <v>8</v>
      </c>
      <c r="D23" s="12" t="str">
        <f t="shared" si="1"/>
        <v> </v>
      </c>
      <c r="E23" s="12" t="str">
        <f t="shared" si="6"/>
        <v> </v>
      </c>
      <c r="F23" s="12" t="str">
        <f t="shared" si="3"/>
        <v> </v>
      </c>
      <c r="G23" s="12" t="str">
        <f t="shared" si="4"/>
        <v> </v>
      </c>
      <c r="H23" s="13" t="str">
        <f>iferror(vlookup(A23,'MOY Export'!B:P,15,false)," ")</f>
        <v>C</v>
      </c>
      <c r="I23" s="13" t="str">
        <f t="shared" si="5"/>
        <v> 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11">
        <v>2.41355445E8</v>
      </c>
      <c r="B24" s="11">
        <v>0.0</v>
      </c>
      <c r="C24" s="11" t="s">
        <v>8</v>
      </c>
      <c r="D24" s="12" t="str">
        <f t="shared" si="1"/>
        <v> </v>
      </c>
      <c r="E24" s="12" t="str">
        <f t="shared" si="6"/>
        <v> </v>
      </c>
      <c r="F24" s="12" t="str">
        <f t="shared" si="3"/>
        <v> </v>
      </c>
      <c r="G24" s="12" t="str">
        <f t="shared" si="4"/>
        <v> </v>
      </c>
      <c r="H24" s="13" t="str">
        <f>iferror(vlookup(A24,'MOY Export'!B:P,15,false)," ")</f>
        <v>C</v>
      </c>
      <c r="I24" s="13" t="str">
        <f t="shared" si="5"/>
        <v> 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11">
        <v>2.39222276E8</v>
      </c>
      <c r="B25" s="11">
        <v>0.0</v>
      </c>
      <c r="C25" s="11" t="s">
        <v>8</v>
      </c>
      <c r="D25" s="12" t="str">
        <f t="shared" si="1"/>
        <v> </v>
      </c>
      <c r="E25" s="12" t="str">
        <f t="shared" si="6"/>
        <v> </v>
      </c>
      <c r="F25" s="12" t="str">
        <f t="shared" si="3"/>
        <v> </v>
      </c>
      <c r="G25" s="12" t="str">
        <f t="shared" si="4"/>
        <v> </v>
      </c>
      <c r="H25" s="13" t="str">
        <f>iferror(vlookup(A25,'MOY Export'!B:P,15,false)," ")</f>
        <v>D</v>
      </c>
      <c r="I25" s="13" t="str">
        <f t="shared" si="5"/>
        <v> 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11">
        <v>2.35620622E8</v>
      </c>
      <c r="B26" s="11">
        <v>0.0</v>
      </c>
      <c r="C26" s="11" t="s">
        <v>8</v>
      </c>
      <c r="D26" s="12" t="str">
        <f t="shared" si="1"/>
        <v> </v>
      </c>
      <c r="E26" s="12" t="str">
        <f t="shared" si="6"/>
        <v> </v>
      </c>
      <c r="F26" s="12" t="str">
        <f t="shared" si="3"/>
        <v> </v>
      </c>
      <c r="G26" s="12" t="str">
        <f t="shared" si="4"/>
        <v> </v>
      </c>
      <c r="H26" s="13" t="str">
        <f>iferror(vlookup(A26,'MOY Export'!B:P,15,false)," ")</f>
        <v>D</v>
      </c>
      <c r="I26" s="13" t="str">
        <f t="shared" si="5"/>
        <v> 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11">
        <v>2.40315135E8</v>
      </c>
      <c r="B27" s="11">
        <v>0.0</v>
      </c>
      <c r="C27" s="11" t="s">
        <v>8</v>
      </c>
      <c r="D27" s="12" t="str">
        <f t="shared" si="1"/>
        <v> </v>
      </c>
      <c r="E27" s="12" t="str">
        <f t="shared" si="6"/>
        <v> </v>
      </c>
      <c r="F27" s="12" t="str">
        <f t="shared" si="3"/>
        <v> </v>
      </c>
      <c r="G27" s="12" t="str">
        <f t="shared" si="4"/>
        <v> </v>
      </c>
      <c r="H27" s="13" t="str">
        <f>iferror(vlookup(A27,'MOY Export'!B:P,15,false)," ")</f>
        <v>H</v>
      </c>
      <c r="I27" s="13" t="str">
        <f t="shared" si="5"/>
        <v> 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11">
        <v>2.40060137E8</v>
      </c>
      <c r="B28" s="11">
        <v>0.0</v>
      </c>
      <c r="C28" s="11" t="s">
        <v>8</v>
      </c>
      <c r="D28" s="12" t="str">
        <f t="shared" si="1"/>
        <v> </v>
      </c>
      <c r="E28" s="12" t="str">
        <f t="shared" si="6"/>
        <v> </v>
      </c>
      <c r="F28" s="12" t="str">
        <f t="shared" si="3"/>
        <v> </v>
      </c>
      <c r="G28" s="12" t="str">
        <f t="shared" si="4"/>
        <v> </v>
      </c>
      <c r="H28" s="13" t="str">
        <f>iferror(vlookup(A28,'MOY Export'!B:P,15,false)," ")</f>
        <v>H</v>
      </c>
      <c r="I28" s="13" t="str">
        <f t="shared" si="5"/>
        <v> 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11">
        <v>2.34033942E8</v>
      </c>
      <c r="B29" s="11">
        <v>0.0</v>
      </c>
      <c r="C29" s="11" t="s">
        <v>8</v>
      </c>
      <c r="D29" s="12" t="str">
        <f t="shared" si="1"/>
        <v> </v>
      </c>
      <c r="E29" s="12" t="str">
        <f t="shared" si="6"/>
        <v> </v>
      </c>
      <c r="F29" s="12" t="str">
        <f t="shared" si="3"/>
        <v> </v>
      </c>
      <c r="G29" s="12" t="str">
        <f t="shared" si="4"/>
        <v> </v>
      </c>
      <c r="H29" s="13" t="str">
        <f>iferror(vlookup(A29,'MOY Export'!B:P,15,false)," ")</f>
        <v/>
      </c>
      <c r="I29" s="13" t="str">
        <f t="shared" si="5"/>
        <v> </v>
      </c>
      <c r="J29" s="7"/>
      <c r="K29" s="7"/>
      <c r="L29" s="14" t="str">
        <f>iferror(vlookup(#REF!,Howard!K:U,10,false)," ")</f>
        <v> </v>
      </c>
      <c r="M29" s="15" t="str">
        <f>iferror(vlookup(#REF!,Howard!K:U,11,false)," ")</f>
        <v> 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11">
        <v>2.40415372E8</v>
      </c>
      <c r="B30" s="11">
        <v>0.0</v>
      </c>
      <c r="C30" s="11" t="s">
        <v>9</v>
      </c>
      <c r="D30" s="12" t="str">
        <f t="shared" si="1"/>
        <v> </v>
      </c>
      <c r="E30" s="12" t="str">
        <f t="shared" si="6"/>
        <v> </v>
      </c>
      <c r="F30" s="12" t="str">
        <f t="shared" si="3"/>
        <v> </v>
      </c>
      <c r="G30" s="12" t="str">
        <f t="shared" si="4"/>
        <v> </v>
      </c>
      <c r="H30" s="13" t="str">
        <f>iferror(vlookup(A30,'MOY Export'!B:P,15,false)," ")</f>
        <v> </v>
      </c>
      <c r="I30" s="13" t="str">
        <f t="shared" si="5"/>
        <v> </v>
      </c>
      <c r="J30" s="7"/>
      <c r="K30" s="7"/>
      <c r="L30" s="14" t="str">
        <f>iferror(vlookup(#REF!,Syracuse!K:U,10,false)," ")</f>
        <v> </v>
      </c>
      <c r="M30" s="15" t="str">
        <f>iferror(vlookup(#REF!,Syracuse!K:U,11,false)," ")</f>
        <v> 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11">
        <v>2.40060103E8</v>
      </c>
      <c r="B31" s="11">
        <v>0.0</v>
      </c>
      <c r="C31" s="11" t="s">
        <v>9</v>
      </c>
      <c r="D31" s="12" t="str">
        <f t="shared" si="1"/>
        <v> </v>
      </c>
      <c r="E31" s="12" t="str">
        <f t="shared" si="6"/>
        <v> </v>
      </c>
      <c r="F31" s="12" t="str">
        <f t="shared" si="3"/>
        <v> </v>
      </c>
      <c r="G31" s="12" t="str">
        <f t="shared" si="4"/>
        <v> </v>
      </c>
      <c r="H31" s="13" t="str">
        <f>iferror(vlookup(A31,'MOY Export'!B:P,15,false)," ")</f>
        <v> </v>
      </c>
      <c r="I31" s="13" t="str">
        <f t="shared" si="5"/>
        <v> </v>
      </c>
      <c r="J31" s="7"/>
      <c r="K31" s="7"/>
      <c r="L31" s="14" t="str">
        <f>iferror(vlookup(#REF!,Syracuse!K:U,10,false)," ")</f>
        <v> </v>
      </c>
      <c r="M31" s="15" t="str">
        <f>iferror(vlookup(#REF!,Syracuse!K:U,11,false)," ")</f>
        <v> 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11">
        <v>2.39668965E8</v>
      </c>
      <c r="B32" s="11">
        <v>0.0</v>
      </c>
      <c r="C32" s="11" t="s">
        <v>9</v>
      </c>
      <c r="D32" s="12" t="str">
        <f t="shared" si="1"/>
        <v> </v>
      </c>
      <c r="E32" s="12" t="str">
        <f t="shared" si="6"/>
        <v> </v>
      </c>
      <c r="F32" s="12" t="str">
        <f t="shared" si="3"/>
        <v> </v>
      </c>
      <c r="G32" s="12" t="str">
        <f t="shared" si="4"/>
        <v> </v>
      </c>
      <c r="H32" s="13" t="str">
        <f>iferror(vlookup(A32,'MOY Export'!B:P,15,false)," ")</f>
        <v> </v>
      </c>
      <c r="I32" s="13" t="str">
        <f t="shared" si="5"/>
        <v> </v>
      </c>
      <c r="J32" s="7"/>
      <c r="K32" s="7"/>
      <c r="L32" s="14" t="str">
        <f>iferror(vlookup(#REF!,Syracuse!K:U,10,false)," ")</f>
        <v> </v>
      </c>
      <c r="M32" s="15" t="str">
        <f>iferror(vlookup(#REF!,Syracuse!K:U,11,false)," ")</f>
        <v> 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11">
        <v>2.39980253E8</v>
      </c>
      <c r="B33" s="11">
        <v>0.0</v>
      </c>
      <c r="C33" s="11" t="s">
        <v>9</v>
      </c>
      <c r="D33" s="12" t="str">
        <f t="shared" si="1"/>
        <v> </v>
      </c>
      <c r="E33" s="12" t="str">
        <f t="shared" si="6"/>
        <v> </v>
      </c>
      <c r="F33" s="12" t="str">
        <f t="shared" si="3"/>
        <v> </v>
      </c>
      <c r="G33" s="12" t="str">
        <f t="shared" si="4"/>
        <v> </v>
      </c>
      <c r="H33" s="13" t="str">
        <f>iferror(vlookup(A33,'MOY Export'!B:P,15,false)," ")</f>
        <v>A</v>
      </c>
      <c r="I33" s="13" t="str">
        <f t="shared" si="5"/>
        <v> </v>
      </c>
      <c r="J33" s="7"/>
      <c r="K33" s="7"/>
      <c r="L33" s="14" t="str">
        <f>iferror(vlookup(#REF!,Syracuse!K:U,10,false)," ")</f>
        <v> </v>
      </c>
      <c r="M33" s="15" t="str">
        <f>iferror(vlookup(#REF!,Syracuse!K:U,11,false)," ")</f>
        <v> 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11">
        <v>2.40414854E8</v>
      </c>
      <c r="B34" s="11">
        <v>0.0</v>
      </c>
      <c r="C34" s="11" t="s">
        <v>9</v>
      </c>
      <c r="D34" s="12" t="str">
        <f t="shared" si="1"/>
        <v> </v>
      </c>
      <c r="E34" s="12" t="str">
        <f t="shared" si="6"/>
        <v> </v>
      </c>
      <c r="F34" s="12" t="str">
        <f t="shared" si="3"/>
        <v> </v>
      </c>
      <c r="G34" s="12" t="str">
        <f t="shared" si="4"/>
        <v> </v>
      </c>
      <c r="H34" s="13" t="str">
        <f>iferror(vlookup(A34,'MOY Export'!B:P,15,false)," ")</f>
        <v>A</v>
      </c>
      <c r="I34" s="13" t="str">
        <f t="shared" si="5"/>
        <v> 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11">
        <v>2.40158048E8</v>
      </c>
      <c r="B35" s="11">
        <v>0.0</v>
      </c>
      <c r="C35" s="11" t="s">
        <v>9</v>
      </c>
      <c r="D35" s="12" t="str">
        <f t="shared" si="1"/>
        <v> </v>
      </c>
      <c r="E35" s="12" t="str">
        <f t="shared" si="6"/>
        <v> </v>
      </c>
      <c r="F35" s="12" t="str">
        <f t="shared" si="3"/>
        <v> </v>
      </c>
      <c r="G35" s="12" t="str">
        <f t="shared" si="4"/>
        <v> </v>
      </c>
      <c r="H35" s="13" t="str">
        <f>iferror(vlookup(A35,'MOY Export'!B:P,15,false)," ")</f>
        <v>A</v>
      </c>
      <c r="I35" s="13" t="str">
        <f t="shared" si="5"/>
        <v> 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11">
        <v>2.40060129E8</v>
      </c>
      <c r="B36" s="11">
        <v>0.0</v>
      </c>
      <c r="C36" s="11" t="s">
        <v>9</v>
      </c>
      <c r="D36" s="12" t="str">
        <f t="shared" si="1"/>
        <v> </v>
      </c>
      <c r="E36" s="12" t="str">
        <f t="shared" si="6"/>
        <v> </v>
      </c>
      <c r="F36" s="12" t="str">
        <f t="shared" si="3"/>
        <v> </v>
      </c>
      <c r="G36" s="12" t="str">
        <f t="shared" si="4"/>
        <v> </v>
      </c>
      <c r="H36" s="13" t="str">
        <f>iferror(vlookup(A36,'MOY Export'!B:P,15,false)," ")</f>
        <v>A</v>
      </c>
      <c r="I36" s="13" t="str">
        <f t="shared" si="5"/>
        <v> 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11">
        <v>2.40267807E8</v>
      </c>
      <c r="B37" s="11">
        <v>0.0</v>
      </c>
      <c r="C37" s="11" t="s">
        <v>9</v>
      </c>
      <c r="D37" s="12" t="str">
        <f t="shared" si="1"/>
        <v> </v>
      </c>
      <c r="E37" s="12" t="str">
        <f t="shared" si="6"/>
        <v> </v>
      </c>
      <c r="F37" s="12" t="str">
        <f t="shared" si="3"/>
        <v> </v>
      </c>
      <c r="G37" s="12" t="str">
        <f t="shared" si="4"/>
        <v> </v>
      </c>
      <c r="H37" s="13" t="str">
        <f>iferror(vlookup(A37,'MOY Export'!B:P,15,false)," ")</f>
        <v>A</v>
      </c>
      <c r="I37" s="13" t="str">
        <f t="shared" si="5"/>
        <v> 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11">
        <v>2.36665122E8</v>
      </c>
      <c r="B38" s="11">
        <v>0.0</v>
      </c>
      <c r="C38" s="11" t="s">
        <v>9</v>
      </c>
      <c r="D38" s="12" t="str">
        <f t="shared" si="1"/>
        <v> </v>
      </c>
      <c r="E38" s="12" t="str">
        <f t="shared" si="6"/>
        <v> </v>
      </c>
      <c r="F38" s="12" t="str">
        <f t="shared" si="3"/>
        <v> </v>
      </c>
      <c r="G38" s="12" t="str">
        <f t="shared" si="4"/>
        <v> </v>
      </c>
      <c r="H38" s="13" t="str">
        <f>iferror(vlookup(A38,'MOY Export'!B:P,15,false)," ")</f>
        <v>A</v>
      </c>
      <c r="I38" s="13" t="str">
        <f t="shared" si="5"/>
        <v> 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11">
        <v>2.40845834E8</v>
      </c>
      <c r="B39" s="11">
        <v>0.0</v>
      </c>
      <c r="C39" s="11" t="s">
        <v>9</v>
      </c>
      <c r="D39" s="12" t="str">
        <f t="shared" si="1"/>
        <v> </v>
      </c>
      <c r="E39" s="12" t="str">
        <f t="shared" si="6"/>
        <v> </v>
      </c>
      <c r="F39" s="12" t="str">
        <f t="shared" si="3"/>
        <v> </v>
      </c>
      <c r="G39" s="12" t="str">
        <f t="shared" si="4"/>
        <v> </v>
      </c>
      <c r="H39" s="13" t="str">
        <f>iferror(vlookup(A39,'MOY Export'!B:P,15,false)," ")</f>
        <v>AA</v>
      </c>
      <c r="I39" s="13" t="str">
        <f t="shared" si="5"/>
        <v> </v>
      </c>
      <c r="J39" s="7"/>
      <c r="K39" s="7"/>
      <c r="L39" s="14" t="str">
        <f>iferror(vlookup(#REF!,Syracuse!K:U,10,false)," ")</f>
        <v> </v>
      </c>
      <c r="M39" s="15" t="str">
        <f>iferror(vlookup(#REF!,Syracuse!K:U,11,false)," ")</f>
        <v> 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11">
        <v>2.39980196E8</v>
      </c>
      <c r="B40" s="11">
        <v>0.0</v>
      </c>
      <c r="C40" s="11" t="s">
        <v>9</v>
      </c>
      <c r="D40" s="12" t="str">
        <f t="shared" si="1"/>
        <v> </v>
      </c>
      <c r="E40" s="12" t="str">
        <f t="shared" si="6"/>
        <v> </v>
      </c>
      <c r="F40" s="12" t="str">
        <f t="shared" si="3"/>
        <v> </v>
      </c>
      <c r="G40" s="12" t="str">
        <f t="shared" si="4"/>
        <v> </v>
      </c>
      <c r="H40" s="13" t="str">
        <f>iferror(vlookup(A40,'MOY Export'!B:P,15,false)," ")</f>
        <v>AA</v>
      </c>
      <c r="I40" s="13" t="str">
        <f t="shared" si="5"/>
        <v> </v>
      </c>
      <c r="J40" s="7"/>
      <c r="K40" s="7"/>
      <c r="L40" s="14" t="str">
        <f>iferror(vlookup(#REF!,Syracuse!K:U,10,false)," ")</f>
        <v> </v>
      </c>
      <c r="M40" s="15" t="str">
        <f>iferror(vlookup(#REF!,Syracuse!K:U,11,false)," ")</f>
        <v> 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11">
        <v>2.36563003E8</v>
      </c>
      <c r="B41" s="11">
        <v>0.0</v>
      </c>
      <c r="C41" s="11" t="s">
        <v>9</v>
      </c>
      <c r="D41" s="12" t="str">
        <f t="shared" si="1"/>
        <v> </v>
      </c>
      <c r="E41" s="12" t="str">
        <f t="shared" si="6"/>
        <v> </v>
      </c>
      <c r="F41" s="12" t="str">
        <f t="shared" si="3"/>
        <v> </v>
      </c>
      <c r="G41" s="12" t="str">
        <f t="shared" si="4"/>
        <v> </v>
      </c>
      <c r="H41" s="13" t="str">
        <f>iferror(vlookup(A41,'MOY Export'!B:P,15,false)," ")</f>
        <v>AA</v>
      </c>
      <c r="I41" s="13" t="str">
        <f t="shared" si="5"/>
        <v> 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11">
        <v>2.38194344E8</v>
      </c>
      <c r="B42" s="11">
        <v>0.0</v>
      </c>
      <c r="C42" s="11" t="s">
        <v>9</v>
      </c>
      <c r="D42" s="12" t="str">
        <f t="shared" si="1"/>
        <v> </v>
      </c>
      <c r="E42" s="12" t="str">
        <f t="shared" si="6"/>
        <v> </v>
      </c>
      <c r="F42" s="12" t="str">
        <f t="shared" si="3"/>
        <v> </v>
      </c>
      <c r="G42" s="12" t="str">
        <f t="shared" si="4"/>
        <v> </v>
      </c>
      <c r="H42" s="13" t="str">
        <f>iferror(vlookup(A42,'MOY Export'!B:P,15,false)," ")</f>
        <v>AA</v>
      </c>
      <c r="I42" s="13" t="str">
        <f t="shared" si="5"/>
        <v> 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11">
        <v>2.39980246E8</v>
      </c>
      <c r="B43" s="11">
        <v>0.0</v>
      </c>
      <c r="C43" s="11" t="s">
        <v>9</v>
      </c>
      <c r="D43" s="12" t="str">
        <f t="shared" si="1"/>
        <v> </v>
      </c>
      <c r="E43" s="12" t="str">
        <f t="shared" si="6"/>
        <v> </v>
      </c>
      <c r="F43" s="12" t="str">
        <f t="shared" si="3"/>
        <v> </v>
      </c>
      <c r="G43" s="12" t="str">
        <f t="shared" si="4"/>
        <v> </v>
      </c>
      <c r="H43" s="13" t="str">
        <f>iferror(vlookup(A43,'MOY Export'!B:P,15,false)," ")</f>
        <v>AA</v>
      </c>
      <c r="I43" s="13" t="str">
        <f t="shared" si="5"/>
        <v> 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11">
        <v>2.40060145E8</v>
      </c>
      <c r="B44" s="11">
        <v>0.0</v>
      </c>
      <c r="C44" s="11" t="s">
        <v>9</v>
      </c>
      <c r="D44" s="12" t="str">
        <f t="shared" si="1"/>
        <v> </v>
      </c>
      <c r="E44" s="12" t="str">
        <f t="shared" si="6"/>
        <v> </v>
      </c>
      <c r="F44" s="12" t="str">
        <f t="shared" si="3"/>
        <v> </v>
      </c>
      <c r="G44" s="12" t="str">
        <f t="shared" si="4"/>
        <v> </v>
      </c>
      <c r="H44" s="13" t="str">
        <f>iferror(vlookup(A44,'MOY Export'!B:P,15,false)," ")</f>
        <v>B</v>
      </c>
      <c r="I44" s="13" t="str">
        <f t="shared" si="5"/>
        <v> </v>
      </c>
      <c r="J44" s="7"/>
      <c r="K44" s="7"/>
      <c r="L44" s="14" t="str">
        <f>iferror(vlookup(#REF!,Syracuse!K:U,10,false)," ")</f>
        <v> </v>
      </c>
      <c r="M44" s="15" t="str">
        <f>iferror(vlookup(#REF!,Syracuse!K:U,11,false)," ")</f>
        <v> 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11">
        <v>2.4006021E8</v>
      </c>
      <c r="B45" s="11">
        <v>0.0</v>
      </c>
      <c r="C45" s="11" t="s">
        <v>9</v>
      </c>
      <c r="D45" s="12" t="str">
        <f t="shared" si="1"/>
        <v> </v>
      </c>
      <c r="E45" s="12" t="str">
        <f t="shared" si="6"/>
        <v> </v>
      </c>
      <c r="F45" s="12" t="str">
        <f t="shared" si="3"/>
        <v> </v>
      </c>
      <c r="G45" s="12" t="str">
        <f t="shared" si="4"/>
        <v> </v>
      </c>
      <c r="H45" s="13" t="str">
        <f>iferror(vlookup(A45,'MOY Export'!B:P,15,false)," ")</f>
        <v>B</v>
      </c>
      <c r="I45" s="13" t="str">
        <f t="shared" si="5"/>
        <v> </v>
      </c>
      <c r="J45" s="7"/>
      <c r="K45" s="7"/>
      <c r="L45" s="14" t="str">
        <f>iferror(vlookup(#REF!,Syracuse!K:U,10,false)," ")</f>
        <v> </v>
      </c>
      <c r="M45" s="15" t="str">
        <f>iferror(vlookup(#REF!,Syracuse!K:U,11,false)," ")</f>
        <v> 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11">
        <v>2.40414904E8</v>
      </c>
      <c r="B46" s="11">
        <v>0.0</v>
      </c>
      <c r="C46" s="11" t="s">
        <v>9</v>
      </c>
      <c r="D46" s="12" t="str">
        <f t="shared" si="1"/>
        <v> </v>
      </c>
      <c r="E46" s="12" t="str">
        <f t="shared" si="6"/>
        <v> </v>
      </c>
      <c r="F46" s="12" t="str">
        <f t="shared" si="3"/>
        <v> </v>
      </c>
      <c r="G46" s="12" t="str">
        <f t="shared" si="4"/>
        <v> </v>
      </c>
      <c r="H46" s="13" t="str">
        <f>iferror(vlookup(A46,'MOY Export'!B:P,15,false)," ")</f>
        <v>B</v>
      </c>
      <c r="I46" s="13" t="str">
        <f t="shared" si="5"/>
        <v> 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11">
        <v>2.38742233E8</v>
      </c>
      <c r="B47" s="11">
        <v>0.0</v>
      </c>
      <c r="C47" s="11" t="s">
        <v>9</v>
      </c>
      <c r="D47" s="12" t="str">
        <f t="shared" si="1"/>
        <v> </v>
      </c>
      <c r="E47" s="12" t="str">
        <f t="shared" si="6"/>
        <v> </v>
      </c>
      <c r="F47" s="12" t="str">
        <f t="shared" si="3"/>
        <v> </v>
      </c>
      <c r="G47" s="12" t="str">
        <f t="shared" si="4"/>
        <v> </v>
      </c>
      <c r="H47" s="13" t="str">
        <f>iferror(vlookup(A47,'MOY Export'!B:P,15,false)," ")</f>
        <v>B</v>
      </c>
      <c r="I47" s="13" t="str">
        <f t="shared" si="5"/>
        <v> 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11">
        <v>2.39352479E8</v>
      </c>
      <c r="B48" s="11">
        <v>0.0</v>
      </c>
      <c r="C48" s="11" t="s">
        <v>9</v>
      </c>
      <c r="D48" s="12" t="str">
        <f t="shared" si="1"/>
        <v> </v>
      </c>
      <c r="E48" s="12" t="str">
        <f t="shared" si="6"/>
        <v> </v>
      </c>
      <c r="F48" s="12" t="str">
        <f t="shared" si="3"/>
        <v> </v>
      </c>
      <c r="G48" s="12" t="str">
        <f t="shared" si="4"/>
        <v> </v>
      </c>
      <c r="H48" s="13" t="str">
        <f>iferror(vlookup(A48,'MOY Export'!B:P,15,false)," ")</f>
        <v>B</v>
      </c>
      <c r="I48" s="13" t="str">
        <f t="shared" si="5"/>
        <v> 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11">
        <v>2.39980238E8</v>
      </c>
      <c r="B49" s="11">
        <v>0.0</v>
      </c>
      <c r="C49" s="11" t="s">
        <v>9</v>
      </c>
      <c r="D49" s="12" t="str">
        <f t="shared" si="1"/>
        <v> </v>
      </c>
      <c r="E49" s="12" t="str">
        <f t="shared" si="6"/>
        <v> </v>
      </c>
      <c r="F49" s="12" t="str">
        <f t="shared" si="3"/>
        <v> </v>
      </c>
      <c r="G49" s="12" t="str">
        <f t="shared" si="4"/>
        <v> </v>
      </c>
      <c r="H49" s="13" t="str">
        <f>iferror(vlookup(A49,'MOY Export'!B:P,15,false)," ")</f>
        <v>B</v>
      </c>
      <c r="I49" s="13" t="str">
        <f t="shared" si="5"/>
        <v> 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11">
        <v>2.39980154E8</v>
      </c>
      <c r="B50" s="11">
        <v>0.0</v>
      </c>
      <c r="C50" s="11" t="s">
        <v>9</v>
      </c>
      <c r="D50" s="12" t="str">
        <f t="shared" si="1"/>
        <v> </v>
      </c>
      <c r="E50" s="12" t="str">
        <f t="shared" si="6"/>
        <v> </v>
      </c>
      <c r="F50" s="12" t="str">
        <f t="shared" si="3"/>
        <v> </v>
      </c>
      <c r="G50" s="12" t="str">
        <f t="shared" si="4"/>
        <v> </v>
      </c>
      <c r="H50" s="13" t="str">
        <f>iferror(vlookup(A50,'MOY Export'!B:P,15,false)," ")</f>
        <v>C</v>
      </c>
      <c r="I50" s="13" t="str">
        <f t="shared" si="5"/>
        <v> </v>
      </c>
      <c r="J50" s="7"/>
      <c r="K50" s="7"/>
      <c r="L50" s="14" t="str">
        <f>iferror(vlookup(#REF!,Syracuse!K:U,10,false)," ")</f>
        <v> </v>
      </c>
      <c r="M50" s="15" t="str">
        <f>iferror(vlookup(#REF!,Syracuse!K:U,11,false)," ")</f>
        <v> 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11">
        <v>2.3942761E8</v>
      </c>
      <c r="B51" s="11">
        <v>0.0</v>
      </c>
      <c r="C51" s="11" t="s">
        <v>9</v>
      </c>
      <c r="D51" s="12" t="str">
        <f t="shared" si="1"/>
        <v> </v>
      </c>
      <c r="E51" s="12" t="str">
        <f t="shared" si="6"/>
        <v> </v>
      </c>
      <c r="F51" s="12" t="str">
        <f t="shared" si="3"/>
        <v> </v>
      </c>
      <c r="G51" s="12" t="str">
        <f t="shared" si="4"/>
        <v> </v>
      </c>
      <c r="H51" s="13" t="str">
        <f>iferror(vlookup(A51,'MOY Export'!B:P,15,false)," ")</f>
        <v>C</v>
      </c>
      <c r="I51" s="13" t="str">
        <f t="shared" si="5"/>
        <v> </v>
      </c>
      <c r="J51" s="7"/>
      <c r="K51" s="7"/>
      <c r="L51" s="14" t="str">
        <f>iferror(vlookup(#REF!,Syracuse!K:U,10,false)," ")</f>
        <v> </v>
      </c>
      <c r="M51" s="15" t="str">
        <f>iferror(vlookup(#REF!,Syracuse!K:U,11,false)," ")</f>
        <v> 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11">
        <v>2.39980279E8</v>
      </c>
      <c r="B52" s="11">
        <v>0.0</v>
      </c>
      <c r="C52" s="11" t="s">
        <v>9</v>
      </c>
      <c r="D52" s="12" t="str">
        <f t="shared" si="1"/>
        <v> </v>
      </c>
      <c r="E52" s="12" t="str">
        <f t="shared" si="6"/>
        <v> </v>
      </c>
      <c r="F52" s="12" t="str">
        <f t="shared" si="3"/>
        <v> </v>
      </c>
      <c r="G52" s="12" t="str">
        <f t="shared" si="4"/>
        <v> </v>
      </c>
      <c r="H52" s="13" t="str">
        <f>iferror(vlookup(A52,'MOY Export'!B:P,15,false)," ")</f>
        <v>C</v>
      </c>
      <c r="I52" s="13" t="str">
        <f t="shared" si="5"/>
        <v> 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11">
        <v>2.40158022E8</v>
      </c>
      <c r="B53" s="11">
        <v>0.0</v>
      </c>
      <c r="C53" s="11" t="s">
        <v>9</v>
      </c>
      <c r="D53" s="12" t="str">
        <f t="shared" si="1"/>
        <v> </v>
      </c>
      <c r="E53" s="12" t="str">
        <f t="shared" si="6"/>
        <v> </v>
      </c>
      <c r="F53" s="12" t="str">
        <f t="shared" si="3"/>
        <v> </v>
      </c>
      <c r="G53" s="12" t="str">
        <f t="shared" si="4"/>
        <v> </v>
      </c>
      <c r="H53" s="13" t="str">
        <f>iferror(vlookup(A53,'MOY Export'!B:P,15,false)," ")</f>
        <v>D</v>
      </c>
      <c r="I53" s="13" t="str">
        <f t="shared" si="5"/>
        <v> </v>
      </c>
      <c r="J53" s="7"/>
      <c r="K53" s="7"/>
      <c r="L53" s="14" t="str">
        <f>iferror(vlookup(#REF!,Syracuse!K:U,10,false)," ")</f>
        <v> </v>
      </c>
      <c r="M53" s="15" t="str">
        <f>iferror(vlookup(#REF!,Syracuse!K:U,11,false)," ")</f>
        <v> 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11">
        <v>2.404267E8</v>
      </c>
      <c r="B54" s="11">
        <v>0.0</v>
      </c>
      <c r="C54" s="11" t="s">
        <v>9</v>
      </c>
      <c r="D54" s="12" t="str">
        <f t="shared" si="1"/>
        <v> </v>
      </c>
      <c r="E54" s="12" t="str">
        <f t="shared" si="6"/>
        <v> </v>
      </c>
      <c r="F54" s="12" t="str">
        <f t="shared" si="3"/>
        <v> </v>
      </c>
      <c r="G54" s="12" t="str">
        <f t="shared" si="4"/>
        <v> </v>
      </c>
      <c r="H54" s="13" t="str">
        <f>iferror(vlookup(A54,'MOY Export'!B:P,15,false)," ")</f>
        <v>D</v>
      </c>
      <c r="I54" s="13" t="str">
        <f t="shared" si="5"/>
        <v> 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11">
        <v>2.39983976E8</v>
      </c>
      <c r="B55" s="11">
        <v>0.0</v>
      </c>
      <c r="C55" s="11" t="s">
        <v>9</v>
      </c>
      <c r="D55" s="12" t="str">
        <f t="shared" si="1"/>
        <v> </v>
      </c>
      <c r="E55" s="12" t="str">
        <f t="shared" si="6"/>
        <v> </v>
      </c>
      <c r="F55" s="12" t="str">
        <f t="shared" si="3"/>
        <v> </v>
      </c>
      <c r="G55" s="12" t="str">
        <f t="shared" si="4"/>
        <v> </v>
      </c>
      <c r="H55" s="13" t="str">
        <f>iferror(vlookup(A55,'MOY Export'!B:P,15,false)," ")</f>
        <v>D</v>
      </c>
      <c r="I55" s="13" t="str">
        <f t="shared" si="5"/>
        <v> 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11">
        <v>2.39980287E8</v>
      </c>
      <c r="B56" s="11">
        <v>0.0</v>
      </c>
      <c r="C56" s="11" t="s">
        <v>9</v>
      </c>
      <c r="D56" s="12" t="str">
        <f t="shared" si="1"/>
        <v> </v>
      </c>
      <c r="E56" s="12" t="str">
        <f t="shared" si="6"/>
        <v> </v>
      </c>
      <c r="F56" s="12" t="str">
        <f t="shared" si="3"/>
        <v> </v>
      </c>
      <c r="G56" s="12" t="str">
        <f t="shared" si="4"/>
        <v> </v>
      </c>
      <c r="H56" s="13" t="str">
        <f>iferror(vlookup(A56,'MOY Export'!B:P,15,false)," ")</f>
        <v>F</v>
      </c>
      <c r="I56" s="13" t="str">
        <f t="shared" si="5"/>
        <v> </v>
      </c>
      <c r="J56" s="7"/>
      <c r="K56" s="7"/>
      <c r="L56" s="14" t="str">
        <f>iferror(vlookup(#REF!,Syracuse!K:U,10,false)," ")</f>
        <v> </v>
      </c>
      <c r="M56" s="15" t="str">
        <f>iferror(vlookup(#REF!,Syracuse!K:U,11,false)," ")</f>
        <v> 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11">
        <v>2.37649256E8</v>
      </c>
      <c r="B57" s="11">
        <v>1.0</v>
      </c>
      <c r="C57" s="11" t="s">
        <v>10</v>
      </c>
      <c r="D57" s="12" t="str">
        <f t="shared" si="1"/>
        <v> </v>
      </c>
      <c r="E57" s="12" t="str">
        <f t="shared" si="6"/>
        <v> </v>
      </c>
      <c r="F57" s="12" t="str">
        <f t="shared" si="3"/>
        <v> </v>
      </c>
      <c r="G57" s="12" t="str">
        <f t="shared" si="4"/>
        <v> </v>
      </c>
      <c r="H57" s="13" t="str">
        <f>iferror(vlookup(A57,'MOY Export'!B:P,15,false)," ")</f>
        <v>C</v>
      </c>
      <c r="I57" s="13" t="str">
        <f t="shared" si="5"/>
        <v> </v>
      </c>
      <c r="J57" s="7"/>
      <c r="K57" s="7"/>
      <c r="L57" s="14" t="str">
        <f>iferror(vlookup(#REF!,Spelman!K:U,10,false)," ")</f>
        <v> </v>
      </c>
      <c r="M57" s="15" t="str">
        <f>iferror(vlookup(#REF!,Spelman!K:U,11,false)," ")</f>
        <v> 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11">
        <v>2.34623809E8</v>
      </c>
      <c r="B58" s="11">
        <v>1.0</v>
      </c>
      <c r="C58" s="11" t="s">
        <v>10</v>
      </c>
      <c r="D58" s="12" t="str">
        <f t="shared" si="1"/>
        <v> </v>
      </c>
      <c r="E58" s="12" t="str">
        <f t="shared" si="6"/>
        <v> </v>
      </c>
      <c r="F58" s="12" t="str">
        <f t="shared" si="3"/>
        <v> </v>
      </c>
      <c r="G58" s="12" t="str">
        <f t="shared" si="4"/>
        <v> </v>
      </c>
      <c r="H58" s="13" t="str">
        <f>iferror(vlookup(A58,'MOY Export'!B:P,15,false)," ")</f>
        <v>C</v>
      </c>
      <c r="I58" s="13" t="str">
        <f t="shared" si="5"/>
        <v> 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11">
        <v>2.24009423E8</v>
      </c>
      <c r="B59" s="11">
        <v>1.0</v>
      </c>
      <c r="C59" s="11" t="s">
        <v>10</v>
      </c>
      <c r="D59" s="12" t="str">
        <f t="shared" si="1"/>
        <v> </v>
      </c>
      <c r="E59" s="12" t="str">
        <f t="shared" si="6"/>
        <v> </v>
      </c>
      <c r="F59" s="12" t="str">
        <f t="shared" si="3"/>
        <v> </v>
      </c>
      <c r="G59" s="12" t="str">
        <f t="shared" si="4"/>
        <v> </v>
      </c>
      <c r="H59" s="13" t="str">
        <f>iferror(vlookup(A59,'MOY Export'!B:P,15,false)," ")</f>
        <v>D</v>
      </c>
      <c r="I59" s="13" t="str">
        <f t="shared" si="5"/>
        <v> 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11">
        <v>2.37649314E8</v>
      </c>
      <c r="B60" s="11">
        <v>1.0</v>
      </c>
      <c r="C60" s="11" t="s">
        <v>10</v>
      </c>
      <c r="D60" s="12" t="str">
        <f t="shared" si="1"/>
        <v> </v>
      </c>
      <c r="E60" s="12" t="str">
        <f t="shared" si="6"/>
        <v> </v>
      </c>
      <c r="F60" s="12" t="str">
        <f t="shared" si="3"/>
        <v> </v>
      </c>
      <c r="G60" s="12" t="str">
        <f t="shared" si="4"/>
        <v> </v>
      </c>
      <c r="H60" s="13" t="str">
        <f>iferror(vlookup(A60,'MOY Export'!B:P,15,false)," ")</f>
        <v>D</v>
      </c>
      <c r="I60" s="13" t="str">
        <f t="shared" si="5"/>
        <v> 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11">
        <v>2.38051569E8</v>
      </c>
      <c r="B61" s="11">
        <v>1.0</v>
      </c>
      <c r="C61" s="11" t="s">
        <v>10</v>
      </c>
      <c r="D61" s="12" t="str">
        <f t="shared" si="1"/>
        <v> </v>
      </c>
      <c r="E61" s="12" t="str">
        <f t="shared" si="6"/>
        <v> </v>
      </c>
      <c r="F61" s="12" t="str">
        <f t="shared" si="3"/>
        <v> </v>
      </c>
      <c r="G61" s="12" t="str">
        <f t="shared" si="4"/>
        <v> </v>
      </c>
      <c r="H61" s="13" t="str">
        <f>iferror(vlookup(A61,'MOY Export'!B:P,15,false)," ")</f>
        <v>D</v>
      </c>
      <c r="I61" s="13" t="str">
        <f t="shared" si="5"/>
        <v> 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11">
        <v>2.37649322E8</v>
      </c>
      <c r="B62" s="11">
        <v>1.0</v>
      </c>
      <c r="C62" s="11" t="s">
        <v>10</v>
      </c>
      <c r="D62" s="12" t="str">
        <f t="shared" si="1"/>
        <v> </v>
      </c>
      <c r="E62" s="12" t="str">
        <f t="shared" si="6"/>
        <v> </v>
      </c>
      <c r="F62" s="12" t="str">
        <f t="shared" si="3"/>
        <v> </v>
      </c>
      <c r="G62" s="12" t="str">
        <f t="shared" si="4"/>
        <v> </v>
      </c>
      <c r="H62" s="13" t="str">
        <f>iferror(vlookup(A62,'MOY Export'!B:P,15,false)," ")</f>
        <v>D</v>
      </c>
      <c r="I62" s="13" t="str">
        <f t="shared" si="5"/>
        <v> 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11">
        <v>2.36817367E8</v>
      </c>
      <c r="B63" s="11">
        <v>1.0</v>
      </c>
      <c r="C63" s="11" t="s">
        <v>10</v>
      </c>
      <c r="D63" s="12" t="str">
        <f t="shared" si="1"/>
        <v> </v>
      </c>
      <c r="E63" s="12" t="str">
        <f t="shared" si="6"/>
        <v> </v>
      </c>
      <c r="F63" s="12" t="str">
        <f t="shared" si="3"/>
        <v> </v>
      </c>
      <c r="G63" s="12" t="str">
        <f t="shared" si="4"/>
        <v> </v>
      </c>
      <c r="H63" s="13" t="str">
        <f>iferror(vlookup(A63,'MOY Export'!B:P,15,false)," ")</f>
        <v>D</v>
      </c>
      <c r="I63" s="13" t="str">
        <f t="shared" si="5"/>
        <v> 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11">
        <v>2.23263578E8</v>
      </c>
      <c r="B64" s="11">
        <v>1.0</v>
      </c>
      <c r="C64" s="11" t="s">
        <v>10</v>
      </c>
      <c r="D64" s="12" t="str">
        <f t="shared" si="1"/>
        <v> </v>
      </c>
      <c r="E64" s="12" t="str">
        <f t="shared" si="6"/>
        <v> </v>
      </c>
      <c r="F64" s="12" t="str">
        <f t="shared" si="3"/>
        <v> </v>
      </c>
      <c r="G64" s="12" t="str">
        <f t="shared" si="4"/>
        <v> </v>
      </c>
      <c r="H64" s="13" t="str">
        <f>iferror(vlookup(A64,'MOY Export'!B:P,15,false)," ")</f>
        <v>E</v>
      </c>
      <c r="I64" s="13" t="str">
        <f t="shared" si="5"/>
        <v> 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11">
        <v>2.35360096E8</v>
      </c>
      <c r="B65" s="11">
        <v>1.0</v>
      </c>
      <c r="C65" s="11" t="s">
        <v>10</v>
      </c>
      <c r="D65" s="12" t="str">
        <f t="shared" si="1"/>
        <v> </v>
      </c>
      <c r="E65" s="12" t="str">
        <f t="shared" si="6"/>
        <v> </v>
      </c>
      <c r="F65" s="12" t="str">
        <f t="shared" si="3"/>
        <v> </v>
      </c>
      <c r="G65" s="12" t="str">
        <f t="shared" si="4"/>
        <v> </v>
      </c>
      <c r="H65" s="13" t="str">
        <f>iferror(vlookup(A65,'MOY Export'!B:P,15,false)," ")</f>
        <v>E</v>
      </c>
      <c r="I65" s="13" t="str">
        <f t="shared" si="5"/>
        <v> 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11">
        <v>2.38253488E8</v>
      </c>
      <c r="B66" s="11">
        <v>1.0</v>
      </c>
      <c r="C66" s="11" t="s">
        <v>10</v>
      </c>
      <c r="D66" s="12" t="str">
        <f t="shared" si="1"/>
        <v> </v>
      </c>
      <c r="E66" s="12" t="str">
        <f t="shared" si="6"/>
        <v> </v>
      </c>
      <c r="F66" s="12" t="str">
        <f t="shared" si="3"/>
        <v> </v>
      </c>
      <c r="G66" s="12" t="str">
        <f t="shared" si="4"/>
        <v> </v>
      </c>
      <c r="H66" s="13" t="str">
        <f>iferror(vlookup(A66,'MOY Export'!B:P,15,false)," ")</f>
        <v>F</v>
      </c>
      <c r="I66" s="13" t="str">
        <f t="shared" si="5"/>
        <v> 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11">
        <v>2.36721437E8</v>
      </c>
      <c r="B67" s="11">
        <v>1.0</v>
      </c>
      <c r="C67" s="11" t="s">
        <v>10</v>
      </c>
      <c r="D67" s="12" t="str">
        <f t="shared" si="1"/>
        <v> </v>
      </c>
      <c r="E67" s="12" t="str">
        <f t="shared" si="6"/>
        <v> </v>
      </c>
      <c r="F67" s="12" t="str">
        <f t="shared" si="3"/>
        <v> </v>
      </c>
      <c r="G67" s="12" t="str">
        <f t="shared" si="4"/>
        <v> </v>
      </c>
      <c r="H67" s="13" t="str">
        <f>iferror(vlookup(A67,'MOY Export'!B:P,15,false)," ")</f>
        <v>F</v>
      </c>
      <c r="I67" s="13" t="str">
        <f t="shared" si="5"/>
        <v> 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11">
        <v>2.37295555E8</v>
      </c>
      <c r="B68" s="11">
        <v>1.0</v>
      </c>
      <c r="C68" s="11" t="s">
        <v>10</v>
      </c>
      <c r="D68" s="12" t="str">
        <f t="shared" si="1"/>
        <v> </v>
      </c>
      <c r="E68" s="12" t="str">
        <f t="shared" si="6"/>
        <v> </v>
      </c>
      <c r="F68" s="12" t="str">
        <f t="shared" si="3"/>
        <v> </v>
      </c>
      <c r="G68" s="12" t="str">
        <f t="shared" si="4"/>
        <v> </v>
      </c>
      <c r="H68" s="13" t="str">
        <f>iferror(vlookup(A68,'MOY Export'!B:P,15,false)," ")</f>
        <v>F</v>
      </c>
      <c r="I68" s="13" t="str">
        <f t="shared" si="5"/>
        <v> 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11">
        <v>2.34573103E8</v>
      </c>
      <c r="B69" s="11">
        <v>1.0</v>
      </c>
      <c r="C69" s="11" t="s">
        <v>10</v>
      </c>
      <c r="D69" s="12" t="str">
        <f t="shared" si="1"/>
        <v> </v>
      </c>
      <c r="E69" s="12" t="str">
        <f t="shared" si="6"/>
        <v> </v>
      </c>
      <c r="F69" s="12" t="str">
        <f t="shared" si="3"/>
        <v> </v>
      </c>
      <c r="G69" s="12" t="str">
        <f t="shared" si="4"/>
        <v> </v>
      </c>
      <c r="H69" s="13" t="str">
        <f>iferror(vlookup(A69,'MOY Export'!B:P,15,false)," ")</f>
        <v>F</v>
      </c>
      <c r="I69" s="13" t="str">
        <f t="shared" si="5"/>
        <v> 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11">
        <v>2.38187785E8</v>
      </c>
      <c r="B70" s="11">
        <v>1.0</v>
      </c>
      <c r="C70" s="11" t="s">
        <v>10</v>
      </c>
      <c r="D70" s="12" t="str">
        <f t="shared" si="1"/>
        <v> </v>
      </c>
      <c r="E70" s="12" t="str">
        <f t="shared" si="6"/>
        <v> </v>
      </c>
      <c r="F70" s="12" t="str">
        <f t="shared" si="3"/>
        <v> </v>
      </c>
      <c r="G70" s="12" t="str">
        <f t="shared" si="4"/>
        <v> </v>
      </c>
      <c r="H70" s="13" t="str">
        <f>iferror(vlookup(A70,'MOY Export'!B:P,15,false)," ")</f>
        <v>G</v>
      </c>
      <c r="I70" s="13" t="str">
        <f t="shared" si="5"/>
        <v> 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11">
        <v>2.38187876E8</v>
      </c>
      <c r="B71" s="11">
        <v>1.0</v>
      </c>
      <c r="C71" s="11" t="s">
        <v>10</v>
      </c>
      <c r="D71" s="12" t="str">
        <f t="shared" si="1"/>
        <v> </v>
      </c>
      <c r="E71" s="12" t="str">
        <f t="shared" si="6"/>
        <v> </v>
      </c>
      <c r="F71" s="12" t="str">
        <f t="shared" si="3"/>
        <v> </v>
      </c>
      <c r="G71" s="12" t="str">
        <f t="shared" si="4"/>
        <v> </v>
      </c>
      <c r="H71" s="13" t="str">
        <f>iferror(vlookup(A71,'MOY Export'!B:P,15,false)," ")</f>
        <v>G</v>
      </c>
      <c r="I71" s="13" t="str">
        <f t="shared" si="5"/>
        <v> 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11">
        <v>2.34458867E8</v>
      </c>
      <c r="B72" s="11">
        <v>1.0</v>
      </c>
      <c r="C72" s="11" t="s">
        <v>10</v>
      </c>
      <c r="D72" s="12" t="str">
        <f t="shared" si="1"/>
        <v> </v>
      </c>
      <c r="E72" s="12" t="str">
        <f t="shared" si="6"/>
        <v> </v>
      </c>
      <c r="F72" s="12" t="str">
        <f t="shared" si="3"/>
        <v> </v>
      </c>
      <c r="G72" s="12" t="str">
        <f t="shared" si="4"/>
        <v> </v>
      </c>
      <c r="H72" s="13" t="str">
        <f>iferror(vlookup(A72,'MOY Export'!B:P,15,false)," ")</f>
        <v>I</v>
      </c>
      <c r="I72" s="13" t="str">
        <f t="shared" si="5"/>
        <v> 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11">
        <v>2.36417937E8</v>
      </c>
      <c r="B73" s="11">
        <v>1.0</v>
      </c>
      <c r="C73" s="11" t="s">
        <v>10</v>
      </c>
      <c r="D73" s="12" t="str">
        <f t="shared" si="1"/>
        <v> </v>
      </c>
      <c r="E73" s="12" t="str">
        <f t="shared" si="6"/>
        <v> </v>
      </c>
      <c r="F73" s="12" t="str">
        <f t="shared" si="3"/>
        <v> </v>
      </c>
      <c r="G73" s="12" t="str">
        <f t="shared" si="4"/>
        <v> </v>
      </c>
      <c r="H73" s="13" t="str">
        <f>iferror(vlookup(A73,'MOY Export'!B:P,15,false)," ")</f>
        <v>I</v>
      </c>
      <c r="I73" s="13" t="str">
        <f t="shared" si="5"/>
        <v> 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11">
        <v>2.36561197E8</v>
      </c>
      <c r="B74" s="11">
        <v>1.0</v>
      </c>
      <c r="C74" s="11" t="s">
        <v>10</v>
      </c>
      <c r="D74" s="12" t="str">
        <f t="shared" si="1"/>
        <v> </v>
      </c>
      <c r="E74" s="12" t="str">
        <f t="shared" si="6"/>
        <v> </v>
      </c>
      <c r="F74" s="12" t="str">
        <f t="shared" si="3"/>
        <v> </v>
      </c>
      <c r="G74" s="12" t="str">
        <f t="shared" si="4"/>
        <v> </v>
      </c>
      <c r="H74" s="13" t="str">
        <f>iferror(vlookup(A74,'MOY Export'!B:P,15,false)," ")</f>
        <v>I</v>
      </c>
      <c r="I74" s="13" t="str">
        <f t="shared" si="5"/>
        <v> 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11">
        <v>2.37649348E8</v>
      </c>
      <c r="B75" s="11">
        <v>1.0</v>
      </c>
      <c r="C75" s="11" t="s">
        <v>10</v>
      </c>
      <c r="D75" s="12" t="str">
        <f t="shared" si="1"/>
        <v> </v>
      </c>
      <c r="E75" s="12" t="str">
        <f t="shared" si="6"/>
        <v> </v>
      </c>
      <c r="F75" s="12" t="str">
        <f t="shared" si="3"/>
        <v> </v>
      </c>
      <c r="G75" s="12" t="str">
        <f t="shared" si="4"/>
        <v> </v>
      </c>
      <c r="H75" s="13" t="str">
        <f>iferror(vlookup(A75,'MOY Export'!B:P,15,false)," ")</f>
        <v>I</v>
      </c>
      <c r="I75" s="13" t="str">
        <f t="shared" si="5"/>
        <v> 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1">
        <v>2.38231997E8</v>
      </c>
      <c r="B76" s="11">
        <v>1.0</v>
      </c>
      <c r="C76" s="11" t="s">
        <v>10</v>
      </c>
      <c r="D76" s="12" t="str">
        <f t="shared" si="1"/>
        <v> </v>
      </c>
      <c r="E76" s="12" t="str">
        <f t="shared" si="6"/>
        <v> </v>
      </c>
      <c r="F76" s="12" t="str">
        <f t="shared" si="3"/>
        <v> </v>
      </c>
      <c r="G76" s="12" t="str">
        <f t="shared" si="4"/>
        <v> </v>
      </c>
      <c r="H76" s="13" t="str">
        <f>iferror(vlookup(A76,'MOY Export'!B:P,15,false)," ")</f>
        <v>J</v>
      </c>
      <c r="I76" s="13" t="str">
        <f t="shared" si="5"/>
        <v> 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11">
        <v>2.3764928E8</v>
      </c>
      <c r="B77" s="11">
        <v>1.0</v>
      </c>
      <c r="C77" s="11" t="s">
        <v>10</v>
      </c>
      <c r="D77" s="12" t="str">
        <f t="shared" si="1"/>
        <v> </v>
      </c>
      <c r="E77" s="12" t="str">
        <f t="shared" si="6"/>
        <v> </v>
      </c>
      <c r="F77" s="12" t="str">
        <f t="shared" si="3"/>
        <v> </v>
      </c>
      <c r="G77" s="12" t="str">
        <f t="shared" si="4"/>
        <v> </v>
      </c>
      <c r="H77" s="13" t="str">
        <f>iferror(vlookup(A77,'MOY Export'!B:P,15,false)," ")</f>
        <v>J</v>
      </c>
      <c r="I77" s="13" t="str">
        <f t="shared" si="5"/>
        <v> 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11">
        <v>2.36561155E8</v>
      </c>
      <c r="B78" s="11">
        <v>1.0</v>
      </c>
      <c r="C78" s="11" t="s">
        <v>10</v>
      </c>
      <c r="D78" s="12" t="str">
        <f t="shared" si="1"/>
        <v> </v>
      </c>
      <c r="E78" s="12" t="str">
        <f t="shared" si="6"/>
        <v> </v>
      </c>
      <c r="F78" s="12" t="str">
        <f t="shared" si="3"/>
        <v> </v>
      </c>
      <c r="G78" s="12" t="str">
        <f t="shared" si="4"/>
        <v> </v>
      </c>
      <c r="H78" s="13" t="str">
        <f>iferror(vlookup(A78,'MOY Export'!B:P,15,false)," ")</f>
        <v>J</v>
      </c>
      <c r="I78" s="13" t="str">
        <f t="shared" si="5"/>
        <v> 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11">
        <v>2.3818785E8</v>
      </c>
      <c r="B79" s="11">
        <v>1.0</v>
      </c>
      <c r="C79" s="11" t="s">
        <v>10</v>
      </c>
      <c r="D79" s="12" t="str">
        <f t="shared" si="1"/>
        <v> </v>
      </c>
      <c r="E79" s="12" t="str">
        <f t="shared" si="6"/>
        <v> </v>
      </c>
      <c r="F79" s="12" t="str">
        <f t="shared" si="3"/>
        <v> </v>
      </c>
      <c r="G79" s="12" t="str">
        <f t="shared" si="4"/>
        <v> </v>
      </c>
      <c r="H79" s="13" t="str">
        <f>iferror(vlookup(A79,'MOY Export'!B:P,15,false)," ")</f>
        <v>J</v>
      </c>
      <c r="I79" s="13" t="str">
        <f t="shared" si="5"/>
        <v> 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11">
        <v>2.37649355E8</v>
      </c>
      <c r="B80" s="11">
        <v>1.0</v>
      </c>
      <c r="C80" s="11" t="s">
        <v>10</v>
      </c>
      <c r="D80" s="12" t="str">
        <f t="shared" si="1"/>
        <v> </v>
      </c>
      <c r="E80" s="12" t="str">
        <f t="shared" si="6"/>
        <v> </v>
      </c>
      <c r="F80" s="12" t="str">
        <f t="shared" si="3"/>
        <v> </v>
      </c>
      <c r="G80" s="12" t="str">
        <f t="shared" si="4"/>
        <v> </v>
      </c>
      <c r="H80" s="13" t="str">
        <f>iferror(vlookup(A80,'MOY Export'!B:P,15,false)," ")</f>
        <v>J</v>
      </c>
      <c r="I80" s="13" t="str">
        <f t="shared" si="5"/>
        <v> 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11">
        <v>2.3819515E8</v>
      </c>
      <c r="B81" s="11">
        <v>1.0</v>
      </c>
      <c r="C81" s="11" t="s">
        <v>10</v>
      </c>
      <c r="D81" s="12" t="str">
        <f t="shared" si="1"/>
        <v> </v>
      </c>
      <c r="E81" s="12" t="str">
        <f t="shared" si="6"/>
        <v> </v>
      </c>
      <c r="F81" s="12" t="str">
        <f t="shared" si="3"/>
        <v> </v>
      </c>
      <c r="G81" s="12" t="str">
        <f t="shared" si="4"/>
        <v> </v>
      </c>
      <c r="H81" s="13" t="str">
        <f>iferror(vlookup(A81,'MOY Export'!B:P,15,false)," ")</f>
        <v>K</v>
      </c>
      <c r="I81" s="13" t="str">
        <f t="shared" si="5"/>
        <v> 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11">
        <v>2.38193684E8</v>
      </c>
      <c r="B82" s="11">
        <v>1.0</v>
      </c>
      <c r="C82" s="11" t="s">
        <v>10</v>
      </c>
      <c r="D82" s="12" t="str">
        <f t="shared" si="1"/>
        <v> </v>
      </c>
      <c r="E82" s="12" t="str">
        <f t="shared" si="6"/>
        <v> </v>
      </c>
      <c r="F82" s="12" t="str">
        <f t="shared" si="3"/>
        <v> </v>
      </c>
      <c r="G82" s="12" t="str">
        <f t="shared" si="4"/>
        <v> </v>
      </c>
      <c r="H82" s="13" t="str">
        <f>iferror(vlookup(A82,'MOY Export'!B:P,15,false)," ")</f>
        <v>K</v>
      </c>
      <c r="I82" s="13" t="str">
        <f t="shared" si="5"/>
        <v> 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11">
        <v>2.34623817E8</v>
      </c>
      <c r="B83" s="11">
        <v>1.0</v>
      </c>
      <c r="C83" s="11" t="s">
        <v>10</v>
      </c>
      <c r="D83" s="12" t="str">
        <f t="shared" si="1"/>
        <v> </v>
      </c>
      <c r="E83" s="12" t="str">
        <f t="shared" si="6"/>
        <v> </v>
      </c>
      <c r="F83" s="12" t="str">
        <f t="shared" si="3"/>
        <v> </v>
      </c>
      <c r="G83" s="12" t="str">
        <f t="shared" si="4"/>
        <v> </v>
      </c>
      <c r="H83" s="13" t="str">
        <f>iferror(vlookup(A83,'MOY Export'!B:P,15,false)," ")</f>
        <v/>
      </c>
      <c r="I83" s="13" t="str">
        <f t="shared" si="5"/>
        <v> </v>
      </c>
      <c r="J83" s="7"/>
      <c r="K83" s="7"/>
      <c r="L83" s="14" t="str">
        <f>iferror(vlookup(#REF!,Spelman!K:U,10,false)," ")</f>
        <v> </v>
      </c>
      <c r="M83" s="15" t="str">
        <f>iferror(vlookup(#REF!,Spelman!K:U,11,false)," ")</f>
        <v> 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11">
        <v>2.36417994E8</v>
      </c>
      <c r="B84" s="11">
        <v>1.0</v>
      </c>
      <c r="C84" s="11" t="s">
        <v>10</v>
      </c>
      <c r="D84" s="12" t="str">
        <f t="shared" si="1"/>
        <v> </v>
      </c>
      <c r="E84" s="12" t="str">
        <f t="shared" si="6"/>
        <v> </v>
      </c>
      <c r="F84" s="12" t="str">
        <f t="shared" si="3"/>
        <v> </v>
      </c>
      <c r="G84" s="12" t="str">
        <f t="shared" si="4"/>
        <v> </v>
      </c>
      <c r="H84" s="13" t="str">
        <f>iferror(vlookup(A84,'MOY Export'!B:P,15,false)," ")</f>
        <v/>
      </c>
      <c r="I84" s="13" t="str">
        <f t="shared" si="5"/>
        <v> </v>
      </c>
      <c r="J84" s="7"/>
      <c r="K84" s="7"/>
      <c r="L84" s="14" t="str">
        <f>iferror(vlookup(#REF!,Spelman!K:U,10,false)," ")</f>
        <v> </v>
      </c>
      <c r="M84" s="15" t="str">
        <f>iferror(vlookup(#REF!,Spelman!K:U,11,false)," ")</f>
        <v> 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11">
        <v>2.34292928E8</v>
      </c>
      <c r="B85" s="11">
        <v>1.0</v>
      </c>
      <c r="C85" s="11" t="s">
        <v>11</v>
      </c>
      <c r="D85" s="12" t="str">
        <f t="shared" si="1"/>
        <v> </v>
      </c>
      <c r="E85" s="12" t="str">
        <f t="shared" si="6"/>
        <v> </v>
      </c>
      <c r="F85" s="12" t="str">
        <f t="shared" si="3"/>
        <v> </v>
      </c>
      <c r="G85" s="12" t="str">
        <f t="shared" si="4"/>
        <v> </v>
      </c>
      <c r="H85" s="13" t="str">
        <f>iferror(vlookup(A85,'MOY Export'!B:P,15,false)," ")</f>
        <v> </v>
      </c>
      <c r="I85" s="13" t="str">
        <f t="shared" si="5"/>
        <v> </v>
      </c>
      <c r="J85" s="7"/>
      <c r="K85" s="7"/>
      <c r="L85" s="14" t="str">
        <f>iferror(vlookup(#REF!,Swarthmore!K:U,10,false)," ")</f>
        <v> </v>
      </c>
      <c r="M85" s="15" t="str">
        <f>iferror(vlookup(#REF!,Swarthmore!K:U,11,false)," ")</f>
        <v> 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11">
        <v>2.18702165E8</v>
      </c>
      <c r="B86" s="11">
        <v>1.0</v>
      </c>
      <c r="C86" s="11" t="s">
        <v>11</v>
      </c>
      <c r="D86" s="12" t="str">
        <f t="shared" si="1"/>
        <v> </v>
      </c>
      <c r="E86" s="12" t="str">
        <f t="shared" si="6"/>
        <v> </v>
      </c>
      <c r="F86" s="12" t="str">
        <f t="shared" si="3"/>
        <v> </v>
      </c>
      <c r="G86" s="12" t="str">
        <f t="shared" si="4"/>
        <v> </v>
      </c>
      <c r="H86" s="13" t="str">
        <f>iferror(vlookup(A86,'MOY Export'!B:P,15,false)," ")</f>
        <v> </v>
      </c>
      <c r="I86" s="13" t="str">
        <f t="shared" si="5"/>
        <v> </v>
      </c>
      <c r="J86" s="7"/>
      <c r="K86" s="7"/>
      <c r="L86" s="14" t="str">
        <f>iferror(vlookup(#REF!,Swarthmore!K:U,10,false)," ")</f>
        <v> </v>
      </c>
      <c r="M86" s="15" t="str">
        <f>iferror(vlookup(#REF!,Swarthmore!K:U,11,false)," ")</f>
        <v> 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11">
        <v>2.37499512E8</v>
      </c>
      <c r="B87" s="11">
        <v>1.0</v>
      </c>
      <c r="C87" s="11" t="s">
        <v>11</v>
      </c>
      <c r="D87" s="12" t="str">
        <f t="shared" si="1"/>
        <v> </v>
      </c>
      <c r="E87" s="12" t="str">
        <f t="shared" si="6"/>
        <v> </v>
      </c>
      <c r="F87" s="12" t="str">
        <f t="shared" si="3"/>
        <v> </v>
      </c>
      <c r="G87" s="12" t="str">
        <f t="shared" si="4"/>
        <v> </v>
      </c>
      <c r="H87" s="13" t="str">
        <f>iferror(vlookup(A87,'MOY Export'!B:P,15,false)," ")</f>
        <v>A</v>
      </c>
      <c r="I87" s="13" t="str">
        <f t="shared" si="5"/>
        <v> 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11">
        <v>2.37299441E8</v>
      </c>
      <c r="B88" s="11">
        <v>1.0</v>
      </c>
      <c r="C88" s="11" t="s">
        <v>11</v>
      </c>
      <c r="D88" s="12" t="str">
        <f t="shared" si="1"/>
        <v> </v>
      </c>
      <c r="E88" s="12" t="str">
        <f t="shared" si="6"/>
        <v> </v>
      </c>
      <c r="F88" s="12" t="str">
        <f t="shared" si="3"/>
        <v> </v>
      </c>
      <c r="G88" s="12" t="str">
        <f t="shared" si="4"/>
        <v> </v>
      </c>
      <c r="H88" s="13" t="str">
        <f>iferror(vlookup(A88,'MOY Export'!B:P,15,false)," ")</f>
        <v>AA</v>
      </c>
      <c r="I88" s="13" t="str">
        <f t="shared" si="5"/>
        <v> </v>
      </c>
      <c r="J88" s="7"/>
      <c r="K88" s="7"/>
      <c r="L88" s="14" t="str">
        <f>iferror(vlookup(#REF!,Swarthmore!K:U,10,false)," ")</f>
        <v> </v>
      </c>
      <c r="M88" s="15" t="str">
        <f>iferror(vlookup(#REF!,Swarthmore!K:U,11,false)," ")</f>
        <v> 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11">
        <v>2.19994167E8</v>
      </c>
      <c r="B89" s="11">
        <v>1.0</v>
      </c>
      <c r="C89" s="11" t="s">
        <v>11</v>
      </c>
      <c r="D89" s="12" t="str">
        <f t="shared" si="1"/>
        <v> </v>
      </c>
      <c r="E89" s="12" t="str">
        <f t="shared" si="6"/>
        <v> </v>
      </c>
      <c r="F89" s="12" t="str">
        <f t="shared" si="3"/>
        <v> </v>
      </c>
      <c r="G89" s="12" t="str">
        <f t="shared" si="4"/>
        <v> </v>
      </c>
      <c r="H89" s="13" t="str">
        <f>iferror(vlookup(A89,'MOY Export'!B:P,15,false)," ")</f>
        <v>B</v>
      </c>
      <c r="I89" s="13" t="str">
        <f t="shared" si="5"/>
        <v> </v>
      </c>
      <c r="J89" s="7"/>
      <c r="K89" s="7"/>
      <c r="L89" s="14" t="str">
        <f>iferror(vlookup(#REF!,Swarthmore!K:U,10,false)," ")</f>
        <v> </v>
      </c>
      <c r="M89" s="15" t="str">
        <f>iferror(vlookup(#REF!,Swarthmore!K:U,11,false)," ")</f>
        <v> 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11">
        <v>2.38187819E8</v>
      </c>
      <c r="B90" s="11">
        <v>1.0</v>
      </c>
      <c r="C90" s="11" t="s">
        <v>11</v>
      </c>
      <c r="D90" s="12" t="str">
        <f t="shared" si="1"/>
        <v> </v>
      </c>
      <c r="E90" s="12" t="str">
        <f t="shared" si="6"/>
        <v> </v>
      </c>
      <c r="F90" s="12" t="str">
        <f t="shared" si="3"/>
        <v> </v>
      </c>
      <c r="G90" s="12" t="str">
        <f t="shared" si="4"/>
        <v> </v>
      </c>
      <c r="H90" s="13" t="str">
        <f>iferror(vlookup(A90,'MOY Export'!B:P,15,false)," ")</f>
        <v>B</v>
      </c>
      <c r="I90" s="13" t="str">
        <f t="shared" si="5"/>
        <v> </v>
      </c>
      <c r="J90" s="7"/>
      <c r="K90" s="7"/>
      <c r="L90" s="14" t="str">
        <f>iferror(vlookup(#REF!,Swarthmore!K:U,10,false)," ")</f>
        <v> </v>
      </c>
      <c r="M90" s="15" t="str">
        <f>iferror(vlookup(#REF!,Swarthmore!K:U,11,false)," ")</f>
        <v> 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11">
        <v>2.38063291E8</v>
      </c>
      <c r="B91" s="11">
        <v>1.0</v>
      </c>
      <c r="C91" s="11" t="s">
        <v>11</v>
      </c>
      <c r="D91" s="12" t="str">
        <f t="shared" si="1"/>
        <v> </v>
      </c>
      <c r="E91" s="12" t="str">
        <f t="shared" si="6"/>
        <v> </v>
      </c>
      <c r="F91" s="12" t="str">
        <f t="shared" si="3"/>
        <v> </v>
      </c>
      <c r="G91" s="12" t="str">
        <f t="shared" si="4"/>
        <v> </v>
      </c>
      <c r="H91" s="13" t="str">
        <f>iferror(vlookup(A91,'MOY Export'!B:P,15,false)," ")</f>
        <v>B</v>
      </c>
      <c r="I91" s="13" t="str">
        <f t="shared" si="5"/>
        <v> 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11">
        <v>2.34623759E8</v>
      </c>
      <c r="B92" s="11">
        <v>1.0</v>
      </c>
      <c r="C92" s="11" t="s">
        <v>11</v>
      </c>
      <c r="D92" s="12" t="str">
        <f t="shared" si="1"/>
        <v> </v>
      </c>
      <c r="E92" s="12" t="str">
        <f t="shared" si="6"/>
        <v> </v>
      </c>
      <c r="F92" s="12" t="str">
        <f t="shared" si="3"/>
        <v> </v>
      </c>
      <c r="G92" s="12" t="str">
        <f t="shared" si="4"/>
        <v> </v>
      </c>
      <c r="H92" s="13" t="str">
        <f>iferror(vlookup(A92,'MOY Export'!B:P,15,false)," ")</f>
        <v>B</v>
      </c>
      <c r="I92" s="13" t="str">
        <f t="shared" si="5"/>
        <v> 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11">
        <v>2.35167798E8</v>
      </c>
      <c r="B93" s="11">
        <v>1.0</v>
      </c>
      <c r="C93" s="11" t="s">
        <v>11</v>
      </c>
      <c r="D93" s="12" t="str">
        <f t="shared" si="1"/>
        <v> </v>
      </c>
      <c r="E93" s="12" t="str">
        <f t="shared" si="6"/>
        <v> </v>
      </c>
      <c r="F93" s="12" t="str">
        <f t="shared" si="3"/>
        <v> </v>
      </c>
      <c r="G93" s="12" t="str">
        <f t="shared" si="4"/>
        <v> </v>
      </c>
      <c r="H93" s="13" t="str">
        <f>iferror(vlookup(A93,'MOY Export'!B:P,15,false)," ")</f>
        <v>C</v>
      </c>
      <c r="I93" s="13" t="str">
        <f t="shared" si="5"/>
        <v> </v>
      </c>
      <c r="J93" s="7"/>
      <c r="K93" s="7"/>
      <c r="L93" s="14" t="str">
        <f>iferror(vlookup(#REF!,Swarthmore!K:U,10,false)," ")</f>
        <v> </v>
      </c>
      <c r="M93" s="15" t="str">
        <f>iferror(vlookup(#REF!,Swarthmore!K:U,11,false)," ")</f>
        <v> 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11">
        <v>2.0588834E8</v>
      </c>
      <c r="B94" s="11">
        <v>1.0</v>
      </c>
      <c r="C94" s="11" t="s">
        <v>11</v>
      </c>
      <c r="D94" s="12" t="str">
        <f t="shared" si="1"/>
        <v> </v>
      </c>
      <c r="E94" s="12" t="str">
        <f t="shared" si="6"/>
        <v> </v>
      </c>
      <c r="F94" s="12" t="str">
        <f t="shared" si="3"/>
        <v> </v>
      </c>
      <c r="G94" s="12" t="str">
        <f t="shared" si="4"/>
        <v> </v>
      </c>
      <c r="H94" s="13" t="str">
        <f>iferror(vlookup(A94,'MOY Export'!B:P,15,false)," ")</f>
        <v>C</v>
      </c>
      <c r="I94" s="13" t="str">
        <f t="shared" si="5"/>
        <v> 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1">
        <v>2.36417986E8</v>
      </c>
      <c r="B95" s="11">
        <v>1.0</v>
      </c>
      <c r="C95" s="11" t="s">
        <v>11</v>
      </c>
      <c r="D95" s="12" t="str">
        <f t="shared" si="1"/>
        <v> </v>
      </c>
      <c r="E95" s="12" t="str">
        <f t="shared" si="6"/>
        <v> </v>
      </c>
      <c r="F95" s="12" t="str">
        <f t="shared" si="3"/>
        <v> </v>
      </c>
      <c r="G95" s="12" t="str">
        <f t="shared" si="4"/>
        <v> </v>
      </c>
      <c r="H95" s="13" t="str">
        <f>iferror(vlookup(A95,'MOY Export'!B:P,15,false)," ")</f>
        <v>D</v>
      </c>
      <c r="I95" s="13" t="str">
        <f t="shared" si="5"/>
        <v> </v>
      </c>
      <c r="J95" s="7"/>
      <c r="K95" s="7"/>
      <c r="L95" s="14" t="str">
        <f>iferror(vlookup(#REF!,Swarthmore!K:U,10,false)," ")</f>
        <v> </v>
      </c>
      <c r="M95" s="15" t="str">
        <f>iferror(vlookup(#REF!,Swarthmore!K:U,11,false)," ")</f>
        <v> 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1">
        <v>2.37760962E8</v>
      </c>
      <c r="B96" s="11">
        <v>1.0</v>
      </c>
      <c r="C96" s="11" t="s">
        <v>11</v>
      </c>
      <c r="D96" s="12" t="str">
        <f t="shared" si="1"/>
        <v> </v>
      </c>
      <c r="E96" s="12" t="str">
        <f t="shared" si="6"/>
        <v> </v>
      </c>
      <c r="F96" s="12" t="str">
        <f t="shared" si="3"/>
        <v> </v>
      </c>
      <c r="G96" s="12" t="str">
        <f t="shared" si="4"/>
        <v> </v>
      </c>
      <c r="H96" s="13" t="str">
        <f>iferror(vlookup(A96,'MOY Export'!B:P,15,false)," ")</f>
        <v>D</v>
      </c>
      <c r="I96" s="13" t="str">
        <f t="shared" si="5"/>
        <v> 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1">
        <v>2.34100576E8</v>
      </c>
      <c r="B97" s="11">
        <v>1.0</v>
      </c>
      <c r="C97" s="11" t="s">
        <v>11</v>
      </c>
      <c r="D97" s="12" t="str">
        <f t="shared" si="1"/>
        <v> </v>
      </c>
      <c r="E97" s="12" t="str">
        <f t="shared" si="6"/>
        <v> </v>
      </c>
      <c r="F97" s="12" t="str">
        <f t="shared" si="3"/>
        <v> </v>
      </c>
      <c r="G97" s="12" t="str">
        <f t="shared" si="4"/>
        <v> </v>
      </c>
      <c r="H97" s="13" t="str">
        <f>iferror(vlookup(A97,'MOY Export'!B:P,15,false)," ")</f>
        <v>D</v>
      </c>
      <c r="I97" s="13" t="str">
        <f t="shared" si="5"/>
        <v> 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11">
        <v>2.37649264E8</v>
      </c>
      <c r="B98" s="11">
        <v>1.0</v>
      </c>
      <c r="C98" s="11" t="s">
        <v>11</v>
      </c>
      <c r="D98" s="12" t="str">
        <f t="shared" si="1"/>
        <v> </v>
      </c>
      <c r="E98" s="12" t="str">
        <f t="shared" si="6"/>
        <v> </v>
      </c>
      <c r="F98" s="12" t="str">
        <f t="shared" si="3"/>
        <v> </v>
      </c>
      <c r="G98" s="12" t="str">
        <f t="shared" si="4"/>
        <v> </v>
      </c>
      <c r="H98" s="13" t="str">
        <f>iferror(vlookup(A98,'MOY Export'!B:P,15,false)," ")</f>
        <v>D</v>
      </c>
      <c r="I98" s="13" t="str">
        <f t="shared" si="5"/>
        <v> 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11">
        <v>2.06684201E8</v>
      </c>
      <c r="B99" s="11">
        <v>1.0</v>
      </c>
      <c r="C99" s="11" t="s">
        <v>11</v>
      </c>
      <c r="D99" s="12" t="str">
        <f t="shared" si="1"/>
        <v> </v>
      </c>
      <c r="E99" s="12" t="str">
        <f t="shared" si="6"/>
        <v> </v>
      </c>
      <c r="F99" s="12" t="str">
        <f t="shared" si="3"/>
        <v> </v>
      </c>
      <c r="G99" s="12" t="str">
        <f t="shared" si="4"/>
        <v> </v>
      </c>
      <c r="H99" s="13" t="str">
        <f>iferror(vlookup(A99,'MOY Export'!B:P,15,false)," ")</f>
        <v>D</v>
      </c>
      <c r="I99" s="13" t="str">
        <f t="shared" si="5"/>
        <v> 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11">
        <v>2.39979941E8</v>
      </c>
      <c r="B100" s="11">
        <v>1.0</v>
      </c>
      <c r="C100" s="11" t="s">
        <v>11</v>
      </c>
      <c r="D100" s="12" t="str">
        <f t="shared" si="1"/>
        <v> </v>
      </c>
      <c r="E100" s="12" t="str">
        <f t="shared" si="6"/>
        <v> </v>
      </c>
      <c r="F100" s="12" t="str">
        <f t="shared" si="3"/>
        <v> </v>
      </c>
      <c r="G100" s="12" t="str">
        <f t="shared" si="4"/>
        <v> </v>
      </c>
      <c r="H100" s="13" t="str">
        <f>iferror(vlookup(A100,'MOY Export'!B:P,15,false)," ")</f>
        <v>D</v>
      </c>
      <c r="I100" s="13" t="str">
        <f t="shared" si="5"/>
        <v> 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11">
        <v>2.38231914E8</v>
      </c>
      <c r="B101" s="11">
        <v>1.0</v>
      </c>
      <c r="C101" s="11" t="s">
        <v>11</v>
      </c>
      <c r="D101" s="12" t="str">
        <f t="shared" si="1"/>
        <v> </v>
      </c>
      <c r="E101" s="12" t="str">
        <f t="shared" si="6"/>
        <v> </v>
      </c>
      <c r="F101" s="12" t="str">
        <f t="shared" si="3"/>
        <v> </v>
      </c>
      <c r="G101" s="12" t="str">
        <f t="shared" si="4"/>
        <v> </v>
      </c>
      <c r="H101" s="13" t="str">
        <f>iferror(vlookup(A101,'MOY Export'!B:P,15,false)," ")</f>
        <v>D</v>
      </c>
      <c r="I101" s="13" t="str">
        <f t="shared" si="5"/>
        <v> 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11">
        <v>2.36562971E8</v>
      </c>
      <c r="B102" s="11">
        <v>1.0</v>
      </c>
      <c r="C102" s="11" t="s">
        <v>11</v>
      </c>
      <c r="D102" s="12" t="str">
        <f t="shared" si="1"/>
        <v> </v>
      </c>
      <c r="E102" s="12" t="str">
        <f t="shared" si="6"/>
        <v> </v>
      </c>
      <c r="F102" s="12" t="str">
        <f t="shared" si="3"/>
        <v> </v>
      </c>
      <c r="G102" s="12" t="str">
        <f t="shared" si="4"/>
        <v> </v>
      </c>
      <c r="H102" s="13" t="str">
        <f>iferror(vlookup(A102,'MOY Export'!B:P,15,false)," ")</f>
        <v>D</v>
      </c>
      <c r="I102" s="13" t="str">
        <f t="shared" si="5"/>
        <v> 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11">
        <v>2.38187736E8</v>
      </c>
      <c r="B103" s="11">
        <v>1.0</v>
      </c>
      <c r="C103" s="11" t="s">
        <v>11</v>
      </c>
      <c r="D103" s="12" t="str">
        <f t="shared" si="1"/>
        <v> </v>
      </c>
      <c r="E103" s="12" t="str">
        <f t="shared" si="6"/>
        <v> </v>
      </c>
      <c r="F103" s="12" t="str">
        <f t="shared" si="3"/>
        <v> </v>
      </c>
      <c r="G103" s="12" t="str">
        <f t="shared" si="4"/>
        <v> </v>
      </c>
      <c r="H103" s="13" t="str">
        <f>iferror(vlookup(A103,'MOY Export'!B:P,15,false)," ")</f>
        <v>E</v>
      </c>
      <c r="I103" s="13" t="str">
        <f t="shared" si="5"/>
        <v> 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11">
        <v>2.37649272E8</v>
      </c>
      <c r="B104" s="11">
        <v>1.0</v>
      </c>
      <c r="C104" s="11" t="s">
        <v>11</v>
      </c>
      <c r="D104" s="12" t="str">
        <f t="shared" si="1"/>
        <v> </v>
      </c>
      <c r="E104" s="12" t="str">
        <f t="shared" si="6"/>
        <v> </v>
      </c>
      <c r="F104" s="12" t="str">
        <f t="shared" si="3"/>
        <v> </v>
      </c>
      <c r="G104" s="12" t="str">
        <f t="shared" si="4"/>
        <v> </v>
      </c>
      <c r="H104" s="13" t="str">
        <f>iferror(vlookup(A104,'MOY Export'!B:P,15,false)," ")</f>
        <v>E</v>
      </c>
      <c r="I104" s="13" t="str">
        <f t="shared" si="5"/>
        <v> 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11">
        <v>2.34027167E8</v>
      </c>
      <c r="B105" s="11">
        <v>1.0</v>
      </c>
      <c r="C105" s="11" t="s">
        <v>11</v>
      </c>
      <c r="D105" s="12" t="str">
        <f t="shared" si="1"/>
        <v> </v>
      </c>
      <c r="E105" s="12" t="str">
        <f t="shared" si="6"/>
        <v> </v>
      </c>
      <c r="F105" s="12" t="str">
        <f t="shared" si="3"/>
        <v> </v>
      </c>
      <c r="G105" s="12" t="str">
        <f t="shared" si="4"/>
        <v> </v>
      </c>
      <c r="H105" s="13" t="str">
        <f>iferror(vlookup(A105,'MOY Export'!B:P,15,false)," ")</f>
        <v>E</v>
      </c>
      <c r="I105" s="13" t="str">
        <f t="shared" si="5"/>
        <v> 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11">
        <v>2.37499462E8</v>
      </c>
      <c r="B106" s="11">
        <v>1.0</v>
      </c>
      <c r="C106" s="11" t="s">
        <v>11</v>
      </c>
      <c r="D106" s="12" t="str">
        <f t="shared" si="1"/>
        <v> </v>
      </c>
      <c r="E106" s="12" t="str">
        <f t="shared" si="6"/>
        <v> </v>
      </c>
      <c r="F106" s="12" t="str">
        <f t="shared" si="3"/>
        <v> </v>
      </c>
      <c r="G106" s="12" t="str">
        <f t="shared" si="4"/>
        <v> </v>
      </c>
      <c r="H106" s="13" t="str">
        <f>iferror(vlookup(A106,'MOY Export'!B:P,15,false)," ")</f>
        <v>F</v>
      </c>
      <c r="I106" s="13" t="str">
        <f t="shared" si="5"/>
        <v> 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11">
        <v>2.37649298E8</v>
      </c>
      <c r="B107" s="11">
        <v>1.0</v>
      </c>
      <c r="C107" s="11" t="s">
        <v>11</v>
      </c>
      <c r="D107" s="12" t="str">
        <f t="shared" si="1"/>
        <v> </v>
      </c>
      <c r="E107" s="12" t="str">
        <f t="shared" si="6"/>
        <v> </v>
      </c>
      <c r="F107" s="12" t="str">
        <f t="shared" si="3"/>
        <v> </v>
      </c>
      <c r="G107" s="12" t="str">
        <f t="shared" si="4"/>
        <v> </v>
      </c>
      <c r="H107" s="13" t="str">
        <f>iferror(vlookup(A107,'MOY Export'!B:P,15,false)," ")</f>
        <v>F</v>
      </c>
      <c r="I107" s="13" t="str">
        <f t="shared" si="5"/>
        <v> 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11">
        <v>2.36852703E8</v>
      </c>
      <c r="B108" s="11">
        <v>1.0</v>
      </c>
      <c r="C108" s="11" t="s">
        <v>11</v>
      </c>
      <c r="D108" s="12" t="str">
        <f t="shared" si="1"/>
        <v> </v>
      </c>
      <c r="E108" s="12" t="str">
        <f t="shared" si="6"/>
        <v> </v>
      </c>
      <c r="F108" s="12" t="str">
        <f t="shared" si="3"/>
        <v> </v>
      </c>
      <c r="G108" s="12" t="str">
        <f t="shared" si="4"/>
        <v> </v>
      </c>
      <c r="H108" s="13" t="str">
        <f>iferror(vlookup(A108,'MOY Export'!B:P,15,false)," ")</f>
        <v>F</v>
      </c>
      <c r="I108" s="13" t="str">
        <f t="shared" si="5"/>
        <v> 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11">
        <v>2.38187744E8</v>
      </c>
      <c r="B109" s="11">
        <v>1.0</v>
      </c>
      <c r="C109" s="11" t="s">
        <v>11</v>
      </c>
      <c r="D109" s="12" t="str">
        <f t="shared" si="1"/>
        <v> </v>
      </c>
      <c r="E109" s="12" t="str">
        <f t="shared" si="6"/>
        <v> </v>
      </c>
      <c r="F109" s="12" t="str">
        <f t="shared" si="3"/>
        <v> </v>
      </c>
      <c r="G109" s="12" t="str">
        <f t="shared" si="4"/>
        <v> </v>
      </c>
      <c r="H109" s="13" t="str">
        <f>iferror(vlookup(A109,'MOY Export'!B:P,15,false)," ")</f>
        <v>I</v>
      </c>
      <c r="I109" s="13" t="str">
        <f t="shared" si="5"/>
        <v> 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11">
        <v>2.3825352E8</v>
      </c>
      <c r="B110" s="11">
        <v>1.0</v>
      </c>
      <c r="C110" s="11" t="s">
        <v>11</v>
      </c>
      <c r="D110" s="12" t="str">
        <f t="shared" si="1"/>
        <v> </v>
      </c>
      <c r="E110" s="12" t="str">
        <f t="shared" si="6"/>
        <v> </v>
      </c>
      <c r="F110" s="12" t="str">
        <f t="shared" si="3"/>
        <v> </v>
      </c>
      <c r="G110" s="12" t="str">
        <f t="shared" si="4"/>
        <v> </v>
      </c>
      <c r="H110" s="13" t="str">
        <f>iferror(vlookup(A110,'MOY Export'!B:P,15,false)," ")</f>
        <v>I</v>
      </c>
      <c r="I110" s="13" t="str">
        <f t="shared" si="5"/>
        <v> 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11">
        <v>2.37018213E8</v>
      </c>
      <c r="B111" s="11">
        <v>1.0</v>
      </c>
      <c r="C111" s="11" t="s">
        <v>11</v>
      </c>
      <c r="D111" s="12" t="str">
        <f t="shared" si="1"/>
        <v> </v>
      </c>
      <c r="E111" s="12" t="str">
        <f t="shared" si="6"/>
        <v> </v>
      </c>
      <c r="F111" s="12" t="str">
        <f t="shared" si="3"/>
        <v> </v>
      </c>
      <c r="G111" s="12" t="str">
        <f t="shared" si="4"/>
        <v> </v>
      </c>
      <c r="H111" s="13" t="str">
        <f>iferror(vlookup(A111,'MOY Export'!B:P,15,false)," ")</f>
        <v>J</v>
      </c>
      <c r="I111" s="13" t="str">
        <f t="shared" si="5"/>
        <v> 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11">
        <v>2.38187868E8</v>
      </c>
      <c r="B112" s="11">
        <v>1.0</v>
      </c>
      <c r="C112" s="11" t="s">
        <v>11</v>
      </c>
      <c r="D112" s="12" t="str">
        <f t="shared" si="1"/>
        <v> </v>
      </c>
      <c r="E112" s="12" t="str">
        <f t="shared" si="6"/>
        <v> </v>
      </c>
      <c r="F112" s="12" t="str">
        <f t="shared" si="3"/>
        <v> </v>
      </c>
      <c r="G112" s="12" t="str">
        <f t="shared" si="4"/>
        <v> </v>
      </c>
      <c r="H112" s="13" t="str">
        <f>iferror(vlookup(A112,'MOY Export'!B:P,15,false)," ")</f>
        <v>J</v>
      </c>
      <c r="I112" s="13" t="str">
        <f t="shared" si="5"/>
        <v> 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11">
        <v>2.36198164E8</v>
      </c>
      <c r="B113" s="11">
        <v>1.0</v>
      </c>
      <c r="C113" s="11" t="s">
        <v>11</v>
      </c>
      <c r="D113" s="12" t="str">
        <f t="shared" si="1"/>
        <v> </v>
      </c>
      <c r="E113" s="12" t="str">
        <f t="shared" si="6"/>
        <v> </v>
      </c>
      <c r="F113" s="12" t="str">
        <f t="shared" si="3"/>
        <v> </v>
      </c>
      <c r="G113" s="12" t="str">
        <f t="shared" si="4"/>
        <v> </v>
      </c>
      <c r="H113" s="13" t="str">
        <f>iferror(vlookup(A113,'MOY Export'!B:P,15,false)," ")</f>
        <v>L</v>
      </c>
      <c r="I113" s="13" t="str">
        <f t="shared" si="5"/>
        <v> 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11">
        <v>2.37649231E8</v>
      </c>
      <c r="B114" s="11">
        <v>1.0</v>
      </c>
      <c r="C114" s="11" t="s">
        <v>11</v>
      </c>
      <c r="D114" s="12" t="str">
        <f t="shared" si="1"/>
        <v> </v>
      </c>
      <c r="E114" s="12" t="str">
        <f t="shared" si="6"/>
        <v> </v>
      </c>
      <c r="F114" s="12" t="str">
        <f t="shared" si="3"/>
        <v> </v>
      </c>
      <c r="G114" s="12" t="str">
        <f t="shared" si="4"/>
        <v> </v>
      </c>
      <c r="H114" s="13" t="str">
        <f>iferror(vlookup(A114,'MOY Export'!B:P,15,false)," ")</f>
        <v>M</v>
      </c>
      <c r="I114" s="13" t="str">
        <f t="shared" si="5"/>
        <v> 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11">
        <v>2.08725598E8</v>
      </c>
      <c r="B115" s="11">
        <v>2.0</v>
      </c>
      <c r="C115" s="11" t="s">
        <v>12</v>
      </c>
      <c r="D115" s="12" t="str">
        <f t="shared" si="1"/>
        <v> </v>
      </c>
      <c r="E115" s="12" t="str">
        <f t="shared" si="6"/>
        <v> </v>
      </c>
      <c r="F115" s="12" t="str">
        <f t="shared" si="3"/>
        <v> </v>
      </c>
      <c r="G115" s="12" t="str">
        <f t="shared" si="4"/>
        <v> </v>
      </c>
      <c r="H115" s="13" t="str">
        <f>iferror(vlookup(A115,'MOY Export'!B:P,15,false)," ")</f>
        <v>D</v>
      </c>
      <c r="I115" s="13" t="str">
        <f t="shared" si="5"/>
        <v> 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11">
        <v>2.04662076E8</v>
      </c>
      <c r="B116" s="11">
        <v>2.0</v>
      </c>
      <c r="C116" s="11" t="s">
        <v>12</v>
      </c>
      <c r="D116" s="12" t="str">
        <f t="shared" si="1"/>
        <v> </v>
      </c>
      <c r="E116" s="12" t="str">
        <f t="shared" si="6"/>
        <v> </v>
      </c>
      <c r="F116" s="12" t="str">
        <f t="shared" si="3"/>
        <v> </v>
      </c>
      <c r="G116" s="12" t="str">
        <f t="shared" si="4"/>
        <v> </v>
      </c>
      <c r="H116" s="13" t="str">
        <f>iferror(vlookup(A116,'MOY Export'!B:P,15,false)," ")</f>
        <v>D</v>
      </c>
      <c r="I116" s="13" t="str">
        <f t="shared" si="5"/>
        <v> 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11">
        <v>2.30849697E8</v>
      </c>
      <c r="B117" s="11">
        <v>2.0</v>
      </c>
      <c r="C117" s="11" t="s">
        <v>12</v>
      </c>
      <c r="D117" s="12" t="str">
        <f t="shared" si="1"/>
        <v> </v>
      </c>
      <c r="E117" s="12" t="str">
        <f t="shared" si="6"/>
        <v> </v>
      </c>
      <c r="F117" s="12" t="str">
        <f t="shared" si="3"/>
        <v> </v>
      </c>
      <c r="G117" s="12" t="str">
        <f t="shared" si="4"/>
        <v> </v>
      </c>
      <c r="H117" s="13" t="str">
        <f>iferror(vlookup(A117,'MOY Export'!B:P,15,false)," ")</f>
        <v>D</v>
      </c>
      <c r="I117" s="13" t="str">
        <f t="shared" si="5"/>
        <v> 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11">
        <v>2.34623742E8</v>
      </c>
      <c r="B118" s="11">
        <v>2.0</v>
      </c>
      <c r="C118" s="11" t="s">
        <v>12</v>
      </c>
      <c r="D118" s="12" t="str">
        <f t="shared" si="1"/>
        <v> </v>
      </c>
      <c r="E118" s="12" t="str">
        <f t="shared" si="6"/>
        <v> </v>
      </c>
      <c r="F118" s="12" t="str">
        <f t="shared" si="3"/>
        <v> </v>
      </c>
      <c r="G118" s="12" t="str">
        <f t="shared" si="4"/>
        <v> </v>
      </c>
      <c r="H118" s="13" t="str">
        <f>iferror(vlookup(A118,'MOY Export'!B:P,15,false)," ")</f>
        <v>D</v>
      </c>
      <c r="I118" s="13" t="str">
        <f t="shared" si="5"/>
        <v> 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11">
        <v>2.31717414E8</v>
      </c>
      <c r="B119" s="11">
        <v>2.0</v>
      </c>
      <c r="C119" s="11" t="s">
        <v>12</v>
      </c>
      <c r="D119" s="12" t="str">
        <f t="shared" si="1"/>
        <v> </v>
      </c>
      <c r="E119" s="12" t="str">
        <f t="shared" si="6"/>
        <v> </v>
      </c>
      <c r="F119" s="12" t="str">
        <f t="shared" si="3"/>
        <v> </v>
      </c>
      <c r="G119" s="12" t="str">
        <f t="shared" si="4"/>
        <v> </v>
      </c>
      <c r="H119" s="13" t="str">
        <f>iferror(vlookup(A119,'MOY Export'!B:P,15,false)," ")</f>
        <v>E</v>
      </c>
      <c r="I119" s="13" t="str">
        <f t="shared" si="5"/>
        <v> 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11">
        <v>2.12301675E8</v>
      </c>
      <c r="B120" s="11">
        <v>2.0</v>
      </c>
      <c r="C120" s="11" t="s">
        <v>12</v>
      </c>
      <c r="D120" s="12" t="str">
        <f t="shared" si="1"/>
        <v> </v>
      </c>
      <c r="E120" s="12" t="str">
        <f t="shared" si="6"/>
        <v> </v>
      </c>
      <c r="F120" s="12" t="str">
        <f t="shared" si="3"/>
        <v> </v>
      </c>
      <c r="G120" s="12" t="str">
        <f t="shared" si="4"/>
        <v> </v>
      </c>
      <c r="H120" s="13" t="str">
        <f>iferror(vlookup(A120,'MOY Export'!B:P,15,false)," ")</f>
        <v>E</v>
      </c>
      <c r="I120" s="13" t="str">
        <f t="shared" si="5"/>
        <v> 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11">
        <v>2.42410959E8</v>
      </c>
      <c r="B121" s="11">
        <v>2.0</v>
      </c>
      <c r="C121" s="11" t="s">
        <v>12</v>
      </c>
      <c r="D121" s="12" t="str">
        <f t="shared" si="1"/>
        <v> </v>
      </c>
      <c r="E121" s="12" t="str">
        <f t="shared" si="6"/>
        <v> </v>
      </c>
      <c r="F121" s="12" t="str">
        <f t="shared" si="3"/>
        <v> </v>
      </c>
      <c r="G121" s="12" t="str">
        <f t="shared" si="4"/>
        <v> </v>
      </c>
      <c r="H121" s="13" t="str">
        <f>iferror(vlookup(A121,'MOY Export'!B:P,15,false)," ")</f>
        <v>F</v>
      </c>
      <c r="I121" s="13" t="str">
        <f t="shared" si="5"/>
        <v> 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11">
        <v>2.17011576E8</v>
      </c>
      <c r="B122" s="11">
        <v>2.0</v>
      </c>
      <c r="C122" s="11" t="s">
        <v>12</v>
      </c>
      <c r="D122" s="12" t="str">
        <f t="shared" si="1"/>
        <v> </v>
      </c>
      <c r="E122" s="12" t="str">
        <f t="shared" si="6"/>
        <v> </v>
      </c>
      <c r="F122" s="12" t="str">
        <f t="shared" si="3"/>
        <v> </v>
      </c>
      <c r="G122" s="12" t="str">
        <f t="shared" si="4"/>
        <v> </v>
      </c>
      <c r="H122" s="13" t="str">
        <f>iferror(vlookup(A122,'MOY Export'!B:P,15,false)," ")</f>
        <v>G</v>
      </c>
      <c r="I122" s="13" t="str">
        <f t="shared" si="5"/>
        <v> 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11">
        <v>2.21153653E8</v>
      </c>
      <c r="B123" s="11">
        <v>2.0</v>
      </c>
      <c r="C123" s="11" t="s">
        <v>12</v>
      </c>
      <c r="D123" s="12" t="str">
        <f t="shared" si="1"/>
        <v> </v>
      </c>
      <c r="E123" s="12" t="str">
        <f t="shared" si="6"/>
        <v> </v>
      </c>
      <c r="F123" s="12" t="str">
        <f t="shared" si="3"/>
        <v> </v>
      </c>
      <c r="G123" s="12" t="str">
        <f t="shared" si="4"/>
        <v> </v>
      </c>
      <c r="H123" s="13" t="str">
        <f>iferror(vlookup(A123,'MOY Export'!B:P,15,false)," ")</f>
        <v>H</v>
      </c>
      <c r="I123" s="13" t="str">
        <f t="shared" si="5"/>
        <v> 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11">
        <v>2.34623726E8</v>
      </c>
      <c r="B124" s="11">
        <v>2.0</v>
      </c>
      <c r="C124" s="11" t="s">
        <v>12</v>
      </c>
      <c r="D124" s="12" t="str">
        <f t="shared" si="1"/>
        <v> </v>
      </c>
      <c r="E124" s="12" t="str">
        <f t="shared" si="6"/>
        <v> </v>
      </c>
      <c r="F124" s="12" t="str">
        <f t="shared" si="3"/>
        <v> </v>
      </c>
      <c r="G124" s="12" t="str">
        <f t="shared" si="4"/>
        <v> </v>
      </c>
      <c r="H124" s="13" t="str">
        <f>iferror(vlookup(A124,'MOY Export'!B:P,15,false)," ")</f>
        <v>H</v>
      </c>
      <c r="I124" s="13" t="str">
        <f t="shared" si="5"/>
        <v> 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11">
        <v>2.34623643E8</v>
      </c>
      <c r="B125" s="11">
        <v>2.0</v>
      </c>
      <c r="C125" s="11" t="s">
        <v>12</v>
      </c>
      <c r="D125" s="12" t="str">
        <f t="shared" si="1"/>
        <v> </v>
      </c>
      <c r="E125" s="12" t="str">
        <f t="shared" si="6"/>
        <v> </v>
      </c>
      <c r="F125" s="12" t="str">
        <f t="shared" si="3"/>
        <v> </v>
      </c>
      <c r="G125" s="12" t="str">
        <f t="shared" si="4"/>
        <v> </v>
      </c>
      <c r="H125" s="13" t="str">
        <f>iferror(vlookup(A125,'MOY Export'!B:P,15,false)," ")</f>
        <v>H</v>
      </c>
      <c r="I125" s="13" t="str">
        <f t="shared" si="5"/>
        <v> 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11">
        <v>2.04520266E8</v>
      </c>
      <c r="B126" s="11">
        <v>2.0</v>
      </c>
      <c r="C126" s="11" t="s">
        <v>12</v>
      </c>
      <c r="D126" s="12" t="str">
        <f t="shared" si="1"/>
        <v> </v>
      </c>
      <c r="E126" s="12" t="str">
        <f t="shared" si="6"/>
        <v> </v>
      </c>
      <c r="F126" s="12" t="str">
        <f t="shared" si="3"/>
        <v> </v>
      </c>
      <c r="G126" s="12" t="str">
        <f t="shared" si="4"/>
        <v> </v>
      </c>
      <c r="H126" s="13" t="str">
        <f>iferror(vlookup(A126,'MOY Export'!B:P,15,false)," ")</f>
        <v>J</v>
      </c>
      <c r="I126" s="13" t="str">
        <f t="shared" si="5"/>
        <v> 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11">
        <v>2.34623866E8</v>
      </c>
      <c r="B127" s="11">
        <v>2.0</v>
      </c>
      <c r="C127" s="11" t="s">
        <v>12</v>
      </c>
      <c r="D127" s="12" t="str">
        <f t="shared" si="1"/>
        <v> </v>
      </c>
      <c r="E127" s="12" t="str">
        <f t="shared" si="6"/>
        <v> </v>
      </c>
      <c r="F127" s="12" t="str">
        <f t="shared" si="3"/>
        <v> </v>
      </c>
      <c r="G127" s="12" t="str">
        <f t="shared" si="4"/>
        <v> </v>
      </c>
      <c r="H127" s="13" t="str">
        <f>iferror(vlookup(A127,'MOY Export'!B:P,15,false)," ")</f>
        <v>J</v>
      </c>
      <c r="I127" s="13" t="str">
        <f t="shared" si="5"/>
        <v> 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11">
        <v>2.23331091E8</v>
      </c>
      <c r="B128" s="11">
        <v>2.0</v>
      </c>
      <c r="C128" s="11" t="s">
        <v>12</v>
      </c>
      <c r="D128" s="12" t="str">
        <f t="shared" si="1"/>
        <v> </v>
      </c>
      <c r="E128" s="12" t="str">
        <f t="shared" si="6"/>
        <v> </v>
      </c>
      <c r="F128" s="12" t="str">
        <f t="shared" si="3"/>
        <v> </v>
      </c>
      <c r="G128" s="12" t="str">
        <f t="shared" si="4"/>
        <v> </v>
      </c>
      <c r="H128" s="13" t="str">
        <f>iferror(vlookup(A128,'MOY Export'!B:P,15,false)," ")</f>
        <v>J</v>
      </c>
      <c r="I128" s="13" t="str">
        <f t="shared" si="5"/>
        <v> 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11">
        <v>2.34623676E8</v>
      </c>
      <c r="B129" s="11">
        <v>2.0</v>
      </c>
      <c r="C129" s="11" t="s">
        <v>12</v>
      </c>
      <c r="D129" s="12" t="str">
        <f t="shared" si="1"/>
        <v> </v>
      </c>
      <c r="E129" s="12" t="str">
        <f t="shared" si="6"/>
        <v> </v>
      </c>
      <c r="F129" s="12" t="str">
        <f t="shared" si="3"/>
        <v> </v>
      </c>
      <c r="G129" s="12" t="str">
        <f t="shared" si="4"/>
        <v> </v>
      </c>
      <c r="H129" s="13" t="str">
        <f>iferror(vlookup(A129,'MOY Export'!B:P,15,false)," ")</f>
        <v>J</v>
      </c>
      <c r="I129" s="13" t="str">
        <f t="shared" si="5"/>
        <v> 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11">
        <v>2.33200195E8</v>
      </c>
      <c r="B130" s="11">
        <v>2.0</v>
      </c>
      <c r="C130" s="11" t="s">
        <v>12</v>
      </c>
      <c r="D130" s="12" t="str">
        <f t="shared" si="1"/>
        <v> </v>
      </c>
      <c r="E130" s="12" t="str">
        <f t="shared" si="6"/>
        <v> </v>
      </c>
      <c r="F130" s="12" t="str">
        <f t="shared" si="3"/>
        <v> </v>
      </c>
      <c r="G130" s="12" t="str">
        <f t="shared" si="4"/>
        <v> </v>
      </c>
      <c r="H130" s="13" t="str">
        <f>iferror(vlookup(A130,'MOY Export'!B:P,15,false)," ")</f>
        <v>K</v>
      </c>
      <c r="I130" s="13" t="str">
        <f t="shared" si="5"/>
        <v> 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11">
        <v>2.31078965E8</v>
      </c>
      <c r="B131" s="11">
        <v>2.0</v>
      </c>
      <c r="C131" s="11" t="s">
        <v>12</v>
      </c>
      <c r="D131" s="12" t="str">
        <f t="shared" si="1"/>
        <v> </v>
      </c>
      <c r="E131" s="12" t="str">
        <f t="shared" si="6"/>
        <v> </v>
      </c>
      <c r="F131" s="12" t="str">
        <f t="shared" si="3"/>
        <v> </v>
      </c>
      <c r="G131" s="12" t="str">
        <f t="shared" si="4"/>
        <v> </v>
      </c>
      <c r="H131" s="13" t="str">
        <f>iferror(vlookup(A131,'MOY Export'!B:P,15,false)," ")</f>
        <v>K</v>
      </c>
      <c r="I131" s="13" t="str">
        <f t="shared" si="5"/>
        <v> 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11">
        <v>2.26487213E8</v>
      </c>
      <c r="B132" s="11">
        <v>2.0</v>
      </c>
      <c r="C132" s="11" t="s">
        <v>12</v>
      </c>
      <c r="D132" s="12" t="str">
        <f t="shared" si="1"/>
        <v> </v>
      </c>
      <c r="E132" s="12" t="str">
        <f t="shared" si="6"/>
        <v> </v>
      </c>
      <c r="F132" s="12" t="str">
        <f t="shared" si="3"/>
        <v> </v>
      </c>
      <c r="G132" s="12" t="str">
        <f t="shared" si="4"/>
        <v> </v>
      </c>
      <c r="H132" s="13" t="str">
        <f>iferror(vlookup(A132,'MOY Export'!B:P,15,false)," ")</f>
        <v>L</v>
      </c>
      <c r="I132" s="13" t="str">
        <f t="shared" si="5"/>
        <v> 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11">
        <v>2.3411899E8</v>
      </c>
      <c r="B133" s="11">
        <v>2.0</v>
      </c>
      <c r="C133" s="11" t="s">
        <v>12</v>
      </c>
      <c r="D133" s="12" t="str">
        <f t="shared" si="1"/>
        <v> </v>
      </c>
      <c r="E133" s="12" t="str">
        <f t="shared" si="6"/>
        <v> </v>
      </c>
      <c r="F133" s="12" t="str">
        <f t="shared" si="3"/>
        <v> </v>
      </c>
      <c r="G133" s="12" t="str">
        <f t="shared" si="4"/>
        <v> </v>
      </c>
      <c r="H133" s="13" t="str">
        <f>iferror(vlookup(A133,'MOY Export'!B:P,15,false)," ")</f>
        <v>L</v>
      </c>
      <c r="I133" s="13" t="str">
        <f t="shared" si="5"/>
        <v> 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11">
        <v>2.05458987E8</v>
      </c>
      <c r="B134" s="11">
        <v>2.0</v>
      </c>
      <c r="C134" s="11" t="s">
        <v>12</v>
      </c>
      <c r="D134" s="12" t="str">
        <f t="shared" si="1"/>
        <v> </v>
      </c>
      <c r="E134" s="12" t="str">
        <f t="shared" si="6"/>
        <v> </v>
      </c>
      <c r="F134" s="12" t="str">
        <f t="shared" si="3"/>
        <v> </v>
      </c>
      <c r="G134" s="12" t="str">
        <f t="shared" si="4"/>
        <v> </v>
      </c>
      <c r="H134" s="13" t="str">
        <f>iferror(vlookup(A134,'MOY Export'!B:P,15,false)," ")</f>
        <v>L</v>
      </c>
      <c r="I134" s="13" t="str">
        <f t="shared" si="5"/>
        <v> 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11">
        <v>2.34623858E8</v>
      </c>
      <c r="B135" s="11">
        <v>2.0</v>
      </c>
      <c r="C135" s="11" t="s">
        <v>12</v>
      </c>
      <c r="D135" s="12" t="str">
        <f t="shared" si="1"/>
        <v> </v>
      </c>
      <c r="E135" s="12" t="str">
        <f t="shared" si="6"/>
        <v> </v>
      </c>
      <c r="F135" s="12" t="str">
        <f t="shared" si="3"/>
        <v> </v>
      </c>
      <c r="G135" s="12" t="str">
        <f t="shared" si="4"/>
        <v> </v>
      </c>
      <c r="H135" s="13" t="str">
        <f>iferror(vlookup(A135,'MOY Export'!B:P,15,false)," ")</f>
        <v>M</v>
      </c>
      <c r="I135" s="13" t="str">
        <f t="shared" si="5"/>
        <v> 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11">
        <v>2.34634723E8</v>
      </c>
      <c r="B136" s="11">
        <v>2.0</v>
      </c>
      <c r="C136" s="11" t="s">
        <v>12</v>
      </c>
      <c r="D136" s="12" t="str">
        <f t="shared" si="1"/>
        <v> </v>
      </c>
      <c r="E136" s="12" t="str">
        <f t="shared" si="6"/>
        <v> </v>
      </c>
      <c r="F136" s="12" t="str">
        <f t="shared" si="3"/>
        <v> </v>
      </c>
      <c r="G136" s="12" t="str">
        <f t="shared" si="4"/>
        <v> </v>
      </c>
      <c r="H136" s="13" t="str">
        <f>iferror(vlookup(A136,'MOY Export'!B:P,15,false)," ")</f>
        <v>M</v>
      </c>
      <c r="I136" s="13" t="str">
        <f t="shared" si="5"/>
        <v> 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11">
        <v>2.34187441E8</v>
      </c>
      <c r="B137" s="11">
        <v>2.0</v>
      </c>
      <c r="C137" s="11" t="s">
        <v>12</v>
      </c>
      <c r="D137" s="12" t="str">
        <f t="shared" si="1"/>
        <v> </v>
      </c>
      <c r="E137" s="12" t="str">
        <f t="shared" si="6"/>
        <v> </v>
      </c>
      <c r="F137" s="12" t="str">
        <f t="shared" si="3"/>
        <v> </v>
      </c>
      <c r="G137" s="12" t="str">
        <f t="shared" si="4"/>
        <v> </v>
      </c>
      <c r="H137" s="13" t="str">
        <f>iferror(vlookup(A137,'MOY Export'!B:P,15,false)," ")</f>
        <v>M</v>
      </c>
      <c r="I137" s="13" t="str">
        <f t="shared" si="5"/>
        <v> 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11">
        <v>2.34623718E8</v>
      </c>
      <c r="B138" s="11">
        <v>2.0</v>
      </c>
      <c r="C138" s="11" t="s">
        <v>12</v>
      </c>
      <c r="D138" s="12" t="str">
        <f t="shared" si="1"/>
        <v> </v>
      </c>
      <c r="E138" s="12" t="str">
        <f t="shared" si="6"/>
        <v> </v>
      </c>
      <c r="F138" s="12" t="str">
        <f t="shared" si="3"/>
        <v> </v>
      </c>
      <c r="G138" s="12" t="str">
        <f t="shared" si="4"/>
        <v> </v>
      </c>
      <c r="H138" s="13" t="str">
        <f>iferror(vlookup(A138,'MOY Export'!B:P,15,false)," ")</f>
        <v>M</v>
      </c>
      <c r="I138" s="13" t="str">
        <f t="shared" si="5"/>
        <v> 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11">
        <v>2.14276784E8</v>
      </c>
      <c r="B139" s="11">
        <v>2.0</v>
      </c>
      <c r="C139" s="11" t="s">
        <v>12</v>
      </c>
      <c r="D139" s="12" t="str">
        <f t="shared" si="1"/>
        <v> </v>
      </c>
      <c r="E139" s="12" t="str">
        <f t="shared" si="6"/>
        <v> </v>
      </c>
      <c r="F139" s="12" t="str">
        <f t="shared" si="3"/>
        <v> </v>
      </c>
      <c r="G139" s="12" t="str">
        <f t="shared" si="4"/>
        <v> </v>
      </c>
      <c r="H139" s="13" t="str">
        <f>iferror(vlookup(A139,'MOY Export'!B:P,15,false)," ")</f>
        <v>M</v>
      </c>
      <c r="I139" s="13" t="str">
        <f t="shared" si="5"/>
        <v> 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11">
        <v>2.34623767E8</v>
      </c>
      <c r="B140" s="11">
        <v>2.0</v>
      </c>
      <c r="C140" s="11" t="s">
        <v>12</v>
      </c>
      <c r="D140" s="12" t="str">
        <f t="shared" si="1"/>
        <v> </v>
      </c>
      <c r="E140" s="12" t="str">
        <f t="shared" si="6"/>
        <v> </v>
      </c>
      <c r="F140" s="12" t="str">
        <f t="shared" si="3"/>
        <v> </v>
      </c>
      <c r="G140" s="12" t="str">
        <f t="shared" si="4"/>
        <v> </v>
      </c>
      <c r="H140" s="13" t="str">
        <f>iferror(vlookup(A140,'MOY Export'!B:P,15,false)," ")</f>
        <v>P</v>
      </c>
      <c r="I140" s="13" t="str">
        <f t="shared" si="5"/>
        <v> 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11">
        <v>2.34743243E8</v>
      </c>
      <c r="B141" s="11">
        <v>2.0</v>
      </c>
      <c r="C141" s="11" t="s">
        <v>13</v>
      </c>
      <c r="D141" s="12" t="str">
        <f t="shared" si="1"/>
        <v> </v>
      </c>
      <c r="E141" s="12" t="str">
        <f t="shared" si="6"/>
        <v> </v>
      </c>
      <c r="F141" s="12" t="str">
        <f t="shared" si="3"/>
        <v> </v>
      </c>
      <c r="G141" s="12" t="str">
        <f t="shared" si="4"/>
        <v> </v>
      </c>
      <c r="H141" s="13" t="str">
        <f>iferror(vlookup(A141,'MOY Export'!B:P,15,false)," ")</f>
        <v> </v>
      </c>
      <c r="I141" s="13" t="str">
        <f t="shared" si="5"/>
        <v> </v>
      </c>
      <c r="J141" s="7"/>
      <c r="K141" s="7"/>
      <c r="L141" s="14" t="str">
        <f>iferror(vlookup(#REF!,Williams!K:U,10,false)," ")</f>
        <v> </v>
      </c>
      <c r="M141" s="15" t="str">
        <f>iferror(vlookup(#REF!,Williams!K:U,11,false)," ")</f>
        <v> 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11">
        <v>2.34411106E8</v>
      </c>
      <c r="B142" s="11">
        <v>2.0</v>
      </c>
      <c r="C142" s="11" t="s">
        <v>13</v>
      </c>
      <c r="D142" s="12" t="str">
        <f t="shared" si="1"/>
        <v> </v>
      </c>
      <c r="E142" s="12" t="str">
        <f t="shared" si="6"/>
        <v> </v>
      </c>
      <c r="F142" s="12" t="str">
        <f t="shared" si="3"/>
        <v> </v>
      </c>
      <c r="G142" s="12" t="str">
        <f t="shared" si="4"/>
        <v> </v>
      </c>
      <c r="H142" s="13" t="str">
        <f>iferror(vlookup(A142,'MOY Export'!B:P,15,false)," ")</f>
        <v> </v>
      </c>
      <c r="I142" s="13" t="str">
        <f t="shared" si="5"/>
        <v> </v>
      </c>
      <c r="J142" s="7"/>
      <c r="K142" s="7"/>
      <c r="L142" s="14" t="str">
        <f>iferror(vlookup(#REF!,Williams!K:U,10,false)," ")</f>
        <v> </v>
      </c>
      <c r="M142" s="15" t="str">
        <f>iferror(vlookup(#REF!,Williams!K:U,11,false)," ")</f>
        <v> 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11">
        <v>2.06322349E8</v>
      </c>
      <c r="B143" s="11">
        <v>2.0</v>
      </c>
      <c r="C143" s="11" t="s">
        <v>13</v>
      </c>
      <c r="D143" s="12" t="str">
        <f t="shared" si="1"/>
        <v> </v>
      </c>
      <c r="E143" s="12" t="str">
        <f t="shared" si="6"/>
        <v> </v>
      </c>
      <c r="F143" s="12" t="str">
        <f t="shared" si="3"/>
        <v> </v>
      </c>
      <c r="G143" s="12" t="str">
        <f t="shared" si="4"/>
        <v> </v>
      </c>
      <c r="H143" s="13" t="str">
        <f>iferror(vlookup(A143,'MOY Export'!B:P,15,false)," ")</f>
        <v>D</v>
      </c>
      <c r="I143" s="13" t="str">
        <f t="shared" si="5"/>
        <v> 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11">
        <v>2.34623684E8</v>
      </c>
      <c r="B144" s="11">
        <v>2.0</v>
      </c>
      <c r="C144" s="11" t="s">
        <v>13</v>
      </c>
      <c r="D144" s="12" t="str">
        <f t="shared" si="1"/>
        <v> </v>
      </c>
      <c r="E144" s="12" t="str">
        <f t="shared" si="6"/>
        <v> </v>
      </c>
      <c r="F144" s="12" t="str">
        <f t="shared" si="3"/>
        <v> </v>
      </c>
      <c r="G144" s="12" t="str">
        <f t="shared" si="4"/>
        <v> </v>
      </c>
      <c r="H144" s="13" t="str">
        <f>iferror(vlookup(A144,'MOY Export'!B:P,15,false)," ")</f>
        <v>D</v>
      </c>
      <c r="I144" s="13" t="str">
        <f t="shared" si="5"/>
        <v> 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11">
        <v>2.33034529E8</v>
      </c>
      <c r="B145" s="11">
        <v>2.0</v>
      </c>
      <c r="C145" s="11" t="s">
        <v>13</v>
      </c>
      <c r="D145" s="12" t="str">
        <f t="shared" si="1"/>
        <v> </v>
      </c>
      <c r="E145" s="12" t="str">
        <f t="shared" si="6"/>
        <v> </v>
      </c>
      <c r="F145" s="12" t="str">
        <f t="shared" si="3"/>
        <v> </v>
      </c>
      <c r="G145" s="12" t="str">
        <f t="shared" si="4"/>
        <v> </v>
      </c>
      <c r="H145" s="13" t="str">
        <f>iferror(vlookup(A145,'MOY Export'!B:P,15,false)," ")</f>
        <v>D</v>
      </c>
      <c r="I145" s="13" t="str">
        <f t="shared" si="5"/>
        <v> 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11">
        <v>2.26663177E8</v>
      </c>
      <c r="B146" s="11">
        <v>2.0</v>
      </c>
      <c r="C146" s="11" t="s">
        <v>13</v>
      </c>
      <c r="D146" s="12" t="str">
        <f t="shared" si="1"/>
        <v> </v>
      </c>
      <c r="E146" s="12" t="str">
        <f t="shared" si="6"/>
        <v> </v>
      </c>
      <c r="F146" s="12" t="str">
        <f t="shared" si="3"/>
        <v> </v>
      </c>
      <c r="G146" s="12" t="str">
        <f t="shared" si="4"/>
        <v> </v>
      </c>
      <c r="H146" s="13" t="str">
        <f>iferror(vlookup(A146,'MOY Export'!B:P,15,false)," ")</f>
        <v>F</v>
      </c>
      <c r="I146" s="13" t="str">
        <f t="shared" si="5"/>
        <v> 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11">
        <v>2.37164363E8</v>
      </c>
      <c r="B147" s="11">
        <v>2.0</v>
      </c>
      <c r="C147" s="11" t="s">
        <v>13</v>
      </c>
      <c r="D147" s="12" t="str">
        <f t="shared" si="1"/>
        <v> </v>
      </c>
      <c r="E147" s="12" t="str">
        <f t="shared" si="6"/>
        <v> </v>
      </c>
      <c r="F147" s="12" t="str">
        <f t="shared" si="3"/>
        <v> </v>
      </c>
      <c r="G147" s="12" t="str">
        <f t="shared" si="4"/>
        <v> </v>
      </c>
      <c r="H147" s="13" t="str">
        <f>iferror(vlookup(A147,'MOY Export'!B:P,15,false)," ")</f>
        <v>F</v>
      </c>
      <c r="I147" s="13" t="str">
        <f t="shared" si="5"/>
        <v> 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11">
        <v>2.3462389E8</v>
      </c>
      <c r="B148" s="11">
        <v>2.0</v>
      </c>
      <c r="C148" s="11" t="s">
        <v>13</v>
      </c>
      <c r="D148" s="12" t="str">
        <f t="shared" si="1"/>
        <v> </v>
      </c>
      <c r="E148" s="12" t="str">
        <f t="shared" si="6"/>
        <v> </v>
      </c>
      <c r="F148" s="12" t="str">
        <f t="shared" si="3"/>
        <v> </v>
      </c>
      <c r="G148" s="12" t="str">
        <f t="shared" si="4"/>
        <v> </v>
      </c>
      <c r="H148" s="13" t="str">
        <f>iferror(vlookup(A148,'MOY Export'!B:P,15,false)," ")</f>
        <v>F</v>
      </c>
      <c r="I148" s="13" t="str">
        <f t="shared" si="5"/>
        <v> 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11">
        <v>2.34623841E8</v>
      </c>
      <c r="B149" s="11">
        <v>2.0</v>
      </c>
      <c r="C149" s="11" t="s">
        <v>13</v>
      </c>
      <c r="D149" s="12" t="str">
        <f t="shared" si="1"/>
        <v> </v>
      </c>
      <c r="E149" s="12" t="str">
        <f t="shared" si="6"/>
        <v> </v>
      </c>
      <c r="F149" s="12" t="str">
        <f t="shared" si="3"/>
        <v> </v>
      </c>
      <c r="G149" s="12" t="str">
        <f t="shared" si="4"/>
        <v> </v>
      </c>
      <c r="H149" s="13" t="str">
        <f>iferror(vlookup(A149,'MOY Export'!B:P,15,false)," ")</f>
        <v>G</v>
      </c>
      <c r="I149" s="13" t="str">
        <f t="shared" si="5"/>
        <v> 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11">
        <v>2.3240633E8</v>
      </c>
      <c r="B150" s="11">
        <v>2.0</v>
      </c>
      <c r="C150" s="11" t="s">
        <v>13</v>
      </c>
      <c r="D150" s="12" t="str">
        <f t="shared" si="1"/>
        <v> </v>
      </c>
      <c r="E150" s="12" t="str">
        <f t="shared" si="6"/>
        <v> </v>
      </c>
      <c r="F150" s="12" t="str">
        <f t="shared" si="3"/>
        <v> </v>
      </c>
      <c r="G150" s="12" t="str">
        <f t="shared" si="4"/>
        <v> </v>
      </c>
      <c r="H150" s="13" t="str">
        <f>iferror(vlookup(A150,'MOY Export'!B:P,15,false)," ")</f>
        <v>H</v>
      </c>
      <c r="I150" s="13" t="str">
        <f t="shared" si="5"/>
        <v> 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11">
        <v>2.15580101E8</v>
      </c>
      <c r="B151" s="11">
        <v>2.0</v>
      </c>
      <c r="C151" s="11" t="s">
        <v>13</v>
      </c>
      <c r="D151" s="12" t="str">
        <f t="shared" si="1"/>
        <v> </v>
      </c>
      <c r="E151" s="12" t="str">
        <f t="shared" si="6"/>
        <v> </v>
      </c>
      <c r="F151" s="12" t="str">
        <f t="shared" si="3"/>
        <v> </v>
      </c>
      <c r="G151" s="12" t="str">
        <f t="shared" si="4"/>
        <v> </v>
      </c>
      <c r="H151" s="13" t="str">
        <f>iferror(vlookup(A151,'MOY Export'!B:P,15,false)," ")</f>
        <v>H</v>
      </c>
      <c r="I151" s="13" t="str">
        <f t="shared" si="5"/>
        <v> 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11">
        <v>2.3414708E8</v>
      </c>
      <c r="B152" s="11">
        <v>2.0</v>
      </c>
      <c r="C152" s="11" t="s">
        <v>13</v>
      </c>
      <c r="D152" s="12" t="str">
        <f t="shared" si="1"/>
        <v> </v>
      </c>
      <c r="E152" s="12" t="str">
        <f t="shared" si="6"/>
        <v> </v>
      </c>
      <c r="F152" s="12" t="str">
        <f t="shared" si="3"/>
        <v> </v>
      </c>
      <c r="G152" s="12" t="str">
        <f t="shared" si="4"/>
        <v> </v>
      </c>
      <c r="H152" s="13" t="str">
        <f>iferror(vlookup(A152,'MOY Export'!B:P,15,false)," ")</f>
        <v>I</v>
      </c>
      <c r="I152" s="13" t="str">
        <f t="shared" si="5"/>
        <v> 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11">
        <v>2.36051918E8</v>
      </c>
      <c r="B153" s="11">
        <v>2.0</v>
      </c>
      <c r="C153" s="11" t="s">
        <v>13</v>
      </c>
      <c r="D153" s="12" t="str">
        <f t="shared" si="1"/>
        <v> </v>
      </c>
      <c r="E153" s="12" t="str">
        <f t="shared" si="6"/>
        <v> </v>
      </c>
      <c r="F153" s="12" t="str">
        <f t="shared" si="3"/>
        <v> </v>
      </c>
      <c r="G153" s="12" t="str">
        <f t="shared" si="4"/>
        <v> </v>
      </c>
      <c r="H153" s="13" t="str">
        <f>iferror(vlookup(A153,'MOY Export'!B:P,15,false)," ")</f>
        <v>J</v>
      </c>
      <c r="I153" s="13" t="str">
        <f t="shared" si="5"/>
        <v> 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11">
        <v>2.34623833E8</v>
      </c>
      <c r="B154" s="11">
        <v>2.0</v>
      </c>
      <c r="C154" s="11" t="s">
        <v>13</v>
      </c>
      <c r="D154" s="12" t="str">
        <f t="shared" si="1"/>
        <v> </v>
      </c>
      <c r="E154" s="12" t="str">
        <f t="shared" si="6"/>
        <v> </v>
      </c>
      <c r="F154" s="12" t="str">
        <f t="shared" si="3"/>
        <v> </v>
      </c>
      <c r="G154" s="12" t="str">
        <f t="shared" si="4"/>
        <v> </v>
      </c>
      <c r="H154" s="13" t="str">
        <f>iferror(vlookup(A154,'MOY Export'!B:P,15,false)," ")</f>
        <v>K</v>
      </c>
      <c r="I154" s="13" t="str">
        <f t="shared" si="5"/>
        <v> 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11">
        <v>2.34118701E8</v>
      </c>
      <c r="B155" s="11">
        <v>2.0</v>
      </c>
      <c r="C155" s="11" t="s">
        <v>13</v>
      </c>
      <c r="D155" s="12" t="str">
        <f t="shared" si="1"/>
        <v> </v>
      </c>
      <c r="E155" s="12" t="str">
        <f t="shared" si="6"/>
        <v> </v>
      </c>
      <c r="F155" s="12" t="str">
        <f t="shared" si="3"/>
        <v> </v>
      </c>
      <c r="G155" s="12" t="str">
        <f t="shared" si="4"/>
        <v> </v>
      </c>
      <c r="H155" s="13" t="str">
        <f>iferror(vlookup(A155,'MOY Export'!B:P,15,false)," ")</f>
        <v>K</v>
      </c>
      <c r="I155" s="13" t="str">
        <f t="shared" si="5"/>
        <v> 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11">
        <v>2.28557419E8</v>
      </c>
      <c r="B156" s="11">
        <v>2.0</v>
      </c>
      <c r="C156" s="11" t="s">
        <v>13</v>
      </c>
      <c r="D156" s="12" t="str">
        <f t="shared" si="1"/>
        <v> </v>
      </c>
      <c r="E156" s="12" t="str">
        <f t="shared" si="6"/>
        <v> </v>
      </c>
      <c r="F156" s="12" t="str">
        <f t="shared" si="3"/>
        <v> </v>
      </c>
      <c r="G156" s="12" t="str">
        <f t="shared" si="4"/>
        <v> </v>
      </c>
      <c r="H156" s="13" t="str">
        <f>iferror(vlookup(A156,'MOY Export'!B:P,15,false)," ")</f>
        <v>K</v>
      </c>
      <c r="I156" s="13" t="str">
        <f t="shared" si="5"/>
        <v> 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11">
        <v>2.34749943E8</v>
      </c>
      <c r="B157" s="11">
        <v>2.0</v>
      </c>
      <c r="C157" s="11" t="s">
        <v>13</v>
      </c>
      <c r="D157" s="12" t="str">
        <f t="shared" si="1"/>
        <v> </v>
      </c>
      <c r="E157" s="12" t="str">
        <f t="shared" si="6"/>
        <v> </v>
      </c>
      <c r="F157" s="12" t="str">
        <f t="shared" si="3"/>
        <v> </v>
      </c>
      <c r="G157" s="12" t="str">
        <f t="shared" si="4"/>
        <v> </v>
      </c>
      <c r="H157" s="13" t="str">
        <f>iferror(vlookup(A157,'MOY Export'!B:P,15,false)," ")</f>
        <v>K</v>
      </c>
      <c r="I157" s="13" t="str">
        <f t="shared" si="5"/>
        <v> 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11">
        <v>2.19500741E8</v>
      </c>
      <c r="B158" s="11">
        <v>2.0</v>
      </c>
      <c r="C158" s="11" t="s">
        <v>13</v>
      </c>
      <c r="D158" s="12" t="str">
        <f t="shared" si="1"/>
        <v> </v>
      </c>
      <c r="E158" s="12" t="str">
        <f t="shared" si="6"/>
        <v> </v>
      </c>
      <c r="F158" s="12" t="str">
        <f t="shared" si="3"/>
        <v> </v>
      </c>
      <c r="G158" s="12" t="str">
        <f t="shared" si="4"/>
        <v> </v>
      </c>
      <c r="H158" s="13" t="str">
        <f>iferror(vlookup(A158,'MOY Export'!B:P,15,false)," ")</f>
        <v>L</v>
      </c>
      <c r="I158" s="13" t="str">
        <f t="shared" si="5"/>
        <v> 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11">
        <v>2.34623825E8</v>
      </c>
      <c r="B159" s="11">
        <v>2.0</v>
      </c>
      <c r="C159" s="11" t="s">
        <v>13</v>
      </c>
      <c r="D159" s="12" t="str">
        <f t="shared" si="1"/>
        <v> </v>
      </c>
      <c r="E159" s="12" t="str">
        <f t="shared" si="6"/>
        <v> </v>
      </c>
      <c r="F159" s="12" t="str">
        <f t="shared" si="3"/>
        <v> </v>
      </c>
      <c r="G159" s="12" t="str">
        <f t="shared" si="4"/>
        <v> </v>
      </c>
      <c r="H159" s="13" t="str">
        <f>iferror(vlookup(A159,'MOY Export'!B:P,15,false)," ")</f>
        <v>L</v>
      </c>
      <c r="I159" s="13" t="str">
        <f t="shared" si="5"/>
        <v> 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11">
        <v>2.1490836E8</v>
      </c>
      <c r="B160" s="11">
        <v>2.0</v>
      </c>
      <c r="C160" s="11" t="s">
        <v>13</v>
      </c>
      <c r="D160" s="12" t="str">
        <f t="shared" si="1"/>
        <v> </v>
      </c>
      <c r="E160" s="12" t="str">
        <f t="shared" si="6"/>
        <v> </v>
      </c>
      <c r="F160" s="12" t="str">
        <f t="shared" si="3"/>
        <v> </v>
      </c>
      <c r="G160" s="12" t="str">
        <f t="shared" si="4"/>
        <v> </v>
      </c>
      <c r="H160" s="13" t="str">
        <f>iferror(vlookup(A160,'MOY Export'!B:P,15,false)," ")</f>
        <v>L</v>
      </c>
      <c r="I160" s="13" t="str">
        <f t="shared" si="5"/>
        <v> 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11">
        <v>2.32801464E8</v>
      </c>
      <c r="B161" s="11">
        <v>2.0</v>
      </c>
      <c r="C161" s="11" t="s">
        <v>13</v>
      </c>
      <c r="D161" s="12" t="str">
        <f t="shared" si="1"/>
        <v> </v>
      </c>
      <c r="E161" s="12" t="str">
        <f t="shared" si="6"/>
        <v> </v>
      </c>
      <c r="F161" s="12" t="str">
        <f t="shared" si="3"/>
        <v> </v>
      </c>
      <c r="G161" s="12" t="str">
        <f t="shared" si="4"/>
        <v> </v>
      </c>
      <c r="H161" s="13" t="str">
        <f>iferror(vlookup(A161,'MOY Export'!B:P,15,false)," ")</f>
        <v>L</v>
      </c>
      <c r="I161" s="13" t="str">
        <f t="shared" si="5"/>
        <v> 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11">
        <v>2.34623874E8</v>
      </c>
      <c r="B162" s="11">
        <v>2.0</v>
      </c>
      <c r="C162" s="11" t="s">
        <v>13</v>
      </c>
      <c r="D162" s="12" t="str">
        <f t="shared" si="1"/>
        <v> </v>
      </c>
      <c r="E162" s="12" t="str">
        <f t="shared" si="6"/>
        <v> </v>
      </c>
      <c r="F162" s="12" t="str">
        <f t="shared" si="3"/>
        <v> </v>
      </c>
      <c r="G162" s="12" t="str">
        <f t="shared" si="4"/>
        <v> </v>
      </c>
      <c r="H162" s="13" t="str">
        <f>iferror(vlookup(A162,'MOY Export'!B:P,15,false)," ")</f>
        <v>L</v>
      </c>
      <c r="I162" s="13" t="str">
        <f t="shared" si="5"/>
        <v> 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11">
        <v>2.34623692E8</v>
      </c>
      <c r="B163" s="11">
        <v>2.0</v>
      </c>
      <c r="C163" s="11" t="s">
        <v>13</v>
      </c>
      <c r="D163" s="12" t="str">
        <f t="shared" si="1"/>
        <v> </v>
      </c>
      <c r="E163" s="12" t="str">
        <f t="shared" si="6"/>
        <v> </v>
      </c>
      <c r="F163" s="12" t="str">
        <f t="shared" si="3"/>
        <v> </v>
      </c>
      <c r="G163" s="12" t="str">
        <f t="shared" si="4"/>
        <v> </v>
      </c>
      <c r="H163" s="13" t="str">
        <f>iferror(vlookup(A163,'MOY Export'!B:P,15,false)," ")</f>
        <v>L</v>
      </c>
      <c r="I163" s="13" t="str">
        <f t="shared" si="5"/>
        <v> 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11">
        <v>2.34623775E8</v>
      </c>
      <c r="B164" s="11">
        <v>2.0</v>
      </c>
      <c r="C164" s="11" t="s">
        <v>13</v>
      </c>
      <c r="D164" s="12" t="str">
        <f t="shared" si="1"/>
        <v> </v>
      </c>
      <c r="E164" s="12" t="str">
        <f t="shared" si="6"/>
        <v> </v>
      </c>
      <c r="F164" s="12" t="str">
        <f t="shared" si="3"/>
        <v> </v>
      </c>
      <c r="G164" s="12" t="str">
        <f t="shared" si="4"/>
        <v> </v>
      </c>
      <c r="H164" s="13" t="str">
        <f>iferror(vlookup(A164,'MOY Export'!B:P,15,false)," ")</f>
        <v>M</v>
      </c>
      <c r="I164" s="13" t="str">
        <f t="shared" si="5"/>
        <v> 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11">
        <v>2.28155602E8</v>
      </c>
      <c r="B165" s="11">
        <v>2.0</v>
      </c>
      <c r="C165" s="11" t="s">
        <v>13</v>
      </c>
      <c r="D165" s="12" t="str">
        <f t="shared" si="1"/>
        <v> </v>
      </c>
      <c r="E165" s="12" t="str">
        <f t="shared" si="6"/>
        <v> </v>
      </c>
      <c r="F165" s="12" t="str">
        <f t="shared" si="3"/>
        <v> </v>
      </c>
      <c r="G165" s="12" t="str">
        <f t="shared" si="4"/>
        <v> </v>
      </c>
      <c r="H165" s="13" t="str">
        <f>iferror(vlookup(A165,'MOY Export'!B:P,15,false)," ")</f>
        <v>M</v>
      </c>
      <c r="I165" s="13" t="str">
        <f t="shared" si="5"/>
        <v> 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11">
        <v>2.34552271E8</v>
      </c>
      <c r="B166" s="11">
        <v>2.0</v>
      </c>
      <c r="C166" s="11" t="s">
        <v>13</v>
      </c>
      <c r="D166" s="12" t="str">
        <f t="shared" si="1"/>
        <v> </v>
      </c>
      <c r="E166" s="12" t="str">
        <f t="shared" si="6"/>
        <v> </v>
      </c>
      <c r="F166" s="12" t="str">
        <f t="shared" si="3"/>
        <v> </v>
      </c>
      <c r="G166" s="12" t="str">
        <f t="shared" si="4"/>
        <v> </v>
      </c>
      <c r="H166" s="13" t="str">
        <f>iferror(vlookup(A166,'MOY Export'!B:P,15,false)," ")</f>
        <v>M</v>
      </c>
      <c r="I166" s="13" t="str">
        <f t="shared" si="5"/>
        <v> 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11">
        <v>2.29457668E8</v>
      </c>
      <c r="B167" s="11">
        <v>2.0</v>
      </c>
      <c r="C167" s="11" t="s">
        <v>13</v>
      </c>
      <c r="D167" s="12" t="str">
        <f t="shared" si="1"/>
        <v> </v>
      </c>
      <c r="E167" s="12" t="str">
        <f t="shared" si="6"/>
        <v> </v>
      </c>
      <c r="F167" s="12" t="str">
        <f t="shared" si="3"/>
        <v> </v>
      </c>
      <c r="G167" s="12" t="str">
        <f t="shared" si="4"/>
        <v> </v>
      </c>
      <c r="H167" s="13" t="str">
        <f>iferror(vlookup(A167,'MOY Export'!B:P,15,false)," ")</f>
        <v>M</v>
      </c>
      <c r="I167" s="13" t="str">
        <f t="shared" si="5"/>
        <v> 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11">
        <v>2.346237E8</v>
      </c>
      <c r="B168" s="11">
        <v>2.0</v>
      </c>
      <c r="C168" s="11" t="s">
        <v>13</v>
      </c>
      <c r="D168" s="12" t="str">
        <f t="shared" si="1"/>
        <v> </v>
      </c>
      <c r="E168" s="12" t="str">
        <f t="shared" si="6"/>
        <v> </v>
      </c>
      <c r="F168" s="12" t="str">
        <f t="shared" si="3"/>
        <v> </v>
      </c>
      <c r="G168" s="12" t="str">
        <f t="shared" si="4"/>
        <v> </v>
      </c>
      <c r="H168" s="13" t="str">
        <f>iferror(vlookup(A168,'MOY Export'!B:P,15,false)," ")</f>
        <v>N</v>
      </c>
      <c r="I168" s="13" t="str">
        <f t="shared" si="5"/>
        <v> 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11">
        <v>2.03306691E8</v>
      </c>
      <c r="B169" s="11">
        <v>3.0</v>
      </c>
      <c r="C169" s="11" t="s">
        <v>14</v>
      </c>
      <c r="D169" s="12" t="str">
        <f t="shared" si="1"/>
        <v> </v>
      </c>
      <c r="E169" s="12" t="str">
        <f t="shared" si="6"/>
        <v> </v>
      </c>
      <c r="F169" s="12" t="str">
        <f t="shared" si="3"/>
        <v> </v>
      </c>
      <c r="G169" s="12" t="str">
        <f t="shared" si="4"/>
        <v> </v>
      </c>
      <c r="H169" s="13" t="str">
        <f>iferror(vlookup(A169,'MOY Export'!B:P,15,false)," ")</f>
        <v> </v>
      </c>
      <c r="I169" s="13" t="str">
        <f t="shared" si="5"/>
        <v> 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11">
        <v>2.235141E8</v>
      </c>
      <c r="B170" s="11">
        <v>3.0</v>
      </c>
      <c r="C170" s="11" t="s">
        <v>14</v>
      </c>
      <c r="D170" s="12" t="str">
        <f t="shared" si="1"/>
        <v> </v>
      </c>
      <c r="E170" s="12" t="str">
        <f t="shared" si="6"/>
        <v> </v>
      </c>
      <c r="F170" s="12" t="str">
        <f t="shared" si="3"/>
        <v> </v>
      </c>
      <c r="G170" s="12" t="str">
        <f t="shared" si="4"/>
        <v> </v>
      </c>
      <c r="H170" s="13" t="str">
        <f>iferror(vlookup(A170,'MOY Export'!B:P,15,false)," ")</f>
        <v>D</v>
      </c>
      <c r="I170" s="13" t="str">
        <f t="shared" si="5"/>
        <v> 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11">
        <v>2.32432526E8</v>
      </c>
      <c r="B171" s="11">
        <v>3.0</v>
      </c>
      <c r="C171" s="11" t="s">
        <v>14</v>
      </c>
      <c r="D171" s="12" t="str">
        <f t="shared" si="1"/>
        <v> </v>
      </c>
      <c r="E171" s="12" t="str">
        <f t="shared" si="6"/>
        <v> </v>
      </c>
      <c r="F171" s="12" t="str">
        <f t="shared" si="3"/>
        <v> </v>
      </c>
      <c r="G171" s="12" t="str">
        <f t="shared" si="4"/>
        <v> </v>
      </c>
      <c r="H171" s="13" t="str">
        <f>iferror(vlookup(A171,'MOY Export'!B:P,15,false)," ")</f>
        <v>D</v>
      </c>
      <c r="I171" s="13" t="str">
        <f t="shared" si="5"/>
        <v> 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11">
        <v>2.3297479E8</v>
      </c>
      <c r="B172" s="11">
        <v>3.0</v>
      </c>
      <c r="C172" s="11" t="s">
        <v>14</v>
      </c>
      <c r="D172" s="12" t="str">
        <f t="shared" si="1"/>
        <v> </v>
      </c>
      <c r="E172" s="12" t="str">
        <f t="shared" si="6"/>
        <v> </v>
      </c>
      <c r="F172" s="12" t="str">
        <f t="shared" si="3"/>
        <v> </v>
      </c>
      <c r="G172" s="12" t="str">
        <f t="shared" si="4"/>
        <v> </v>
      </c>
      <c r="H172" s="13" t="str">
        <f>iferror(vlookup(A172,'MOY Export'!B:P,15,false)," ")</f>
        <v>G</v>
      </c>
      <c r="I172" s="13" t="str">
        <f t="shared" si="5"/>
        <v> 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11">
        <v>2.29216031E8</v>
      </c>
      <c r="B173" s="11">
        <v>3.0</v>
      </c>
      <c r="C173" s="11" t="s">
        <v>14</v>
      </c>
      <c r="D173" s="12" t="str">
        <f t="shared" si="1"/>
        <v> </v>
      </c>
      <c r="E173" s="12" t="str">
        <f t="shared" si="6"/>
        <v> </v>
      </c>
      <c r="F173" s="12" t="str">
        <f t="shared" si="3"/>
        <v> </v>
      </c>
      <c r="G173" s="12" t="str">
        <f t="shared" si="4"/>
        <v> </v>
      </c>
      <c r="H173" s="13" t="str">
        <f>iferror(vlookup(A173,'MOY Export'!B:P,15,false)," ")</f>
        <v>I</v>
      </c>
      <c r="I173" s="13" t="str">
        <f t="shared" si="5"/>
        <v> 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11">
        <v>2.14965063E8</v>
      </c>
      <c r="B174" s="11">
        <v>3.0</v>
      </c>
      <c r="C174" s="11" t="s">
        <v>14</v>
      </c>
      <c r="D174" s="12" t="str">
        <f t="shared" si="1"/>
        <v> </v>
      </c>
      <c r="E174" s="12" t="str">
        <f t="shared" si="6"/>
        <v> </v>
      </c>
      <c r="F174" s="12" t="str">
        <f t="shared" si="3"/>
        <v> </v>
      </c>
      <c r="G174" s="12" t="str">
        <f t="shared" si="4"/>
        <v> </v>
      </c>
      <c r="H174" s="13" t="str">
        <f>iferror(vlookup(A174,'MOY Export'!B:P,15,false)," ")</f>
        <v>K</v>
      </c>
      <c r="I174" s="13" t="str">
        <f t="shared" si="5"/>
        <v> 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11">
        <v>2.33376227E8</v>
      </c>
      <c r="B175" s="11">
        <v>3.0</v>
      </c>
      <c r="C175" s="11" t="s">
        <v>14</v>
      </c>
      <c r="D175" s="12" t="str">
        <f t="shared" si="1"/>
        <v> </v>
      </c>
      <c r="E175" s="12" t="str">
        <f t="shared" si="6"/>
        <v> </v>
      </c>
      <c r="F175" s="12" t="str">
        <f t="shared" si="3"/>
        <v> </v>
      </c>
      <c r="G175" s="12" t="str">
        <f t="shared" si="4"/>
        <v> </v>
      </c>
      <c r="H175" s="13" t="str">
        <f>iferror(vlookup(A175,'MOY Export'!B:P,15,false)," ")</f>
        <v>K</v>
      </c>
      <c r="I175" s="13" t="str">
        <f t="shared" si="5"/>
        <v> 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11">
        <v>2.12573422E8</v>
      </c>
      <c r="B176" s="11">
        <v>3.0</v>
      </c>
      <c r="C176" s="11" t="s">
        <v>14</v>
      </c>
      <c r="D176" s="12" t="str">
        <f t="shared" si="1"/>
        <v> </v>
      </c>
      <c r="E176" s="12" t="str">
        <f t="shared" si="6"/>
        <v> </v>
      </c>
      <c r="F176" s="12" t="str">
        <f t="shared" si="3"/>
        <v> </v>
      </c>
      <c r="G176" s="12" t="str">
        <f t="shared" si="4"/>
        <v> </v>
      </c>
      <c r="H176" s="13" t="str">
        <f>iferror(vlookup(A176,'MOY Export'!B:P,15,false)," ")</f>
        <v>L</v>
      </c>
      <c r="I176" s="13" t="str">
        <f t="shared" si="5"/>
        <v> 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11">
        <v>2.32795153E8</v>
      </c>
      <c r="B177" s="11">
        <v>3.0</v>
      </c>
      <c r="C177" s="11" t="s">
        <v>14</v>
      </c>
      <c r="D177" s="12" t="str">
        <f t="shared" si="1"/>
        <v> </v>
      </c>
      <c r="E177" s="12" t="str">
        <f t="shared" si="6"/>
        <v> </v>
      </c>
      <c r="F177" s="12" t="str">
        <f t="shared" si="3"/>
        <v> </v>
      </c>
      <c r="G177" s="12" t="str">
        <f t="shared" si="4"/>
        <v> </v>
      </c>
      <c r="H177" s="13" t="str">
        <f>iferror(vlookup(A177,'MOY Export'!B:P,15,false)," ")</f>
        <v>L</v>
      </c>
      <c r="I177" s="13" t="str">
        <f t="shared" si="5"/>
        <v> 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11">
        <v>2.29950142E8</v>
      </c>
      <c r="B178" s="11">
        <v>3.0</v>
      </c>
      <c r="C178" s="11" t="s">
        <v>14</v>
      </c>
      <c r="D178" s="12" t="str">
        <f t="shared" si="1"/>
        <v> </v>
      </c>
      <c r="E178" s="12" t="str">
        <f t="shared" si="6"/>
        <v> </v>
      </c>
      <c r="F178" s="12" t="str">
        <f t="shared" si="3"/>
        <v> </v>
      </c>
      <c r="G178" s="12" t="str">
        <f t="shared" si="4"/>
        <v> </v>
      </c>
      <c r="H178" s="13" t="str">
        <f>iferror(vlookup(A178,'MOY Export'!B:P,15,false)," ")</f>
        <v>M</v>
      </c>
      <c r="I178" s="13" t="str">
        <f t="shared" si="5"/>
        <v> 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11">
        <v>2.23322827E8</v>
      </c>
      <c r="B179" s="11">
        <v>3.0</v>
      </c>
      <c r="C179" s="11" t="s">
        <v>14</v>
      </c>
      <c r="D179" s="12" t="str">
        <f t="shared" si="1"/>
        <v> </v>
      </c>
      <c r="E179" s="12" t="str">
        <f t="shared" si="6"/>
        <v> </v>
      </c>
      <c r="F179" s="12" t="str">
        <f t="shared" si="3"/>
        <v> </v>
      </c>
      <c r="G179" s="12" t="str">
        <f t="shared" si="4"/>
        <v> </v>
      </c>
      <c r="H179" s="13" t="str">
        <f>iferror(vlookup(A179,'MOY Export'!B:P,15,false)," ")</f>
        <v>N</v>
      </c>
      <c r="I179" s="13" t="str">
        <f t="shared" si="5"/>
        <v> 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11">
        <v>2.26440378E8</v>
      </c>
      <c r="B180" s="11">
        <v>3.0</v>
      </c>
      <c r="C180" s="11" t="s">
        <v>14</v>
      </c>
      <c r="D180" s="12" t="str">
        <f t="shared" si="1"/>
        <v> </v>
      </c>
      <c r="E180" s="12" t="str">
        <f t="shared" si="6"/>
        <v> </v>
      </c>
      <c r="F180" s="12" t="str">
        <f t="shared" si="3"/>
        <v> </v>
      </c>
      <c r="G180" s="12" t="str">
        <f t="shared" si="4"/>
        <v> </v>
      </c>
      <c r="H180" s="13" t="str">
        <f>iferror(vlookup(A180,'MOY Export'!B:P,15,false)," ")</f>
        <v>N</v>
      </c>
      <c r="I180" s="13" t="str">
        <f t="shared" si="5"/>
        <v> 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11">
        <v>2.33628825E8</v>
      </c>
      <c r="B181" s="11">
        <v>3.0</v>
      </c>
      <c r="C181" s="11" t="s">
        <v>14</v>
      </c>
      <c r="D181" s="12" t="str">
        <f t="shared" si="1"/>
        <v> </v>
      </c>
      <c r="E181" s="12" t="str">
        <f t="shared" si="6"/>
        <v> </v>
      </c>
      <c r="F181" s="12" t="str">
        <f t="shared" si="3"/>
        <v> </v>
      </c>
      <c r="G181" s="12" t="str">
        <f t="shared" si="4"/>
        <v> </v>
      </c>
      <c r="H181" s="13" t="str">
        <f>iferror(vlookup(A181,'MOY Export'!B:P,15,false)," ")</f>
        <v>N</v>
      </c>
      <c r="I181" s="13" t="str">
        <f t="shared" si="5"/>
        <v> 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11">
        <v>2.33246818E8</v>
      </c>
      <c r="B182" s="11">
        <v>3.0</v>
      </c>
      <c r="C182" s="11" t="s">
        <v>14</v>
      </c>
      <c r="D182" s="12" t="str">
        <f t="shared" si="1"/>
        <v> </v>
      </c>
      <c r="E182" s="12" t="str">
        <f t="shared" si="6"/>
        <v> </v>
      </c>
      <c r="F182" s="12" t="str">
        <f t="shared" si="3"/>
        <v> </v>
      </c>
      <c r="G182" s="12" t="str">
        <f t="shared" si="4"/>
        <v> </v>
      </c>
      <c r="H182" s="13" t="str">
        <f>iferror(vlookup(A182,'MOY Export'!B:P,15,false)," ")</f>
        <v>N</v>
      </c>
      <c r="I182" s="13" t="str">
        <f t="shared" si="5"/>
        <v> 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11">
        <v>2.30846388E8</v>
      </c>
      <c r="B183" s="11">
        <v>3.0</v>
      </c>
      <c r="C183" s="11" t="s">
        <v>14</v>
      </c>
      <c r="D183" s="12" t="str">
        <f t="shared" si="1"/>
        <v> </v>
      </c>
      <c r="E183" s="12" t="str">
        <f t="shared" si="6"/>
        <v> </v>
      </c>
      <c r="F183" s="12" t="str">
        <f t="shared" si="3"/>
        <v> </v>
      </c>
      <c r="G183" s="12" t="str">
        <f t="shared" si="4"/>
        <v> </v>
      </c>
      <c r="H183" s="13" t="str">
        <f>iferror(vlookup(A183,'MOY Export'!B:P,15,false)," ")</f>
        <v>N</v>
      </c>
      <c r="I183" s="13" t="str">
        <f t="shared" si="5"/>
        <v> 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11">
        <v>2.17948207E8</v>
      </c>
      <c r="B184" s="11">
        <v>3.0</v>
      </c>
      <c r="C184" s="11" t="s">
        <v>14</v>
      </c>
      <c r="D184" s="12" t="str">
        <f t="shared" si="1"/>
        <v> </v>
      </c>
      <c r="E184" s="12" t="str">
        <f t="shared" si="6"/>
        <v> </v>
      </c>
      <c r="F184" s="12" t="str">
        <f t="shared" si="3"/>
        <v> </v>
      </c>
      <c r="G184" s="12" t="str">
        <f t="shared" si="4"/>
        <v> </v>
      </c>
      <c r="H184" s="13" t="str">
        <f>iferror(vlookup(A184,'MOY Export'!B:P,15,false)," ")</f>
        <v>O</v>
      </c>
      <c r="I184" s="13" t="str">
        <f t="shared" si="5"/>
        <v> 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11">
        <v>2.37922091E8</v>
      </c>
      <c r="B185" s="11">
        <v>3.0</v>
      </c>
      <c r="C185" s="11" t="s">
        <v>14</v>
      </c>
      <c r="D185" s="12" t="str">
        <f t="shared" si="1"/>
        <v> </v>
      </c>
      <c r="E185" s="12" t="str">
        <f t="shared" si="6"/>
        <v> </v>
      </c>
      <c r="F185" s="12" t="str">
        <f t="shared" si="3"/>
        <v> </v>
      </c>
      <c r="G185" s="12" t="str">
        <f t="shared" si="4"/>
        <v> </v>
      </c>
      <c r="H185" s="13" t="str">
        <f>iferror(vlookup(A185,'MOY Export'!B:P,15,false)," ")</f>
        <v>O</v>
      </c>
      <c r="I185" s="13" t="str">
        <f t="shared" si="5"/>
        <v> 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11">
        <v>2.17136787E8</v>
      </c>
      <c r="B186" s="11">
        <v>3.0</v>
      </c>
      <c r="C186" s="11" t="s">
        <v>14</v>
      </c>
      <c r="D186" s="12" t="str">
        <f t="shared" si="1"/>
        <v> </v>
      </c>
      <c r="E186" s="12" t="str">
        <f t="shared" si="6"/>
        <v> </v>
      </c>
      <c r="F186" s="12" t="str">
        <f t="shared" si="3"/>
        <v> </v>
      </c>
      <c r="G186" s="12" t="str">
        <f t="shared" si="4"/>
        <v> </v>
      </c>
      <c r="H186" s="13" t="str">
        <f>iferror(vlookup(A186,'MOY Export'!B:P,15,false)," ")</f>
        <v>O</v>
      </c>
      <c r="I186" s="13" t="str">
        <f t="shared" si="5"/>
        <v> 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11">
        <v>2.14568214E8</v>
      </c>
      <c r="B187" s="11">
        <v>3.0</v>
      </c>
      <c r="C187" s="11" t="s">
        <v>14</v>
      </c>
      <c r="D187" s="12" t="str">
        <f t="shared" si="1"/>
        <v> </v>
      </c>
      <c r="E187" s="12" t="str">
        <f t="shared" si="6"/>
        <v> </v>
      </c>
      <c r="F187" s="12" t="str">
        <f t="shared" si="3"/>
        <v> </v>
      </c>
      <c r="G187" s="12" t="str">
        <f t="shared" si="4"/>
        <v> </v>
      </c>
      <c r="H187" s="13" t="str">
        <f>iferror(vlookup(A187,'MOY Export'!B:P,15,false)," ")</f>
        <v>O</v>
      </c>
      <c r="I187" s="13" t="str">
        <f t="shared" si="5"/>
        <v> 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11">
        <v>2.15782723E8</v>
      </c>
      <c r="B188" s="11">
        <v>3.0</v>
      </c>
      <c r="C188" s="11" t="s">
        <v>14</v>
      </c>
      <c r="D188" s="12" t="str">
        <f t="shared" si="1"/>
        <v> </v>
      </c>
      <c r="E188" s="12" t="str">
        <f t="shared" si="6"/>
        <v> </v>
      </c>
      <c r="F188" s="12" t="str">
        <f t="shared" si="3"/>
        <v> </v>
      </c>
      <c r="G188" s="12" t="str">
        <f t="shared" si="4"/>
        <v> </v>
      </c>
      <c r="H188" s="13" t="str">
        <f>iferror(vlookup(A188,'MOY Export'!B:P,15,false)," ")</f>
        <v>O</v>
      </c>
      <c r="I188" s="13" t="str">
        <f t="shared" si="5"/>
        <v> 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11">
        <v>2.26073617E8</v>
      </c>
      <c r="B189" s="11">
        <v>3.0</v>
      </c>
      <c r="C189" s="11" t="s">
        <v>14</v>
      </c>
      <c r="D189" s="12" t="str">
        <f t="shared" si="1"/>
        <v> </v>
      </c>
      <c r="E189" s="12" t="str">
        <f t="shared" si="6"/>
        <v> </v>
      </c>
      <c r="F189" s="12" t="str">
        <f t="shared" si="3"/>
        <v> </v>
      </c>
      <c r="G189" s="12" t="str">
        <f t="shared" si="4"/>
        <v> </v>
      </c>
      <c r="H189" s="13" t="str">
        <f>iferror(vlookup(A189,'MOY Export'!B:P,15,false)," ")</f>
        <v>O</v>
      </c>
      <c r="I189" s="13" t="str">
        <f t="shared" si="5"/>
        <v> 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11">
        <v>2.29925714E8</v>
      </c>
      <c r="B190" s="11">
        <v>3.0</v>
      </c>
      <c r="C190" s="11" t="s">
        <v>14</v>
      </c>
      <c r="D190" s="12" t="str">
        <f t="shared" si="1"/>
        <v> </v>
      </c>
      <c r="E190" s="12" t="str">
        <f t="shared" si="6"/>
        <v> </v>
      </c>
      <c r="F190" s="12" t="str">
        <f t="shared" si="3"/>
        <v> </v>
      </c>
      <c r="G190" s="12" t="str">
        <f t="shared" si="4"/>
        <v> </v>
      </c>
      <c r="H190" s="13" t="str">
        <f>iferror(vlookup(A190,'MOY Export'!B:P,15,false)," ")</f>
        <v>P</v>
      </c>
      <c r="I190" s="13" t="str">
        <f t="shared" si="5"/>
        <v> 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11">
        <v>2.37900477E8</v>
      </c>
      <c r="B191" s="11">
        <v>3.0</v>
      </c>
      <c r="C191" s="11" t="s">
        <v>14</v>
      </c>
      <c r="D191" s="12" t="str">
        <f t="shared" si="1"/>
        <v> </v>
      </c>
      <c r="E191" s="12" t="str">
        <f t="shared" si="6"/>
        <v> </v>
      </c>
      <c r="F191" s="12" t="str">
        <f t="shared" si="3"/>
        <v> </v>
      </c>
      <c r="G191" s="12" t="str">
        <f t="shared" si="4"/>
        <v> </v>
      </c>
      <c r="H191" s="13" t="str">
        <f>iferror(vlookup(A191,'MOY Export'!B:P,15,false)," ")</f>
        <v>P</v>
      </c>
      <c r="I191" s="13" t="str">
        <f t="shared" si="5"/>
        <v> 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11">
        <v>2.23702002E8</v>
      </c>
      <c r="B192" s="11">
        <v>3.0</v>
      </c>
      <c r="C192" s="11" t="s">
        <v>14</v>
      </c>
      <c r="D192" s="12" t="str">
        <f t="shared" si="1"/>
        <v> </v>
      </c>
      <c r="E192" s="12" t="str">
        <f t="shared" si="6"/>
        <v> </v>
      </c>
      <c r="F192" s="12" t="str">
        <f t="shared" si="3"/>
        <v> </v>
      </c>
      <c r="G192" s="12" t="str">
        <f t="shared" si="4"/>
        <v> </v>
      </c>
      <c r="H192" s="13" t="str">
        <f>iferror(vlookup(A192,'MOY Export'!B:P,15,false)," ")</f>
        <v>P</v>
      </c>
      <c r="I192" s="13" t="str">
        <f t="shared" si="5"/>
        <v> 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11">
        <v>2.14963019E8</v>
      </c>
      <c r="B193" s="11">
        <v>3.0</v>
      </c>
      <c r="C193" s="11" t="s">
        <v>14</v>
      </c>
      <c r="D193" s="12" t="str">
        <f t="shared" si="1"/>
        <v> </v>
      </c>
      <c r="E193" s="12" t="str">
        <f t="shared" si="6"/>
        <v> </v>
      </c>
      <c r="F193" s="12" t="str">
        <f t="shared" si="3"/>
        <v> </v>
      </c>
      <c r="G193" s="12" t="str">
        <f t="shared" si="4"/>
        <v> </v>
      </c>
      <c r="H193" s="13" t="str">
        <f>iferror(vlookup(A193,'MOY Export'!B:P,15,false)," ")</f>
        <v>Q</v>
      </c>
      <c r="I193" s="13" t="str">
        <f t="shared" si="5"/>
        <v> 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11">
        <v>2.33591411E8</v>
      </c>
      <c r="B194" s="11">
        <v>3.0</v>
      </c>
      <c r="C194" s="11" t="s">
        <v>14</v>
      </c>
      <c r="D194" s="12" t="str">
        <f t="shared" si="1"/>
        <v> </v>
      </c>
      <c r="E194" s="12" t="str">
        <f t="shared" si="6"/>
        <v> </v>
      </c>
      <c r="F194" s="12" t="str">
        <f t="shared" si="3"/>
        <v> </v>
      </c>
      <c r="G194" s="12" t="str">
        <f t="shared" si="4"/>
        <v> </v>
      </c>
      <c r="H194" s="13" t="str">
        <f>iferror(vlookup(A194,'MOY Export'!B:P,15,false)," ")</f>
        <v>Q</v>
      </c>
      <c r="I194" s="13" t="str">
        <f t="shared" si="5"/>
        <v> 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11">
        <v>2.31033069E8</v>
      </c>
      <c r="B195" s="11">
        <v>3.0</v>
      </c>
      <c r="C195" s="11" t="s">
        <v>14</v>
      </c>
      <c r="D195" s="12" t="str">
        <f t="shared" si="1"/>
        <v> </v>
      </c>
      <c r="E195" s="12" t="str">
        <f t="shared" si="6"/>
        <v> </v>
      </c>
      <c r="F195" s="12" t="str">
        <f t="shared" si="3"/>
        <v> </v>
      </c>
      <c r="G195" s="12" t="str">
        <f t="shared" si="4"/>
        <v> </v>
      </c>
      <c r="H195" s="13" t="str">
        <f>iferror(vlookup(A195,'MOY Export'!B:P,15,false)," ")</f>
        <v>R</v>
      </c>
      <c r="I195" s="13" t="str">
        <f t="shared" si="5"/>
        <v> 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11">
        <v>2.33199898E8</v>
      </c>
      <c r="B196" s="11">
        <v>3.0</v>
      </c>
      <c r="C196" s="11" t="s">
        <v>15</v>
      </c>
      <c r="D196" s="12" t="str">
        <f t="shared" si="1"/>
        <v> </v>
      </c>
      <c r="E196" s="12" t="str">
        <f t="shared" si="6"/>
        <v> </v>
      </c>
      <c r="F196" s="12" t="str">
        <f t="shared" si="3"/>
        <v> </v>
      </c>
      <c r="G196" s="12" t="str">
        <f t="shared" si="4"/>
        <v> </v>
      </c>
      <c r="H196" s="13" t="str">
        <f>iferror(vlookup(A196,'MOY Export'!B:P,15,false)," ")</f>
        <v> </v>
      </c>
      <c r="I196" s="13" t="str">
        <f t="shared" si="5"/>
        <v> </v>
      </c>
      <c r="J196" s="7"/>
      <c r="K196" s="7"/>
      <c r="L196" s="14" t="str">
        <f>iferror(vlookup(#REF!,Tuskegee!K:U,10,false)," ")</f>
        <v> </v>
      </c>
      <c r="M196" s="15" t="str">
        <f>iferror(vlookup(#REF!,Tuskegee!K:U,11,false)," ")</f>
        <v> </v>
      </c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11">
        <v>2.31197146E8</v>
      </c>
      <c r="B197" s="11">
        <v>3.0</v>
      </c>
      <c r="C197" s="11" t="s">
        <v>15</v>
      </c>
      <c r="D197" s="12" t="str">
        <f t="shared" si="1"/>
        <v> </v>
      </c>
      <c r="E197" s="12" t="str">
        <f t="shared" si="6"/>
        <v> </v>
      </c>
      <c r="F197" s="12" t="str">
        <f t="shared" si="3"/>
        <v> </v>
      </c>
      <c r="G197" s="12" t="str">
        <f t="shared" si="4"/>
        <v> </v>
      </c>
      <c r="H197" s="13" t="str">
        <f>iferror(vlookup(A197,'MOY Export'!B:P,15,false)," ")</f>
        <v> </v>
      </c>
      <c r="I197" s="13" t="str">
        <f t="shared" si="5"/>
        <v> </v>
      </c>
      <c r="J197" s="7"/>
      <c r="K197" s="7"/>
      <c r="L197" s="14" t="str">
        <f>iferror(vlookup(#REF!,Tuskegee!K:U,10,false)," ")</f>
        <v> </v>
      </c>
      <c r="M197" s="15" t="str">
        <f>iferror(vlookup(#REF!,Tuskegee!K:U,11,false)," ")</f>
        <v> 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11">
        <v>2.26787604E8</v>
      </c>
      <c r="B198" s="11">
        <v>3.0</v>
      </c>
      <c r="C198" s="11" t="s">
        <v>15</v>
      </c>
      <c r="D198" s="12" t="str">
        <f t="shared" si="1"/>
        <v> </v>
      </c>
      <c r="E198" s="12" t="str">
        <f t="shared" si="6"/>
        <v> </v>
      </c>
      <c r="F198" s="12" t="str">
        <f t="shared" si="3"/>
        <v> </v>
      </c>
      <c r="G198" s="12" t="str">
        <f t="shared" si="4"/>
        <v> </v>
      </c>
      <c r="H198" s="13" t="str">
        <f>iferror(vlookup(A198,'MOY Export'!B:P,15,false)," ")</f>
        <v> </v>
      </c>
      <c r="I198" s="13" t="str">
        <f t="shared" si="5"/>
        <v> 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11">
        <v>2.0609775E8</v>
      </c>
      <c r="B199" s="11">
        <v>3.0</v>
      </c>
      <c r="C199" s="11" t="s">
        <v>15</v>
      </c>
      <c r="D199" s="12" t="str">
        <f t="shared" si="1"/>
        <v> </v>
      </c>
      <c r="E199" s="12" t="str">
        <f t="shared" si="6"/>
        <v> </v>
      </c>
      <c r="F199" s="12" t="str">
        <f t="shared" si="3"/>
        <v> </v>
      </c>
      <c r="G199" s="12" t="str">
        <f t="shared" si="4"/>
        <v> </v>
      </c>
      <c r="H199" s="13" t="str">
        <f>iferror(vlookup(A199,'MOY Export'!B:P,15,false)," ")</f>
        <v>H</v>
      </c>
      <c r="I199" s="13" t="str">
        <f t="shared" si="5"/>
        <v> 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11">
        <v>2.15324757E8</v>
      </c>
      <c r="B200" s="11">
        <v>3.0</v>
      </c>
      <c r="C200" s="11" t="s">
        <v>15</v>
      </c>
      <c r="D200" s="12" t="str">
        <f t="shared" si="1"/>
        <v> </v>
      </c>
      <c r="E200" s="12" t="str">
        <f t="shared" si="6"/>
        <v> </v>
      </c>
      <c r="F200" s="12" t="str">
        <f t="shared" si="3"/>
        <v> </v>
      </c>
      <c r="G200" s="12" t="str">
        <f t="shared" si="4"/>
        <v> </v>
      </c>
      <c r="H200" s="13" t="str">
        <f>iferror(vlookup(A200,'MOY Export'!B:P,15,false)," ")</f>
        <v>H</v>
      </c>
      <c r="I200" s="13" t="str">
        <f t="shared" si="5"/>
        <v> 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11">
        <v>2.30059966E8</v>
      </c>
      <c r="B201" s="11">
        <v>3.0</v>
      </c>
      <c r="C201" s="11" t="s">
        <v>15</v>
      </c>
      <c r="D201" s="12" t="str">
        <f t="shared" si="1"/>
        <v> </v>
      </c>
      <c r="E201" s="12" t="str">
        <f t="shared" si="6"/>
        <v> </v>
      </c>
      <c r="F201" s="12" t="str">
        <f t="shared" si="3"/>
        <v> </v>
      </c>
      <c r="G201" s="12" t="str">
        <f t="shared" si="4"/>
        <v> </v>
      </c>
      <c r="H201" s="13" t="str">
        <f>iferror(vlookup(A201,'MOY Export'!B:P,15,false)," ")</f>
        <v>I</v>
      </c>
      <c r="I201" s="13" t="str">
        <f t="shared" si="5"/>
        <v> 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11">
        <v>2.169381E8</v>
      </c>
      <c r="B202" s="11">
        <v>3.0</v>
      </c>
      <c r="C202" s="11" t="s">
        <v>15</v>
      </c>
      <c r="D202" s="12" t="str">
        <f t="shared" si="1"/>
        <v> </v>
      </c>
      <c r="E202" s="12" t="str">
        <f t="shared" si="6"/>
        <v> </v>
      </c>
      <c r="F202" s="12" t="str">
        <f t="shared" si="3"/>
        <v> </v>
      </c>
      <c r="G202" s="12" t="str">
        <f t="shared" si="4"/>
        <v> </v>
      </c>
      <c r="H202" s="13" t="str">
        <f>iferror(vlookup(A202,'MOY Export'!B:P,15,false)," ")</f>
        <v>L</v>
      </c>
      <c r="I202" s="13" t="str">
        <f t="shared" si="5"/>
        <v> 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11">
        <v>2.31562596E8</v>
      </c>
      <c r="B203" s="11">
        <v>3.0</v>
      </c>
      <c r="C203" s="11" t="s">
        <v>15</v>
      </c>
      <c r="D203" s="12" t="str">
        <f t="shared" si="1"/>
        <v> </v>
      </c>
      <c r="E203" s="12" t="str">
        <f t="shared" si="6"/>
        <v> </v>
      </c>
      <c r="F203" s="12" t="str">
        <f t="shared" si="3"/>
        <v> </v>
      </c>
      <c r="G203" s="12" t="str">
        <f t="shared" si="4"/>
        <v> </v>
      </c>
      <c r="H203" s="13" t="str">
        <f>iferror(vlookup(A203,'MOY Export'!B:P,15,false)," ")</f>
        <v>L</v>
      </c>
      <c r="I203" s="13" t="str">
        <f t="shared" si="5"/>
        <v> 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11">
        <v>2.05347693E8</v>
      </c>
      <c r="B204" s="11">
        <v>3.0</v>
      </c>
      <c r="C204" s="11" t="s">
        <v>15</v>
      </c>
      <c r="D204" s="12" t="str">
        <f t="shared" si="1"/>
        <v> </v>
      </c>
      <c r="E204" s="12" t="str">
        <f t="shared" si="6"/>
        <v> </v>
      </c>
      <c r="F204" s="12" t="str">
        <f t="shared" si="3"/>
        <v> </v>
      </c>
      <c r="G204" s="12" t="str">
        <f t="shared" si="4"/>
        <v> </v>
      </c>
      <c r="H204" s="13" t="str">
        <f>iferror(vlookup(A204,'MOY Export'!B:P,15,false)," ")</f>
        <v>L</v>
      </c>
      <c r="I204" s="13" t="str">
        <f t="shared" si="5"/>
        <v> 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11">
        <v>2.12571699E8</v>
      </c>
      <c r="B205" s="11">
        <v>3.0</v>
      </c>
      <c r="C205" s="11" t="s">
        <v>15</v>
      </c>
      <c r="D205" s="12" t="str">
        <f t="shared" si="1"/>
        <v> </v>
      </c>
      <c r="E205" s="12" t="str">
        <f t="shared" si="6"/>
        <v> </v>
      </c>
      <c r="F205" s="12" t="str">
        <f t="shared" si="3"/>
        <v> </v>
      </c>
      <c r="G205" s="12" t="str">
        <f t="shared" si="4"/>
        <v> </v>
      </c>
      <c r="H205" s="13" t="str">
        <f>iferror(vlookup(A205,'MOY Export'!B:P,15,false)," ")</f>
        <v>L</v>
      </c>
      <c r="I205" s="13" t="str">
        <f t="shared" si="5"/>
        <v> 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11">
        <v>2.08187179E8</v>
      </c>
      <c r="B206" s="11">
        <v>3.0</v>
      </c>
      <c r="C206" s="11" t="s">
        <v>15</v>
      </c>
      <c r="D206" s="12" t="str">
        <f t="shared" si="1"/>
        <v> </v>
      </c>
      <c r="E206" s="12" t="str">
        <f t="shared" si="6"/>
        <v> </v>
      </c>
      <c r="F206" s="12" t="str">
        <f t="shared" si="3"/>
        <v> </v>
      </c>
      <c r="G206" s="12" t="str">
        <f t="shared" si="4"/>
        <v> </v>
      </c>
      <c r="H206" s="13" t="str">
        <f>iferror(vlookup(A206,'MOY Export'!B:P,15,false)," ")</f>
        <v>M</v>
      </c>
      <c r="I206" s="13" t="str">
        <f t="shared" si="5"/>
        <v> 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11">
        <v>2.14755449E8</v>
      </c>
      <c r="B207" s="11">
        <v>3.0</v>
      </c>
      <c r="C207" s="11" t="s">
        <v>15</v>
      </c>
      <c r="D207" s="12" t="str">
        <f t="shared" si="1"/>
        <v> </v>
      </c>
      <c r="E207" s="12" t="str">
        <f t="shared" si="6"/>
        <v> </v>
      </c>
      <c r="F207" s="12" t="str">
        <f t="shared" si="3"/>
        <v> </v>
      </c>
      <c r="G207" s="12" t="str">
        <f t="shared" si="4"/>
        <v> </v>
      </c>
      <c r="H207" s="13" t="str">
        <f>iferror(vlookup(A207,'MOY Export'!B:P,15,false)," ")</f>
        <v>M</v>
      </c>
      <c r="I207" s="13" t="str">
        <f t="shared" si="5"/>
        <v> 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11">
        <v>2.08367797E8</v>
      </c>
      <c r="B208" s="11">
        <v>3.0</v>
      </c>
      <c r="C208" s="11" t="s">
        <v>15</v>
      </c>
      <c r="D208" s="12" t="str">
        <f t="shared" si="1"/>
        <v> </v>
      </c>
      <c r="E208" s="12" t="str">
        <f t="shared" si="6"/>
        <v> </v>
      </c>
      <c r="F208" s="12" t="str">
        <f t="shared" si="3"/>
        <v> </v>
      </c>
      <c r="G208" s="12" t="str">
        <f t="shared" si="4"/>
        <v> </v>
      </c>
      <c r="H208" s="13" t="str">
        <f>iferror(vlookup(A208,'MOY Export'!B:P,15,false)," ")</f>
        <v>N</v>
      </c>
      <c r="I208" s="13" t="str">
        <f t="shared" si="5"/>
        <v> 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11">
        <v>2.33046309E8</v>
      </c>
      <c r="B209" s="11">
        <v>3.0</v>
      </c>
      <c r="C209" s="11" t="s">
        <v>15</v>
      </c>
      <c r="D209" s="12" t="str">
        <f t="shared" si="1"/>
        <v> </v>
      </c>
      <c r="E209" s="12" t="str">
        <f t="shared" si="6"/>
        <v> </v>
      </c>
      <c r="F209" s="12" t="str">
        <f t="shared" si="3"/>
        <v> </v>
      </c>
      <c r="G209" s="12" t="str">
        <f t="shared" si="4"/>
        <v> </v>
      </c>
      <c r="H209" s="13" t="str">
        <f>iferror(vlookup(A209,'MOY Export'!B:P,15,false)," ")</f>
        <v>O</v>
      </c>
      <c r="I209" s="13" t="str">
        <f t="shared" si="5"/>
        <v> 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11">
        <v>2.12201982E8</v>
      </c>
      <c r="B210" s="11">
        <v>3.0</v>
      </c>
      <c r="C210" s="11" t="s">
        <v>15</v>
      </c>
      <c r="D210" s="12" t="str">
        <f t="shared" si="1"/>
        <v> </v>
      </c>
      <c r="E210" s="12" t="str">
        <f t="shared" si="6"/>
        <v> </v>
      </c>
      <c r="F210" s="12" t="str">
        <f t="shared" si="3"/>
        <v> </v>
      </c>
      <c r="G210" s="12" t="str">
        <f t="shared" si="4"/>
        <v> </v>
      </c>
      <c r="H210" s="13" t="str">
        <f>iferror(vlookup(A210,'MOY Export'!B:P,15,false)," ")</f>
        <v>O</v>
      </c>
      <c r="I210" s="13" t="str">
        <f t="shared" si="5"/>
        <v> 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11">
        <v>2.07543315E8</v>
      </c>
      <c r="B211" s="11">
        <v>3.0</v>
      </c>
      <c r="C211" s="11" t="s">
        <v>15</v>
      </c>
      <c r="D211" s="12" t="str">
        <f t="shared" si="1"/>
        <v> </v>
      </c>
      <c r="E211" s="12" t="str">
        <f t="shared" si="6"/>
        <v> </v>
      </c>
      <c r="F211" s="12" t="str">
        <f t="shared" si="3"/>
        <v> </v>
      </c>
      <c r="G211" s="12" t="str">
        <f t="shared" si="4"/>
        <v> </v>
      </c>
      <c r="H211" s="13" t="str">
        <f>iferror(vlookup(A211,'MOY Export'!B:P,15,false)," ")</f>
        <v>O</v>
      </c>
      <c r="I211" s="13" t="str">
        <f t="shared" si="5"/>
        <v> 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11">
        <v>2.14962961E8</v>
      </c>
      <c r="B212" s="11">
        <v>3.0</v>
      </c>
      <c r="C212" s="11" t="s">
        <v>15</v>
      </c>
      <c r="D212" s="12" t="str">
        <f t="shared" si="1"/>
        <v> </v>
      </c>
      <c r="E212" s="12" t="str">
        <f t="shared" si="6"/>
        <v> </v>
      </c>
      <c r="F212" s="12" t="str">
        <f t="shared" si="3"/>
        <v> </v>
      </c>
      <c r="G212" s="12" t="str">
        <f t="shared" si="4"/>
        <v> </v>
      </c>
      <c r="H212" s="13" t="str">
        <f>iferror(vlookup(A212,'MOY Export'!B:P,15,false)," ")</f>
        <v>O</v>
      </c>
      <c r="I212" s="13" t="str">
        <f t="shared" si="5"/>
        <v> 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11">
        <v>2.23495656E8</v>
      </c>
      <c r="B213" s="11">
        <v>3.0</v>
      </c>
      <c r="C213" s="11" t="s">
        <v>15</v>
      </c>
      <c r="D213" s="12" t="str">
        <f t="shared" si="1"/>
        <v> </v>
      </c>
      <c r="E213" s="12" t="str">
        <f t="shared" si="6"/>
        <v> </v>
      </c>
      <c r="F213" s="12" t="str">
        <f t="shared" si="3"/>
        <v> </v>
      </c>
      <c r="G213" s="12" t="str">
        <f t="shared" si="4"/>
        <v> </v>
      </c>
      <c r="H213" s="13" t="str">
        <f>iferror(vlookup(A213,'MOY Export'!B:P,15,false)," ")</f>
        <v>P</v>
      </c>
      <c r="I213" s="13" t="str">
        <f t="shared" si="5"/>
        <v> 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11">
        <v>2.12439822E8</v>
      </c>
      <c r="B214" s="11">
        <v>3.0</v>
      </c>
      <c r="C214" s="11" t="s">
        <v>15</v>
      </c>
      <c r="D214" s="12" t="str">
        <f t="shared" si="1"/>
        <v> </v>
      </c>
      <c r="E214" s="12" t="str">
        <f t="shared" si="6"/>
        <v> </v>
      </c>
      <c r="F214" s="12" t="str">
        <f t="shared" si="3"/>
        <v> </v>
      </c>
      <c r="G214" s="12" t="str">
        <f t="shared" si="4"/>
        <v> </v>
      </c>
      <c r="H214" s="13" t="str">
        <f>iferror(vlookup(A214,'MOY Export'!B:P,15,false)," ")</f>
        <v>P</v>
      </c>
      <c r="I214" s="13" t="str">
        <f t="shared" si="5"/>
        <v> 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11">
        <v>2.16181412E8</v>
      </c>
      <c r="B215" s="11">
        <v>3.0</v>
      </c>
      <c r="C215" s="11" t="s">
        <v>15</v>
      </c>
      <c r="D215" s="12" t="str">
        <f t="shared" si="1"/>
        <v> </v>
      </c>
      <c r="E215" s="12" t="str">
        <f t="shared" si="6"/>
        <v> </v>
      </c>
      <c r="F215" s="12" t="str">
        <f t="shared" si="3"/>
        <v> </v>
      </c>
      <c r="G215" s="12" t="str">
        <f t="shared" si="4"/>
        <v> </v>
      </c>
      <c r="H215" s="13" t="str">
        <f>iferror(vlookup(A215,'MOY Export'!B:P,15,false)," ")</f>
        <v>Q</v>
      </c>
      <c r="I215" s="13" t="str">
        <f t="shared" si="5"/>
        <v> 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11">
        <v>2.03181714E8</v>
      </c>
      <c r="B216" s="11">
        <v>3.0</v>
      </c>
      <c r="C216" s="11" t="s">
        <v>15</v>
      </c>
      <c r="D216" s="12" t="str">
        <f t="shared" si="1"/>
        <v> </v>
      </c>
      <c r="E216" s="12" t="str">
        <f t="shared" si="6"/>
        <v> </v>
      </c>
      <c r="F216" s="12" t="str">
        <f t="shared" si="3"/>
        <v> </v>
      </c>
      <c r="G216" s="12" t="str">
        <f t="shared" si="4"/>
        <v> </v>
      </c>
      <c r="H216" s="13" t="str">
        <f>iferror(vlookup(A216,'MOY Export'!B:P,15,false)," ")</f>
        <v>Q</v>
      </c>
      <c r="I216" s="13" t="str">
        <f t="shared" si="5"/>
        <v> 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11">
        <v>2.21640386E8</v>
      </c>
      <c r="B217" s="11">
        <v>3.0</v>
      </c>
      <c r="C217" s="11" t="s">
        <v>15</v>
      </c>
      <c r="D217" s="12" t="str">
        <f t="shared" si="1"/>
        <v> </v>
      </c>
      <c r="E217" s="12" t="str">
        <f t="shared" si="6"/>
        <v> </v>
      </c>
      <c r="F217" s="12" t="str">
        <f t="shared" si="3"/>
        <v> </v>
      </c>
      <c r="G217" s="12" t="str">
        <f t="shared" si="4"/>
        <v> </v>
      </c>
      <c r="H217" s="13" t="str">
        <f>iferror(vlookup(A217,'MOY Export'!B:P,15,false)," ")</f>
        <v>Q</v>
      </c>
      <c r="I217" s="13" t="str">
        <f t="shared" si="5"/>
        <v> 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11">
        <v>2.31810201E8</v>
      </c>
      <c r="B218" s="11">
        <v>3.0</v>
      </c>
      <c r="C218" s="11" t="s">
        <v>15</v>
      </c>
      <c r="D218" s="12" t="str">
        <f t="shared" si="1"/>
        <v> </v>
      </c>
      <c r="E218" s="12" t="str">
        <f t="shared" si="6"/>
        <v> </v>
      </c>
      <c r="F218" s="12" t="str">
        <f t="shared" si="3"/>
        <v> </v>
      </c>
      <c r="G218" s="12" t="str">
        <f t="shared" si="4"/>
        <v> </v>
      </c>
      <c r="H218" s="13" t="str">
        <f>iferror(vlookup(A218,'MOY Export'!B:P,15,false)," ")</f>
        <v>Q</v>
      </c>
      <c r="I218" s="13" t="str">
        <f t="shared" si="5"/>
        <v> 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11">
        <v>2.17020932E8</v>
      </c>
      <c r="B219" s="11">
        <v>3.0</v>
      </c>
      <c r="C219" s="11" t="s">
        <v>15</v>
      </c>
      <c r="D219" s="12" t="str">
        <f t="shared" si="1"/>
        <v> </v>
      </c>
      <c r="E219" s="12" t="str">
        <f t="shared" si="6"/>
        <v> </v>
      </c>
      <c r="F219" s="12" t="str">
        <f t="shared" si="3"/>
        <v> </v>
      </c>
      <c r="G219" s="12" t="str">
        <f t="shared" si="4"/>
        <v> </v>
      </c>
      <c r="H219" s="13" t="str">
        <f>iferror(vlookup(A219,'MOY Export'!B:P,15,false)," ")</f>
        <v>Q</v>
      </c>
      <c r="I219" s="13" t="str">
        <f t="shared" si="5"/>
        <v> 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11">
        <v>2.21128937E8</v>
      </c>
      <c r="B220" s="11">
        <v>3.0</v>
      </c>
      <c r="C220" s="11" t="s">
        <v>15</v>
      </c>
      <c r="D220" s="12" t="str">
        <f t="shared" si="1"/>
        <v> </v>
      </c>
      <c r="E220" s="12" t="str">
        <f t="shared" si="6"/>
        <v> </v>
      </c>
      <c r="F220" s="12" t="str">
        <f t="shared" si="3"/>
        <v> </v>
      </c>
      <c r="G220" s="12" t="str">
        <f t="shared" si="4"/>
        <v> </v>
      </c>
      <c r="H220" s="13" t="str">
        <f>iferror(vlookup(A220,'MOY Export'!B:P,15,false)," ")</f>
        <v/>
      </c>
      <c r="I220" s="13" t="str">
        <f t="shared" si="5"/>
        <v> 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11">
        <v>2.27567013E8</v>
      </c>
      <c r="B221" s="11">
        <v>4.0</v>
      </c>
      <c r="C221" s="11" t="s">
        <v>16</v>
      </c>
      <c r="D221" s="12" t="str">
        <f t="shared" si="1"/>
        <v> </v>
      </c>
      <c r="E221" s="12" t="str">
        <f t="shared" si="6"/>
        <v> </v>
      </c>
      <c r="F221" s="12" t="str">
        <f t="shared" si="3"/>
        <v> </v>
      </c>
      <c r="G221" s="12" t="str">
        <f t="shared" si="4"/>
        <v> </v>
      </c>
      <c r="H221" s="13" t="str">
        <f>iferror(vlookup(A221,'MOY Export'!B:P,15,false)," ")</f>
        <v>J</v>
      </c>
      <c r="I221" s="13" t="str">
        <f t="shared" si="5"/>
        <v> 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11">
        <v>2.27751476E8</v>
      </c>
      <c r="B222" s="11">
        <v>4.0</v>
      </c>
      <c r="C222" s="11" t="s">
        <v>16</v>
      </c>
      <c r="D222" s="12" t="str">
        <f t="shared" si="1"/>
        <v> </v>
      </c>
      <c r="E222" s="12" t="str">
        <f t="shared" si="6"/>
        <v> </v>
      </c>
      <c r="F222" s="12" t="str">
        <f t="shared" si="3"/>
        <v> </v>
      </c>
      <c r="G222" s="12" t="str">
        <f t="shared" si="4"/>
        <v> </v>
      </c>
      <c r="H222" s="13" t="str">
        <f>iferror(vlookup(A222,'MOY Export'!B:P,15,false)," ")</f>
        <v>K</v>
      </c>
      <c r="I222" s="13" t="str">
        <f t="shared" si="5"/>
        <v> 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11">
        <v>2.30792889E8</v>
      </c>
      <c r="B223" s="11">
        <v>4.0</v>
      </c>
      <c r="C223" s="11" t="s">
        <v>16</v>
      </c>
      <c r="D223" s="12" t="str">
        <f t="shared" si="1"/>
        <v> </v>
      </c>
      <c r="E223" s="12" t="str">
        <f t="shared" si="6"/>
        <v> </v>
      </c>
      <c r="F223" s="12" t="str">
        <f t="shared" si="3"/>
        <v> </v>
      </c>
      <c r="G223" s="12" t="str">
        <f t="shared" si="4"/>
        <v> </v>
      </c>
      <c r="H223" s="13" t="str">
        <f>iferror(vlookup(A223,'MOY Export'!B:P,15,false)," ")</f>
        <v>L</v>
      </c>
      <c r="I223" s="13" t="str">
        <f t="shared" si="5"/>
        <v> 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11">
        <v>2.28040739E8</v>
      </c>
      <c r="B224" s="11">
        <v>4.0</v>
      </c>
      <c r="C224" s="11" t="s">
        <v>16</v>
      </c>
      <c r="D224" s="12" t="str">
        <f t="shared" si="1"/>
        <v> </v>
      </c>
      <c r="E224" s="12" t="str">
        <f t="shared" si="6"/>
        <v> </v>
      </c>
      <c r="F224" s="12" t="str">
        <f t="shared" si="3"/>
        <v> </v>
      </c>
      <c r="G224" s="12" t="str">
        <f t="shared" si="4"/>
        <v> </v>
      </c>
      <c r="H224" s="13" t="str">
        <f>iferror(vlookup(A224,'MOY Export'!B:P,15,false)," ")</f>
        <v>L</v>
      </c>
      <c r="I224" s="13" t="str">
        <f t="shared" si="5"/>
        <v> 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11">
        <v>2.23297714E8</v>
      </c>
      <c r="B225" s="11">
        <v>4.0</v>
      </c>
      <c r="C225" s="11" t="s">
        <v>16</v>
      </c>
      <c r="D225" s="12" t="str">
        <f t="shared" si="1"/>
        <v> </v>
      </c>
      <c r="E225" s="12" t="str">
        <f t="shared" si="6"/>
        <v> </v>
      </c>
      <c r="F225" s="12" t="str">
        <f t="shared" si="3"/>
        <v> </v>
      </c>
      <c r="G225" s="12" t="str">
        <f t="shared" si="4"/>
        <v> </v>
      </c>
      <c r="H225" s="13" t="str">
        <f>iferror(vlookup(A225,'MOY Export'!B:P,15,false)," ")</f>
        <v>M</v>
      </c>
      <c r="I225" s="13" t="str">
        <f t="shared" si="5"/>
        <v> 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11">
        <v>2.28040747E8</v>
      </c>
      <c r="B226" s="11">
        <v>4.0</v>
      </c>
      <c r="C226" s="11" t="s">
        <v>16</v>
      </c>
      <c r="D226" s="12" t="str">
        <f t="shared" si="1"/>
        <v> </v>
      </c>
      <c r="E226" s="12" t="str">
        <f t="shared" si="6"/>
        <v> </v>
      </c>
      <c r="F226" s="12" t="str">
        <f t="shared" si="3"/>
        <v> </v>
      </c>
      <c r="G226" s="12" t="str">
        <f t="shared" si="4"/>
        <v> </v>
      </c>
      <c r="H226" s="13" t="str">
        <f>iferror(vlookup(A226,'MOY Export'!B:P,15,false)," ")</f>
        <v>N</v>
      </c>
      <c r="I226" s="13" t="str">
        <f t="shared" si="5"/>
        <v> 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11">
        <v>2.33255637E8</v>
      </c>
      <c r="B227" s="11">
        <v>4.0</v>
      </c>
      <c r="C227" s="11" t="s">
        <v>16</v>
      </c>
      <c r="D227" s="12" t="str">
        <f t="shared" si="1"/>
        <v> </v>
      </c>
      <c r="E227" s="12" t="str">
        <f t="shared" si="6"/>
        <v> </v>
      </c>
      <c r="F227" s="12" t="str">
        <f t="shared" si="3"/>
        <v> </v>
      </c>
      <c r="G227" s="12" t="str">
        <f t="shared" si="4"/>
        <v> </v>
      </c>
      <c r="H227" s="13" t="str">
        <f>iferror(vlookup(A227,'MOY Export'!B:P,15,false)," ")</f>
        <v>O</v>
      </c>
      <c r="I227" s="13" t="str">
        <f t="shared" si="5"/>
        <v> 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11">
        <v>2.27805504E8</v>
      </c>
      <c r="B228" s="11">
        <v>4.0</v>
      </c>
      <c r="C228" s="11" t="s">
        <v>16</v>
      </c>
      <c r="D228" s="12" t="str">
        <f t="shared" si="1"/>
        <v> </v>
      </c>
      <c r="E228" s="12" t="str">
        <f t="shared" si="6"/>
        <v> </v>
      </c>
      <c r="F228" s="12" t="str">
        <f t="shared" si="3"/>
        <v> </v>
      </c>
      <c r="G228" s="12" t="str">
        <f t="shared" si="4"/>
        <v> </v>
      </c>
      <c r="H228" s="13" t="str">
        <f>iferror(vlookup(A228,'MOY Export'!B:P,15,false)," ")</f>
        <v>O</v>
      </c>
      <c r="I228" s="13" t="str">
        <f t="shared" si="5"/>
        <v> 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11">
        <v>2.24646844E8</v>
      </c>
      <c r="B229" s="11">
        <v>4.0</v>
      </c>
      <c r="C229" s="11" t="s">
        <v>16</v>
      </c>
      <c r="D229" s="12" t="str">
        <f t="shared" si="1"/>
        <v> </v>
      </c>
      <c r="E229" s="12" t="str">
        <f t="shared" si="6"/>
        <v> </v>
      </c>
      <c r="F229" s="12" t="str">
        <f t="shared" si="3"/>
        <v> </v>
      </c>
      <c r="G229" s="12" t="str">
        <f t="shared" si="4"/>
        <v> </v>
      </c>
      <c r="H229" s="13" t="str">
        <f>iferror(vlookup(A229,'MOY Export'!B:P,15,false)," ")</f>
        <v>P</v>
      </c>
      <c r="I229" s="13" t="str">
        <f t="shared" si="5"/>
        <v> 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11">
        <v>2.32795146E8</v>
      </c>
      <c r="B230" s="11">
        <v>4.0</v>
      </c>
      <c r="C230" s="11" t="s">
        <v>16</v>
      </c>
      <c r="D230" s="12" t="str">
        <f t="shared" si="1"/>
        <v> </v>
      </c>
      <c r="E230" s="12" t="str">
        <f t="shared" si="6"/>
        <v> </v>
      </c>
      <c r="F230" s="12" t="str">
        <f t="shared" si="3"/>
        <v> </v>
      </c>
      <c r="G230" s="12" t="str">
        <f t="shared" si="4"/>
        <v> </v>
      </c>
      <c r="H230" s="13" t="str">
        <f>iferror(vlookup(A230,'MOY Export'!B:P,15,false)," ")</f>
        <v>P</v>
      </c>
      <c r="I230" s="13" t="str">
        <f t="shared" si="5"/>
        <v> 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11">
        <v>2.0915586E8</v>
      </c>
      <c r="B231" s="11">
        <v>4.0</v>
      </c>
      <c r="C231" s="11" t="s">
        <v>16</v>
      </c>
      <c r="D231" s="12" t="str">
        <f t="shared" si="1"/>
        <v> </v>
      </c>
      <c r="E231" s="12" t="str">
        <f t="shared" si="6"/>
        <v> </v>
      </c>
      <c r="F231" s="12" t="str">
        <f t="shared" si="3"/>
        <v> </v>
      </c>
      <c r="G231" s="12" t="str">
        <f t="shared" si="4"/>
        <v> </v>
      </c>
      <c r="H231" s="13" t="str">
        <f>iferror(vlookup(A231,'MOY Export'!B:P,15,false)," ")</f>
        <v>P</v>
      </c>
      <c r="I231" s="13" t="str">
        <f t="shared" si="5"/>
        <v> 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11">
        <v>2.23414517E8</v>
      </c>
      <c r="B232" s="11">
        <v>4.0</v>
      </c>
      <c r="C232" s="11" t="s">
        <v>16</v>
      </c>
      <c r="D232" s="12" t="str">
        <f t="shared" si="1"/>
        <v> </v>
      </c>
      <c r="E232" s="12" t="str">
        <f t="shared" si="6"/>
        <v> </v>
      </c>
      <c r="F232" s="12" t="str">
        <f t="shared" si="3"/>
        <v> </v>
      </c>
      <c r="G232" s="12" t="str">
        <f t="shared" si="4"/>
        <v> </v>
      </c>
      <c r="H232" s="13" t="str">
        <f>iferror(vlookup(A232,'MOY Export'!B:P,15,false)," ")</f>
        <v>P</v>
      </c>
      <c r="I232" s="13" t="str">
        <f t="shared" si="5"/>
        <v> 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11">
        <v>2.32795195E8</v>
      </c>
      <c r="B233" s="11">
        <v>4.0</v>
      </c>
      <c r="C233" s="11" t="s">
        <v>16</v>
      </c>
      <c r="D233" s="12" t="str">
        <f t="shared" si="1"/>
        <v> </v>
      </c>
      <c r="E233" s="12" t="str">
        <f t="shared" si="6"/>
        <v> </v>
      </c>
      <c r="F233" s="12" t="str">
        <f t="shared" si="3"/>
        <v> </v>
      </c>
      <c r="G233" s="12" t="str">
        <f t="shared" si="4"/>
        <v> </v>
      </c>
      <c r="H233" s="13" t="str">
        <f>iferror(vlookup(A233,'MOY Export'!B:P,15,false)," ")</f>
        <v>Q</v>
      </c>
      <c r="I233" s="13" t="str">
        <f t="shared" si="5"/>
        <v> 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11">
        <v>2.08673814E8</v>
      </c>
      <c r="B234" s="11">
        <v>4.0</v>
      </c>
      <c r="C234" s="11" t="s">
        <v>16</v>
      </c>
      <c r="D234" s="12" t="str">
        <f t="shared" si="1"/>
        <v> </v>
      </c>
      <c r="E234" s="12" t="str">
        <f t="shared" si="6"/>
        <v> </v>
      </c>
      <c r="F234" s="12" t="str">
        <f t="shared" si="3"/>
        <v> </v>
      </c>
      <c r="G234" s="12" t="str">
        <f t="shared" si="4"/>
        <v> </v>
      </c>
      <c r="H234" s="13" t="str">
        <f>iferror(vlookup(A234,'MOY Export'!B:P,15,false)," ")</f>
        <v>Q</v>
      </c>
      <c r="I234" s="13" t="str">
        <f t="shared" si="5"/>
        <v> 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11">
        <v>2.23455205E8</v>
      </c>
      <c r="B235" s="11">
        <v>4.0</v>
      </c>
      <c r="C235" s="11" t="s">
        <v>16</v>
      </c>
      <c r="D235" s="12" t="str">
        <f t="shared" si="1"/>
        <v> </v>
      </c>
      <c r="E235" s="12" t="str">
        <f t="shared" si="6"/>
        <v> </v>
      </c>
      <c r="F235" s="12" t="str">
        <f t="shared" si="3"/>
        <v> </v>
      </c>
      <c r="G235" s="12" t="str">
        <f t="shared" si="4"/>
        <v> </v>
      </c>
      <c r="H235" s="13" t="str">
        <f>iferror(vlookup(A235,'MOY Export'!B:P,15,false)," ")</f>
        <v>Q</v>
      </c>
      <c r="I235" s="13" t="str">
        <f t="shared" si="5"/>
        <v> 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11">
        <v>2.14686776E8</v>
      </c>
      <c r="B236" s="11">
        <v>4.0</v>
      </c>
      <c r="C236" s="11" t="s">
        <v>16</v>
      </c>
      <c r="D236" s="12" t="str">
        <f t="shared" si="1"/>
        <v> </v>
      </c>
      <c r="E236" s="12" t="str">
        <f t="shared" si="6"/>
        <v> </v>
      </c>
      <c r="F236" s="12" t="str">
        <f t="shared" si="3"/>
        <v> </v>
      </c>
      <c r="G236" s="12" t="str">
        <f t="shared" si="4"/>
        <v> </v>
      </c>
      <c r="H236" s="13" t="str">
        <f>iferror(vlookup(A236,'MOY Export'!B:P,15,false)," ")</f>
        <v>Q</v>
      </c>
      <c r="I236" s="13" t="str">
        <f t="shared" si="5"/>
        <v> 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11">
        <v>2.23474693E8</v>
      </c>
      <c r="B237" s="11">
        <v>4.0</v>
      </c>
      <c r="C237" s="11" t="s">
        <v>16</v>
      </c>
      <c r="D237" s="12" t="str">
        <f t="shared" si="1"/>
        <v> </v>
      </c>
      <c r="E237" s="12" t="str">
        <f t="shared" si="6"/>
        <v> </v>
      </c>
      <c r="F237" s="12" t="str">
        <f t="shared" si="3"/>
        <v> </v>
      </c>
      <c r="G237" s="12" t="str">
        <f t="shared" si="4"/>
        <v> </v>
      </c>
      <c r="H237" s="13" t="str">
        <f>iferror(vlookup(A237,'MOY Export'!B:P,15,false)," ")</f>
        <v>Q</v>
      </c>
      <c r="I237" s="13" t="str">
        <f t="shared" si="5"/>
        <v> 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11">
        <v>2.3177047E8</v>
      </c>
      <c r="B238" s="11">
        <v>4.0</v>
      </c>
      <c r="C238" s="11" t="s">
        <v>16</v>
      </c>
      <c r="D238" s="12" t="str">
        <f t="shared" si="1"/>
        <v> </v>
      </c>
      <c r="E238" s="12" t="str">
        <f t="shared" si="6"/>
        <v> </v>
      </c>
      <c r="F238" s="12" t="str">
        <f t="shared" si="3"/>
        <v> </v>
      </c>
      <c r="G238" s="12" t="str">
        <f t="shared" si="4"/>
        <v> </v>
      </c>
      <c r="H238" s="13" t="str">
        <f>iferror(vlookup(A238,'MOY Export'!B:P,15,false)," ")</f>
        <v>Q</v>
      </c>
      <c r="I238" s="13" t="str">
        <f t="shared" si="5"/>
        <v> 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11">
        <v>2.30879421E8</v>
      </c>
      <c r="B239" s="11">
        <v>4.0</v>
      </c>
      <c r="C239" s="11" t="s">
        <v>16</v>
      </c>
      <c r="D239" s="12" t="str">
        <f t="shared" si="1"/>
        <v> </v>
      </c>
      <c r="E239" s="12" t="str">
        <f t="shared" si="6"/>
        <v> </v>
      </c>
      <c r="F239" s="12" t="str">
        <f t="shared" si="3"/>
        <v> </v>
      </c>
      <c r="G239" s="12" t="str">
        <f t="shared" si="4"/>
        <v> </v>
      </c>
      <c r="H239" s="13" t="str">
        <f>iferror(vlookup(A239,'MOY Export'!B:P,15,false)," ")</f>
        <v>Q</v>
      </c>
      <c r="I239" s="13" t="str">
        <f t="shared" si="5"/>
        <v> 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11">
        <v>2.33189141E8</v>
      </c>
      <c r="B240" s="11">
        <v>4.0</v>
      </c>
      <c r="C240" s="11" t="s">
        <v>16</v>
      </c>
      <c r="D240" s="12" t="str">
        <f t="shared" si="1"/>
        <v> </v>
      </c>
      <c r="E240" s="12" t="str">
        <f t="shared" si="6"/>
        <v> </v>
      </c>
      <c r="F240" s="12" t="str">
        <f t="shared" si="3"/>
        <v> </v>
      </c>
      <c r="G240" s="12" t="str">
        <f t="shared" si="4"/>
        <v> </v>
      </c>
      <c r="H240" s="13" t="str">
        <f>iferror(vlookup(A240,'MOY Export'!B:P,15,false)," ")</f>
        <v>R</v>
      </c>
      <c r="I240" s="13" t="str">
        <f t="shared" si="5"/>
        <v> 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11">
        <v>2.30996498E8</v>
      </c>
      <c r="B241" s="11">
        <v>4.0</v>
      </c>
      <c r="C241" s="11" t="s">
        <v>16</v>
      </c>
      <c r="D241" s="12" t="str">
        <f t="shared" si="1"/>
        <v> </v>
      </c>
      <c r="E241" s="12" t="str">
        <f t="shared" si="6"/>
        <v> </v>
      </c>
      <c r="F241" s="12" t="str">
        <f t="shared" si="3"/>
        <v> </v>
      </c>
      <c r="G241" s="12" t="str">
        <f t="shared" si="4"/>
        <v> </v>
      </c>
      <c r="H241" s="13" t="str">
        <f>iferror(vlookup(A241,'MOY Export'!B:P,15,false)," ")</f>
        <v>R</v>
      </c>
      <c r="I241" s="13" t="str">
        <f t="shared" si="5"/>
        <v> 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11">
        <v>2.05734916E8</v>
      </c>
      <c r="B242" s="11">
        <v>4.0</v>
      </c>
      <c r="C242" s="11" t="s">
        <v>16</v>
      </c>
      <c r="D242" s="12" t="str">
        <f t="shared" si="1"/>
        <v> </v>
      </c>
      <c r="E242" s="12" t="str">
        <f t="shared" si="6"/>
        <v> </v>
      </c>
      <c r="F242" s="12" t="str">
        <f t="shared" si="3"/>
        <v> </v>
      </c>
      <c r="G242" s="12" t="str">
        <f t="shared" si="4"/>
        <v> </v>
      </c>
      <c r="H242" s="13" t="str">
        <f>iferror(vlookup(A242,'MOY Export'!B:P,15,false)," ")</f>
        <v>R</v>
      </c>
      <c r="I242" s="13" t="str">
        <f t="shared" si="5"/>
        <v> 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11">
        <v>2.32795179E8</v>
      </c>
      <c r="B243" s="11">
        <v>4.0</v>
      </c>
      <c r="C243" s="11" t="s">
        <v>16</v>
      </c>
      <c r="D243" s="12" t="str">
        <f t="shared" si="1"/>
        <v> </v>
      </c>
      <c r="E243" s="12" t="str">
        <f t="shared" si="6"/>
        <v> </v>
      </c>
      <c r="F243" s="12" t="str">
        <f t="shared" si="3"/>
        <v> </v>
      </c>
      <c r="G243" s="12" t="str">
        <f t="shared" si="4"/>
        <v> </v>
      </c>
      <c r="H243" s="13" t="str">
        <f>iferror(vlookup(A243,'MOY Export'!B:P,15,false)," ")</f>
        <v>S</v>
      </c>
      <c r="I243" s="13" t="str">
        <f t="shared" si="5"/>
        <v> 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11">
        <v>2.28585485E8</v>
      </c>
      <c r="B244" s="11">
        <v>4.0</v>
      </c>
      <c r="C244" s="11" t="s">
        <v>16</v>
      </c>
      <c r="D244" s="12" t="str">
        <f t="shared" si="1"/>
        <v> </v>
      </c>
      <c r="E244" s="12" t="str">
        <f t="shared" si="6"/>
        <v> </v>
      </c>
      <c r="F244" s="12" t="str">
        <f t="shared" si="3"/>
        <v> </v>
      </c>
      <c r="G244" s="12" t="str">
        <f t="shared" si="4"/>
        <v> </v>
      </c>
      <c r="H244" s="13" t="str">
        <f>iferror(vlookup(A244,'MOY Export'!B:P,15,false)," ")</f>
        <v>S</v>
      </c>
      <c r="I244" s="13" t="str">
        <f t="shared" si="5"/>
        <v> 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11">
        <v>2.23297771E8</v>
      </c>
      <c r="B245" s="11">
        <v>4.0</v>
      </c>
      <c r="C245" s="11" t="s">
        <v>16</v>
      </c>
      <c r="D245" s="12" t="str">
        <f t="shared" si="1"/>
        <v> </v>
      </c>
      <c r="E245" s="12" t="str">
        <f t="shared" si="6"/>
        <v> </v>
      </c>
      <c r="F245" s="12" t="str">
        <f t="shared" si="3"/>
        <v> </v>
      </c>
      <c r="G245" s="12" t="str">
        <f t="shared" si="4"/>
        <v> </v>
      </c>
      <c r="H245" s="13" t="str">
        <f>iferror(vlookup(A245,'MOY Export'!B:P,15,false)," ")</f>
        <v>S</v>
      </c>
      <c r="I245" s="13" t="str">
        <f t="shared" si="5"/>
        <v> 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11">
        <v>2.24646984E8</v>
      </c>
      <c r="B246" s="11">
        <v>4.0</v>
      </c>
      <c r="C246" s="11" t="s">
        <v>16</v>
      </c>
      <c r="D246" s="12" t="str">
        <f t="shared" si="1"/>
        <v> </v>
      </c>
      <c r="E246" s="12" t="str">
        <f t="shared" si="6"/>
        <v> </v>
      </c>
      <c r="F246" s="12" t="str">
        <f t="shared" si="3"/>
        <v> </v>
      </c>
      <c r="G246" s="12" t="str">
        <f t="shared" si="4"/>
        <v> </v>
      </c>
      <c r="H246" s="13" t="str">
        <f>iferror(vlookup(A246,'MOY Export'!B:P,15,false)," ")</f>
        <v>T</v>
      </c>
      <c r="I246" s="13" t="str">
        <f t="shared" si="5"/>
        <v> 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11">
        <v>2.33255389E8</v>
      </c>
      <c r="B247" s="11">
        <v>4.0</v>
      </c>
      <c r="C247" s="11" t="s">
        <v>16</v>
      </c>
      <c r="D247" s="12" t="str">
        <f t="shared" si="1"/>
        <v> </v>
      </c>
      <c r="E247" s="12" t="str">
        <f t="shared" si="6"/>
        <v> </v>
      </c>
      <c r="F247" s="12" t="str">
        <f t="shared" si="3"/>
        <v> </v>
      </c>
      <c r="G247" s="12" t="str">
        <f t="shared" si="4"/>
        <v> </v>
      </c>
      <c r="H247" s="13" t="str">
        <f>iferror(vlookup(A247,'MOY Export'!B:P,15,false)," ")</f>
        <v>U</v>
      </c>
      <c r="I247" s="13" t="str">
        <f t="shared" si="5"/>
        <v> 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11">
        <v>2.16900449E8</v>
      </c>
      <c r="B248" s="11">
        <v>4.0</v>
      </c>
      <c r="C248" s="11" t="s">
        <v>16</v>
      </c>
      <c r="D248" s="12" t="str">
        <f t="shared" si="1"/>
        <v> </v>
      </c>
      <c r="E248" s="12" t="str">
        <f t="shared" si="6"/>
        <v> </v>
      </c>
      <c r="F248" s="12" t="str">
        <f t="shared" si="3"/>
        <v> </v>
      </c>
      <c r="G248" s="12" t="str">
        <f t="shared" si="4"/>
        <v> </v>
      </c>
      <c r="H248" s="13" t="str">
        <f>iferror(vlookup(A248,'MOY Export'!B:P,15,false)," ")</f>
        <v>U</v>
      </c>
      <c r="I248" s="13" t="str">
        <f t="shared" si="5"/>
        <v> 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11">
        <v>2.33376193E8</v>
      </c>
      <c r="B249" s="11">
        <v>4.0</v>
      </c>
      <c r="C249" s="11" t="s">
        <v>16</v>
      </c>
      <c r="D249" s="12" t="str">
        <f t="shared" si="1"/>
        <v> </v>
      </c>
      <c r="E249" s="12" t="str">
        <f t="shared" si="6"/>
        <v> </v>
      </c>
      <c r="F249" s="12" t="str">
        <f t="shared" si="3"/>
        <v> </v>
      </c>
      <c r="G249" s="12" t="str">
        <f t="shared" si="4"/>
        <v> </v>
      </c>
      <c r="H249" s="13" t="str">
        <f>iferror(vlookup(A249,'MOY Export'!B:P,15,false)," ")</f>
        <v>U</v>
      </c>
      <c r="I249" s="13" t="str">
        <f t="shared" si="5"/>
        <v> 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11">
        <v>2.28597688E8</v>
      </c>
      <c r="B250" s="11">
        <v>4.0</v>
      </c>
      <c r="C250" s="11" t="s">
        <v>17</v>
      </c>
      <c r="D250" s="12" t="str">
        <f t="shared" si="1"/>
        <v> </v>
      </c>
      <c r="E250" s="12" t="str">
        <f t="shared" si="6"/>
        <v> </v>
      </c>
      <c r="F250" s="12" t="str">
        <f t="shared" si="3"/>
        <v> </v>
      </c>
      <c r="G250" s="12" t="str">
        <f t="shared" si="4"/>
        <v> </v>
      </c>
      <c r="H250" s="13" t="str">
        <f>iferror(vlookup(A250,'MOY Export'!B:P,15,false)," ")</f>
        <v>J</v>
      </c>
      <c r="I250" s="13" t="str">
        <f t="shared" si="5"/>
        <v> 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11">
        <v>2.25918143E8</v>
      </c>
      <c r="B251" s="11">
        <v>4.0</v>
      </c>
      <c r="C251" s="11" t="s">
        <v>17</v>
      </c>
      <c r="D251" s="12" t="str">
        <f t="shared" si="1"/>
        <v> </v>
      </c>
      <c r="E251" s="12" t="str">
        <f t="shared" si="6"/>
        <v> </v>
      </c>
      <c r="F251" s="12" t="str">
        <f t="shared" si="3"/>
        <v> </v>
      </c>
      <c r="G251" s="12" t="str">
        <f t="shared" si="4"/>
        <v> </v>
      </c>
      <c r="H251" s="13" t="str">
        <f>iferror(vlookup(A251,'MOY Export'!B:P,15,false)," ")</f>
        <v>K</v>
      </c>
      <c r="I251" s="13" t="str">
        <f t="shared" si="5"/>
        <v> 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11">
        <v>2.2955085E8</v>
      </c>
      <c r="B252" s="11">
        <v>4.0</v>
      </c>
      <c r="C252" s="11" t="s">
        <v>17</v>
      </c>
      <c r="D252" s="12" t="str">
        <f t="shared" si="1"/>
        <v> </v>
      </c>
      <c r="E252" s="12" t="str">
        <f t="shared" si="6"/>
        <v> </v>
      </c>
      <c r="F252" s="12" t="str">
        <f t="shared" si="3"/>
        <v> </v>
      </c>
      <c r="G252" s="12" t="str">
        <f t="shared" si="4"/>
        <v> </v>
      </c>
      <c r="H252" s="13" t="str">
        <f>iferror(vlookup(A252,'MOY Export'!B:P,15,false)," ")</f>
        <v>K</v>
      </c>
      <c r="I252" s="13" t="str">
        <f t="shared" si="5"/>
        <v> 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11">
        <v>2.27215274E8</v>
      </c>
      <c r="B253" s="11">
        <v>4.0</v>
      </c>
      <c r="C253" s="11" t="s">
        <v>17</v>
      </c>
      <c r="D253" s="12" t="str">
        <f t="shared" si="1"/>
        <v> </v>
      </c>
      <c r="E253" s="12" t="str">
        <f t="shared" si="6"/>
        <v> </v>
      </c>
      <c r="F253" s="12" t="str">
        <f t="shared" si="3"/>
        <v> </v>
      </c>
      <c r="G253" s="12" t="str">
        <f t="shared" si="4"/>
        <v> </v>
      </c>
      <c r="H253" s="13" t="str">
        <f>iferror(vlookup(A253,'MOY Export'!B:P,15,false)," ")</f>
        <v>L</v>
      </c>
      <c r="I253" s="13" t="str">
        <f t="shared" si="5"/>
        <v> 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11">
        <v>2.0916152E8</v>
      </c>
      <c r="B254" s="11">
        <v>4.0</v>
      </c>
      <c r="C254" s="11" t="s">
        <v>17</v>
      </c>
      <c r="D254" s="12" t="str">
        <f t="shared" si="1"/>
        <v> </v>
      </c>
      <c r="E254" s="12" t="str">
        <f t="shared" si="6"/>
        <v> </v>
      </c>
      <c r="F254" s="12" t="str">
        <f t="shared" si="3"/>
        <v> </v>
      </c>
      <c r="G254" s="12" t="str">
        <f t="shared" si="4"/>
        <v> </v>
      </c>
      <c r="H254" s="13" t="str">
        <f>iferror(vlookup(A254,'MOY Export'!B:P,15,false)," ")</f>
        <v>L</v>
      </c>
      <c r="I254" s="13" t="str">
        <f t="shared" si="5"/>
        <v> 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11">
        <v>2.25089911E8</v>
      </c>
      <c r="B255" s="11">
        <v>4.0</v>
      </c>
      <c r="C255" s="11" t="s">
        <v>17</v>
      </c>
      <c r="D255" s="12" t="str">
        <f t="shared" si="1"/>
        <v> </v>
      </c>
      <c r="E255" s="12" t="str">
        <f t="shared" si="6"/>
        <v> </v>
      </c>
      <c r="F255" s="12" t="str">
        <f t="shared" si="3"/>
        <v> </v>
      </c>
      <c r="G255" s="12" t="str">
        <f t="shared" si="4"/>
        <v> </v>
      </c>
      <c r="H255" s="13" t="str">
        <f>iferror(vlookup(A255,'MOY Export'!B:P,15,false)," ")</f>
        <v>N</v>
      </c>
      <c r="I255" s="13" t="str">
        <f t="shared" si="5"/>
        <v> 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11">
        <v>2.30635724E8</v>
      </c>
      <c r="B256" s="11">
        <v>4.0</v>
      </c>
      <c r="C256" s="11" t="s">
        <v>17</v>
      </c>
      <c r="D256" s="12" t="str">
        <f t="shared" si="1"/>
        <v> </v>
      </c>
      <c r="E256" s="12" t="str">
        <f t="shared" si="6"/>
        <v> </v>
      </c>
      <c r="F256" s="12" t="str">
        <f t="shared" si="3"/>
        <v> </v>
      </c>
      <c r="G256" s="12" t="str">
        <f t="shared" si="4"/>
        <v> </v>
      </c>
      <c r="H256" s="13" t="str">
        <f>iferror(vlookup(A256,'MOY Export'!B:P,15,false)," ")</f>
        <v>N</v>
      </c>
      <c r="I256" s="13" t="str">
        <f t="shared" si="5"/>
        <v> 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11">
        <v>2.30792921E8</v>
      </c>
      <c r="B257" s="11">
        <v>4.0</v>
      </c>
      <c r="C257" s="11" t="s">
        <v>17</v>
      </c>
      <c r="D257" s="12" t="str">
        <f t="shared" si="1"/>
        <v> </v>
      </c>
      <c r="E257" s="12" t="str">
        <f t="shared" si="6"/>
        <v> </v>
      </c>
      <c r="F257" s="12" t="str">
        <f t="shared" si="3"/>
        <v> </v>
      </c>
      <c r="G257" s="12" t="str">
        <f t="shared" si="4"/>
        <v> </v>
      </c>
      <c r="H257" s="13" t="str">
        <f>iferror(vlookup(A257,'MOY Export'!B:P,15,false)," ")</f>
        <v>N</v>
      </c>
      <c r="I257" s="13" t="str">
        <f t="shared" si="5"/>
        <v> 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11">
        <v>2.27598208E8</v>
      </c>
      <c r="B258" s="11">
        <v>4.0</v>
      </c>
      <c r="C258" s="11" t="s">
        <v>17</v>
      </c>
      <c r="D258" s="12" t="str">
        <f t="shared" si="1"/>
        <v> </v>
      </c>
      <c r="E258" s="12" t="str">
        <f t="shared" si="6"/>
        <v> </v>
      </c>
      <c r="F258" s="12" t="str">
        <f t="shared" si="3"/>
        <v> </v>
      </c>
      <c r="G258" s="12" t="str">
        <f t="shared" si="4"/>
        <v> </v>
      </c>
      <c r="H258" s="13" t="str">
        <f>iferror(vlookup(A258,'MOY Export'!B:P,15,false)," ")</f>
        <v>N</v>
      </c>
      <c r="I258" s="13" t="str">
        <f t="shared" si="5"/>
        <v> 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11">
        <v>2.32006445E8</v>
      </c>
      <c r="B259" s="11">
        <v>4.0</v>
      </c>
      <c r="C259" s="11" t="s">
        <v>17</v>
      </c>
      <c r="D259" s="12" t="str">
        <f t="shared" si="1"/>
        <v> </v>
      </c>
      <c r="E259" s="12" t="str">
        <f t="shared" si="6"/>
        <v> </v>
      </c>
      <c r="F259" s="12" t="str">
        <f t="shared" si="3"/>
        <v> </v>
      </c>
      <c r="G259" s="12" t="str">
        <f t="shared" si="4"/>
        <v> </v>
      </c>
      <c r="H259" s="13" t="str">
        <f>iferror(vlookup(A259,'MOY Export'!B:P,15,false)," ")</f>
        <v>N</v>
      </c>
      <c r="I259" s="13" t="str">
        <f t="shared" si="5"/>
        <v> 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11">
        <v>2.19805173E8</v>
      </c>
      <c r="B260" s="11">
        <v>4.0</v>
      </c>
      <c r="C260" s="11" t="s">
        <v>17</v>
      </c>
      <c r="D260" s="12" t="str">
        <f t="shared" si="1"/>
        <v> </v>
      </c>
      <c r="E260" s="12" t="str">
        <f t="shared" si="6"/>
        <v> </v>
      </c>
      <c r="F260" s="12" t="str">
        <f t="shared" si="3"/>
        <v> </v>
      </c>
      <c r="G260" s="12" t="str">
        <f t="shared" si="4"/>
        <v> </v>
      </c>
      <c r="H260" s="13" t="str">
        <f>iferror(vlookup(A260,'MOY Export'!B:P,15,false)," ")</f>
        <v>N</v>
      </c>
      <c r="I260" s="13" t="str">
        <f t="shared" si="5"/>
        <v> 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11">
        <v>2.08610493E8</v>
      </c>
      <c r="B261" s="11">
        <v>4.0</v>
      </c>
      <c r="C261" s="11" t="s">
        <v>17</v>
      </c>
      <c r="D261" s="12" t="str">
        <f t="shared" si="1"/>
        <v> </v>
      </c>
      <c r="E261" s="12" t="str">
        <f t="shared" si="6"/>
        <v> </v>
      </c>
      <c r="F261" s="12" t="str">
        <f t="shared" si="3"/>
        <v> </v>
      </c>
      <c r="G261" s="12" t="str">
        <f t="shared" si="4"/>
        <v> </v>
      </c>
      <c r="H261" s="13" t="str">
        <f>iferror(vlookup(A261,'MOY Export'!B:P,15,false)," ")</f>
        <v>N</v>
      </c>
      <c r="I261" s="13" t="str">
        <f t="shared" si="5"/>
        <v> 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11">
        <v>2.31020033E8</v>
      </c>
      <c r="B262" s="11">
        <v>4.0</v>
      </c>
      <c r="C262" s="11" t="s">
        <v>17</v>
      </c>
      <c r="D262" s="12" t="str">
        <f t="shared" si="1"/>
        <v> </v>
      </c>
      <c r="E262" s="12" t="str">
        <f t="shared" si="6"/>
        <v> </v>
      </c>
      <c r="F262" s="12" t="str">
        <f t="shared" si="3"/>
        <v> </v>
      </c>
      <c r="G262" s="12" t="str">
        <f t="shared" si="4"/>
        <v> </v>
      </c>
      <c r="H262" s="13" t="str">
        <f>iferror(vlookup(A262,'MOY Export'!B:P,15,false)," ")</f>
        <v>N</v>
      </c>
      <c r="I262" s="13" t="str">
        <f t="shared" si="5"/>
        <v> 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11">
        <v>2.31093345E8</v>
      </c>
      <c r="B263" s="11">
        <v>4.0</v>
      </c>
      <c r="C263" s="11" t="s">
        <v>17</v>
      </c>
      <c r="D263" s="12" t="str">
        <f t="shared" si="1"/>
        <v> </v>
      </c>
      <c r="E263" s="12" t="str">
        <f t="shared" si="6"/>
        <v> </v>
      </c>
      <c r="F263" s="12" t="str">
        <f t="shared" si="3"/>
        <v> </v>
      </c>
      <c r="G263" s="12" t="str">
        <f t="shared" si="4"/>
        <v> </v>
      </c>
      <c r="H263" s="13" t="str">
        <f>iferror(vlookup(A263,'MOY Export'!B:P,15,false)," ")</f>
        <v>O</v>
      </c>
      <c r="I263" s="13" t="str">
        <f t="shared" si="5"/>
        <v> 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11">
        <v>2.13280321E8</v>
      </c>
      <c r="B264" s="11">
        <v>4.0</v>
      </c>
      <c r="C264" s="11" t="s">
        <v>17</v>
      </c>
      <c r="D264" s="12" t="str">
        <f t="shared" si="1"/>
        <v> </v>
      </c>
      <c r="E264" s="12" t="str">
        <f t="shared" si="6"/>
        <v> </v>
      </c>
      <c r="F264" s="12" t="str">
        <f t="shared" si="3"/>
        <v> </v>
      </c>
      <c r="G264" s="12" t="str">
        <f t="shared" si="4"/>
        <v> </v>
      </c>
      <c r="H264" s="13" t="str">
        <f>iferror(vlookup(A264,'MOY Export'!B:P,15,false)," ")</f>
        <v>O</v>
      </c>
      <c r="I264" s="13" t="str">
        <f t="shared" si="5"/>
        <v> 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11">
        <v>2.31770355E8</v>
      </c>
      <c r="B265" s="11">
        <v>4.0</v>
      </c>
      <c r="C265" s="11" t="s">
        <v>17</v>
      </c>
      <c r="D265" s="12" t="str">
        <f t="shared" si="1"/>
        <v> </v>
      </c>
      <c r="E265" s="12" t="str">
        <f t="shared" si="6"/>
        <v> </v>
      </c>
      <c r="F265" s="12" t="str">
        <f t="shared" si="3"/>
        <v> </v>
      </c>
      <c r="G265" s="12" t="str">
        <f t="shared" si="4"/>
        <v> </v>
      </c>
      <c r="H265" s="13" t="str">
        <f>iferror(vlookup(A265,'MOY Export'!B:P,15,false)," ")</f>
        <v>O</v>
      </c>
      <c r="I265" s="13" t="str">
        <f t="shared" si="5"/>
        <v> 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11">
        <v>2.2775541E8</v>
      </c>
      <c r="B266" s="11">
        <v>4.0</v>
      </c>
      <c r="C266" s="11" t="s">
        <v>17</v>
      </c>
      <c r="D266" s="12" t="str">
        <f t="shared" si="1"/>
        <v> </v>
      </c>
      <c r="E266" s="12" t="str">
        <f t="shared" si="6"/>
        <v> </v>
      </c>
      <c r="F266" s="12" t="str">
        <f t="shared" si="3"/>
        <v> </v>
      </c>
      <c r="G266" s="12" t="str">
        <f t="shared" si="4"/>
        <v> </v>
      </c>
      <c r="H266" s="13" t="str">
        <f>iferror(vlookup(A266,'MOY Export'!B:P,15,false)," ")</f>
        <v>P</v>
      </c>
      <c r="I266" s="13" t="str">
        <f t="shared" si="5"/>
        <v> 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11">
        <v>2.32732271E8</v>
      </c>
      <c r="B267" s="11">
        <v>4.0</v>
      </c>
      <c r="C267" s="11" t="s">
        <v>17</v>
      </c>
      <c r="D267" s="12" t="str">
        <f t="shared" si="1"/>
        <v> </v>
      </c>
      <c r="E267" s="12" t="str">
        <f t="shared" si="6"/>
        <v> </v>
      </c>
      <c r="F267" s="12" t="str">
        <f t="shared" si="3"/>
        <v> </v>
      </c>
      <c r="G267" s="12" t="str">
        <f t="shared" si="4"/>
        <v> </v>
      </c>
      <c r="H267" s="13" t="str">
        <f>iferror(vlookup(A267,'MOY Export'!B:P,15,false)," ")</f>
        <v>Q</v>
      </c>
      <c r="I267" s="13" t="str">
        <f t="shared" si="5"/>
        <v> 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11">
        <v>2.32795203E8</v>
      </c>
      <c r="B268" s="11">
        <v>4.0</v>
      </c>
      <c r="C268" s="11" t="s">
        <v>17</v>
      </c>
      <c r="D268" s="12" t="str">
        <f t="shared" si="1"/>
        <v> </v>
      </c>
      <c r="E268" s="12" t="str">
        <f t="shared" si="6"/>
        <v> </v>
      </c>
      <c r="F268" s="12" t="str">
        <f t="shared" si="3"/>
        <v> </v>
      </c>
      <c r="G268" s="12" t="str">
        <f t="shared" si="4"/>
        <v> </v>
      </c>
      <c r="H268" s="13" t="str">
        <f>iferror(vlookup(A268,'MOY Export'!B:P,15,false)," ")</f>
        <v>Q</v>
      </c>
      <c r="I268" s="13" t="str">
        <f t="shared" si="5"/>
        <v> 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11">
        <v>2.3092468E8</v>
      </c>
      <c r="B269" s="11">
        <v>4.0</v>
      </c>
      <c r="C269" s="11" t="s">
        <v>17</v>
      </c>
      <c r="D269" s="12" t="str">
        <f t="shared" si="1"/>
        <v> </v>
      </c>
      <c r="E269" s="12" t="str">
        <f t="shared" si="6"/>
        <v> </v>
      </c>
      <c r="F269" s="12" t="str">
        <f t="shared" si="3"/>
        <v> </v>
      </c>
      <c r="G269" s="12" t="str">
        <f t="shared" si="4"/>
        <v> </v>
      </c>
      <c r="H269" s="13" t="str">
        <f>iferror(vlookup(A269,'MOY Export'!B:P,15,false)," ")</f>
        <v>Q</v>
      </c>
      <c r="I269" s="13" t="str">
        <f t="shared" si="5"/>
        <v> 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11">
        <v>2.30560856E8</v>
      </c>
      <c r="B270" s="11">
        <v>4.0</v>
      </c>
      <c r="C270" s="11" t="s">
        <v>17</v>
      </c>
      <c r="D270" s="12" t="str">
        <f t="shared" si="1"/>
        <v> </v>
      </c>
      <c r="E270" s="12" t="str">
        <f t="shared" si="6"/>
        <v> </v>
      </c>
      <c r="F270" s="12" t="str">
        <f t="shared" si="3"/>
        <v> </v>
      </c>
      <c r="G270" s="12" t="str">
        <f t="shared" si="4"/>
        <v> </v>
      </c>
      <c r="H270" s="13" t="str">
        <f>iferror(vlookup(A270,'MOY Export'!B:P,15,false)," ")</f>
        <v>R</v>
      </c>
      <c r="I270" s="13" t="str">
        <f t="shared" si="5"/>
        <v> 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11">
        <v>2.32298729E8</v>
      </c>
      <c r="B271" s="11">
        <v>4.0</v>
      </c>
      <c r="C271" s="11" t="s">
        <v>17</v>
      </c>
      <c r="D271" s="12" t="str">
        <f t="shared" si="1"/>
        <v> </v>
      </c>
      <c r="E271" s="12" t="str">
        <f t="shared" si="6"/>
        <v> </v>
      </c>
      <c r="F271" s="12" t="str">
        <f t="shared" si="3"/>
        <v> </v>
      </c>
      <c r="G271" s="12" t="str">
        <f t="shared" si="4"/>
        <v> </v>
      </c>
      <c r="H271" s="13" t="str">
        <f>iferror(vlookup(A271,'MOY Export'!B:P,15,false)," ")</f>
        <v>R</v>
      </c>
      <c r="I271" s="13" t="str">
        <f t="shared" si="5"/>
        <v> 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11">
        <v>2.33376235E8</v>
      </c>
      <c r="B272" s="11">
        <v>4.0</v>
      </c>
      <c r="C272" s="11" t="s">
        <v>17</v>
      </c>
      <c r="D272" s="12" t="str">
        <f t="shared" si="1"/>
        <v> </v>
      </c>
      <c r="E272" s="12" t="str">
        <f t="shared" si="6"/>
        <v> </v>
      </c>
      <c r="F272" s="12" t="str">
        <f t="shared" si="3"/>
        <v> </v>
      </c>
      <c r="G272" s="12" t="str">
        <f t="shared" si="4"/>
        <v> </v>
      </c>
      <c r="H272" s="13" t="str">
        <f>iferror(vlookup(A272,'MOY Export'!B:P,15,false)," ")</f>
        <v>R</v>
      </c>
      <c r="I272" s="13" t="str">
        <f t="shared" si="5"/>
        <v> 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11">
        <v>2.32795112E8</v>
      </c>
      <c r="B273" s="11">
        <v>4.0</v>
      </c>
      <c r="C273" s="11" t="s">
        <v>17</v>
      </c>
      <c r="D273" s="12" t="str">
        <f t="shared" si="1"/>
        <v> </v>
      </c>
      <c r="E273" s="12" t="str">
        <f t="shared" si="6"/>
        <v> </v>
      </c>
      <c r="F273" s="12" t="str">
        <f t="shared" si="3"/>
        <v> </v>
      </c>
      <c r="G273" s="12" t="str">
        <f t="shared" si="4"/>
        <v> </v>
      </c>
      <c r="H273" s="13" t="str">
        <f>iferror(vlookup(A273,'MOY Export'!B:P,15,false)," ")</f>
        <v>R</v>
      </c>
      <c r="I273" s="13" t="str">
        <f t="shared" si="5"/>
        <v> 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11">
        <v>2.24448902E8</v>
      </c>
      <c r="B274" s="11">
        <v>4.0</v>
      </c>
      <c r="C274" s="11" t="s">
        <v>17</v>
      </c>
      <c r="D274" s="12" t="str">
        <f t="shared" si="1"/>
        <v> </v>
      </c>
      <c r="E274" s="12" t="str">
        <f t="shared" si="6"/>
        <v> </v>
      </c>
      <c r="F274" s="12" t="str">
        <f t="shared" si="3"/>
        <v> </v>
      </c>
      <c r="G274" s="12" t="str">
        <f t="shared" si="4"/>
        <v> </v>
      </c>
      <c r="H274" s="13" t="str">
        <f>iferror(vlookup(A274,'MOY Export'!B:P,15,false)," ")</f>
        <v>S</v>
      </c>
      <c r="I274" s="13" t="str">
        <f t="shared" si="5"/>
        <v> 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11">
        <v>2.32836288E8</v>
      </c>
      <c r="B275" s="11">
        <v>4.0</v>
      </c>
      <c r="C275" s="11" t="s">
        <v>17</v>
      </c>
      <c r="D275" s="12" t="str">
        <f t="shared" si="1"/>
        <v> </v>
      </c>
      <c r="E275" s="12" t="str">
        <f t="shared" si="6"/>
        <v> </v>
      </c>
      <c r="F275" s="12" t="str">
        <f t="shared" si="3"/>
        <v> </v>
      </c>
      <c r="G275" s="12" t="str">
        <f t="shared" si="4"/>
        <v> </v>
      </c>
      <c r="H275" s="13" t="str">
        <f>iferror(vlookup(A275,'MOY Export'!B:P,15,false)," ")</f>
        <v>S</v>
      </c>
      <c r="I275" s="13" t="str">
        <f t="shared" si="5"/>
        <v> 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11">
        <v>2.31019795E8</v>
      </c>
      <c r="B276" s="11">
        <v>4.0</v>
      </c>
      <c r="C276" s="11" t="s">
        <v>17</v>
      </c>
      <c r="D276" s="17" t="str">
        <f t="shared" si="1"/>
        <v> </v>
      </c>
      <c r="E276" s="12" t="str">
        <f t="shared" si="6"/>
        <v> </v>
      </c>
      <c r="F276" s="12" t="str">
        <f t="shared" si="3"/>
        <v> </v>
      </c>
      <c r="G276" s="12" t="str">
        <f t="shared" si="4"/>
        <v> </v>
      </c>
      <c r="H276" s="13" t="str">
        <f>iferror(vlookup(A276,'MOY Export'!B:P,15,false)," ")</f>
        <v>T</v>
      </c>
      <c r="I276" s="13" t="str">
        <f t="shared" si="5"/>
        <v> 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18"/>
      <c r="B277" s="18"/>
      <c r="C277" s="7"/>
      <c r="D277" s="19" t="str">
        <f t="shared" si="1"/>
        <v> </v>
      </c>
      <c r="E277" s="7"/>
      <c r="F277" s="7"/>
      <c r="G277" s="7"/>
      <c r="H277" s="14"/>
      <c r="I277" s="1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18"/>
      <c r="B278" s="18"/>
      <c r="C278" s="7"/>
      <c r="D278" s="7" t="str">
        <f t="shared" si="1"/>
        <v> </v>
      </c>
      <c r="E278" s="7"/>
      <c r="F278" s="7"/>
      <c r="G278" s="7"/>
      <c r="H278" s="14"/>
      <c r="I278" s="1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18"/>
      <c r="B279" s="18"/>
      <c r="C279" s="7"/>
      <c r="D279" s="7" t="str">
        <f t="shared" si="1"/>
        <v> </v>
      </c>
      <c r="E279" s="7"/>
      <c r="F279" s="7"/>
      <c r="G279" s="7"/>
      <c r="H279" s="14"/>
      <c r="I279" s="1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18"/>
      <c r="B280" s="18"/>
      <c r="C280" s="7"/>
      <c r="D280" s="7" t="str">
        <f t="shared" si="1"/>
        <v> </v>
      </c>
      <c r="E280" s="7"/>
      <c r="F280" s="7"/>
      <c r="G280" s="7"/>
      <c r="H280" s="14"/>
      <c r="I280" s="1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18"/>
      <c r="B281" s="18"/>
      <c r="C281" s="7"/>
      <c r="D281" s="7" t="str">
        <f t="shared" si="1"/>
        <v> </v>
      </c>
      <c r="E281" s="7"/>
      <c r="F281" s="7"/>
      <c r="G281" s="7"/>
      <c r="H281" s="14"/>
      <c r="I281" s="1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18"/>
      <c r="B282" s="18"/>
      <c r="C282" s="7"/>
      <c r="D282" s="7" t="str">
        <f t="shared" si="1"/>
        <v> </v>
      </c>
      <c r="E282" s="7"/>
      <c r="F282" s="7"/>
      <c r="G282" s="7"/>
      <c r="H282" s="14"/>
      <c r="I282" s="14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 t="str">
        <f t="shared" si="1"/>
        <v> </v>
      </c>
      <c r="E283" s="7"/>
      <c r="F283" s="7"/>
      <c r="G283" s="7"/>
      <c r="H283" s="14"/>
      <c r="I283" s="14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 t="str">
        <f t="shared" si="1"/>
        <v> </v>
      </c>
      <c r="E284" s="7"/>
      <c r="F284" s="7"/>
      <c r="G284" s="7"/>
      <c r="H284" s="14"/>
      <c r="I284" s="14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 t="str">
        <f t="shared" si="1"/>
        <v> </v>
      </c>
      <c r="E285" s="7"/>
      <c r="F285" s="7"/>
      <c r="G285" s="7"/>
      <c r="H285" s="14"/>
      <c r="I285" s="14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 t="str">
        <f t="shared" si="1"/>
        <v> </v>
      </c>
      <c r="E286" s="7"/>
      <c r="F286" s="7"/>
      <c r="G286" s="7"/>
      <c r="H286" s="14"/>
      <c r="I286" s="14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 t="str">
        <f t="shared" si="1"/>
        <v> </v>
      </c>
      <c r="E287" s="7"/>
      <c r="F287" s="7"/>
      <c r="G287" s="7"/>
      <c r="H287" s="14"/>
      <c r="I287" s="14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14"/>
      <c r="I288" s="14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14"/>
      <c r="I289" s="14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14"/>
      <c r="I290" s="14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14"/>
      <c r="I291" s="14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14"/>
      <c r="I292" s="1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14"/>
      <c r="I293" s="1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14"/>
      <c r="I294" s="1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14"/>
      <c r="I295" s="1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14"/>
      <c r="I296" s="1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14"/>
      <c r="I297" s="1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14"/>
      <c r="I298" s="1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14"/>
      <c r="I299" s="1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14"/>
      <c r="I300" s="1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14"/>
      <c r="I301" s="1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14"/>
      <c r="I302" s="14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14"/>
      <c r="I303" s="14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14"/>
      <c r="I304" s="14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14"/>
      <c r="I305" s="14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14"/>
      <c r="I306" s="14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14"/>
      <c r="I307" s="14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</sheetData>
  <mergeCells count="5">
    <mergeCell ref="A1:A2"/>
    <mergeCell ref="B1:B2"/>
    <mergeCell ref="C1:C2"/>
    <mergeCell ref="D1:G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8.25"/>
    <col customWidth="1" min="3" max="3" width="6.75"/>
    <col customWidth="1" min="4" max="26" width="7.25"/>
  </cols>
  <sheetData>
    <row r="1">
      <c r="A1" s="20" t="s">
        <v>18</v>
      </c>
      <c r="B1" s="20" t="s">
        <v>19</v>
      </c>
      <c r="C1" s="20" t="s">
        <v>20</v>
      </c>
      <c r="D1" s="20" t="s">
        <v>21</v>
      </c>
      <c r="E1" s="20" t="s">
        <v>22</v>
      </c>
      <c r="F1" s="20" t="s">
        <v>23</v>
      </c>
      <c r="G1" s="20" t="s">
        <v>24</v>
      </c>
      <c r="H1" s="20" t="s">
        <v>25</v>
      </c>
      <c r="I1" s="20" t="s">
        <v>26</v>
      </c>
      <c r="J1" s="20" t="s">
        <v>27</v>
      </c>
      <c r="K1" s="20" t="s">
        <v>28</v>
      </c>
      <c r="L1" s="20" t="s">
        <v>29</v>
      </c>
      <c r="M1" s="21" t="s">
        <v>30</v>
      </c>
      <c r="N1" s="20" t="s">
        <v>31</v>
      </c>
      <c r="O1" s="20" t="s">
        <v>32</v>
      </c>
      <c r="P1" s="20" t="s">
        <v>33</v>
      </c>
      <c r="Q1" s="20" t="s">
        <v>34</v>
      </c>
      <c r="R1" s="20"/>
      <c r="S1" s="20"/>
      <c r="T1" s="20"/>
      <c r="U1" s="20"/>
      <c r="V1" s="20"/>
      <c r="W1" s="20"/>
      <c r="X1" s="20"/>
      <c r="Y1" s="20"/>
      <c r="Z1" s="20"/>
    </row>
    <row r="2">
      <c r="A2" s="22" t="s">
        <v>35</v>
      </c>
      <c r="B2" s="23">
        <v>2.39980147E8</v>
      </c>
      <c r="C2" s="22" t="s">
        <v>36</v>
      </c>
      <c r="D2" s="22" t="s">
        <v>4</v>
      </c>
      <c r="E2" s="22" t="s">
        <v>37</v>
      </c>
      <c r="F2" s="22" t="s">
        <v>38</v>
      </c>
      <c r="G2" s="23">
        <v>93.0</v>
      </c>
      <c r="H2" s="23">
        <v>1.0</v>
      </c>
      <c r="I2" s="24"/>
      <c r="J2" s="23">
        <v>2.0</v>
      </c>
      <c r="K2" s="23">
        <v>3.0</v>
      </c>
      <c r="L2" s="23">
        <v>1.0</v>
      </c>
      <c r="M2" s="25"/>
      <c r="N2" s="23">
        <v>4.0</v>
      </c>
      <c r="O2" s="22" t="s">
        <v>39</v>
      </c>
      <c r="P2" s="22" t="s">
        <v>40</v>
      </c>
      <c r="Q2" s="24"/>
      <c r="R2" s="26"/>
      <c r="S2" s="26"/>
      <c r="T2" s="26"/>
      <c r="U2" s="26"/>
      <c r="V2" s="26"/>
      <c r="W2" s="26"/>
      <c r="X2" s="26"/>
      <c r="Y2" s="26"/>
      <c r="Z2" s="26"/>
    </row>
    <row r="3">
      <c r="A3" s="22" t="s">
        <v>41</v>
      </c>
      <c r="B3" s="23">
        <v>2.40414854E8</v>
      </c>
      <c r="C3" s="22" t="s">
        <v>36</v>
      </c>
      <c r="D3" s="22" t="s">
        <v>4</v>
      </c>
      <c r="E3" s="22" t="s">
        <v>37</v>
      </c>
      <c r="F3" s="22" t="s">
        <v>42</v>
      </c>
      <c r="G3" s="23">
        <v>88.0</v>
      </c>
      <c r="H3" s="23">
        <v>1.0</v>
      </c>
      <c r="I3" s="24"/>
      <c r="J3" s="23">
        <v>2.0</v>
      </c>
      <c r="K3" s="23">
        <v>1.0</v>
      </c>
      <c r="L3" s="23">
        <v>2.0</v>
      </c>
      <c r="M3" s="25"/>
      <c r="N3" s="23">
        <v>3.0</v>
      </c>
      <c r="O3" s="22" t="s">
        <v>43</v>
      </c>
      <c r="P3" s="22" t="s">
        <v>44</v>
      </c>
      <c r="Q3" s="24"/>
      <c r="R3" s="26"/>
      <c r="S3" s="26"/>
      <c r="T3" s="26"/>
      <c r="U3" s="26"/>
      <c r="V3" s="26"/>
      <c r="W3" s="26"/>
      <c r="X3" s="26"/>
      <c r="Y3" s="26"/>
      <c r="Z3" s="26"/>
    </row>
    <row r="4">
      <c r="A4" s="22" t="s">
        <v>45</v>
      </c>
      <c r="B4" s="23">
        <v>2.25089911E8</v>
      </c>
      <c r="C4" s="22" t="s">
        <v>36</v>
      </c>
      <c r="D4" s="22" t="s">
        <v>4</v>
      </c>
      <c r="E4" s="23">
        <v>4.0</v>
      </c>
      <c r="F4" s="22" t="s">
        <v>46</v>
      </c>
      <c r="G4" s="23">
        <v>99.0</v>
      </c>
      <c r="H4" s="23">
        <v>2.0</v>
      </c>
      <c r="I4" s="24"/>
      <c r="J4" s="23">
        <v>2.0</v>
      </c>
      <c r="K4" s="23">
        <v>2.0</v>
      </c>
      <c r="L4" s="23">
        <v>0.0</v>
      </c>
      <c r="M4" s="23">
        <v>3.0</v>
      </c>
      <c r="N4" s="23">
        <v>5.0</v>
      </c>
      <c r="O4" s="22" t="s">
        <v>39</v>
      </c>
      <c r="P4" s="22" t="s">
        <v>47</v>
      </c>
      <c r="Q4" s="24"/>
      <c r="R4" s="26"/>
      <c r="S4" s="26"/>
      <c r="T4" s="26"/>
      <c r="U4" s="26"/>
      <c r="V4" s="26"/>
      <c r="W4" s="26"/>
      <c r="X4" s="26"/>
      <c r="Y4" s="26"/>
      <c r="Z4" s="26"/>
    </row>
    <row r="5">
      <c r="A5" s="22" t="s">
        <v>48</v>
      </c>
      <c r="B5" s="23">
        <v>2.34623767E8</v>
      </c>
      <c r="C5" s="22" t="s">
        <v>36</v>
      </c>
      <c r="D5" s="22" t="s">
        <v>4</v>
      </c>
      <c r="E5" s="23">
        <v>2.0</v>
      </c>
      <c r="F5" s="22" t="s">
        <v>49</v>
      </c>
      <c r="G5" s="23">
        <v>98.0</v>
      </c>
      <c r="H5" s="23">
        <v>2.0</v>
      </c>
      <c r="I5" s="24"/>
      <c r="J5" s="23">
        <v>2.0</v>
      </c>
      <c r="K5" s="23">
        <v>2.0</v>
      </c>
      <c r="L5" s="23">
        <v>2.0</v>
      </c>
      <c r="M5" s="23">
        <v>2.0</v>
      </c>
      <c r="N5" s="23">
        <v>6.0</v>
      </c>
      <c r="O5" s="22" t="s">
        <v>39</v>
      </c>
      <c r="P5" s="22" t="s">
        <v>46</v>
      </c>
      <c r="Q5" s="24"/>
      <c r="R5" s="26"/>
      <c r="S5" s="26"/>
      <c r="T5" s="26"/>
      <c r="U5" s="26"/>
      <c r="V5" s="26"/>
      <c r="W5" s="26"/>
      <c r="X5" s="26"/>
      <c r="Y5" s="26"/>
      <c r="Z5" s="26"/>
    </row>
    <row r="6">
      <c r="A6" s="22" t="s">
        <v>50</v>
      </c>
      <c r="B6" s="23">
        <v>2.26487213E8</v>
      </c>
      <c r="C6" s="22" t="s">
        <v>36</v>
      </c>
      <c r="D6" s="22" t="s">
        <v>4</v>
      </c>
      <c r="E6" s="23">
        <v>2.0</v>
      </c>
      <c r="F6" s="22" t="s">
        <v>51</v>
      </c>
      <c r="G6" s="23">
        <v>98.0</v>
      </c>
      <c r="H6" s="23">
        <v>0.0</v>
      </c>
      <c r="I6" s="24"/>
      <c r="J6" s="23">
        <v>2.0</v>
      </c>
      <c r="K6" s="23">
        <v>2.0</v>
      </c>
      <c r="L6" s="23">
        <v>2.0</v>
      </c>
      <c r="M6" s="23">
        <v>3.0</v>
      </c>
      <c r="N6" s="23">
        <v>7.0</v>
      </c>
      <c r="O6" s="22" t="s">
        <v>52</v>
      </c>
      <c r="P6" s="22" t="s">
        <v>53</v>
      </c>
      <c r="Q6" s="24"/>
      <c r="R6" s="26"/>
      <c r="S6" s="26"/>
      <c r="T6" s="26"/>
      <c r="U6" s="26"/>
      <c r="V6" s="26"/>
      <c r="W6" s="26"/>
      <c r="X6" s="26"/>
      <c r="Y6" s="26"/>
      <c r="Z6" s="26"/>
    </row>
    <row r="7">
      <c r="A7" s="22" t="s">
        <v>54</v>
      </c>
      <c r="B7" s="23">
        <v>2.38187736E8</v>
      </c>
      <c r="C7" s="22" t="s">
        <v>36</v>
      </c>
      <c r="D7" s="22" t="s">
        <v>4</v>
      </c>
      <c r="E7" s="23">
        <v>1.0</v>
      </c>
      <c r="F7" s="22" t="s">
        <v>49</v>
      </c>
      <c r="G7" s="23">
        <v>99.0</v>
      </c>
      <c r="H7" s="23">
        <v>1.0</v>
      </c>
      <c r="I7" s="24"/>
      <c r="J7" s="23">
        <v>3.0</v>
      </c>
      <c r="K7" s="23">
        <v>3.0</v>
      </c>
      <c r="L7" s="23">
        <v>0.0</v>
      </c>
      <c r="M7" s="23">
        <v>1.0</v>
      </c>
      <c r="N7" s="23">
        <v>4.0</v>
      </c>
      <c r="O7" s="22" t="s">
        <v>39</v>
      </c>
      <c r="P7" s="22" t="s">
        <v>55</v>
      </c>
      <c r="Q7" s="24"/>
      <c r="R7" s="26"/>
      <c r="S7" s="26"/>
      <c r="T7" s="26"/>
      <c r="U7" s="26"/>
      <c r="V7" s="26"/>
      <c r="W7" s="26"/>
      <c r="X7" s="26"/>
      <c r="Y7" s="26"/>
      <c r="Z7" s="26"/>
    </row>
    <row r="8">
      <c r="A8" s="22" t="s">
        <v>56</v>
      </c>
      <c r="B8" s="23">
        <v>2.37760962E8</v>
      </c>
      <c r="C8" s="22" t="s">
        <v>36</v>
      </c>
      <c r="D8" s="22" t="s">
        <v>4</v>
      </c>
      <c r="E8" s="23">
        <v>1.0</v>
      </c>
      <c r="F8" s="22" t="s">
        <v>47</v>
      </c>
      <c r="G8" s="23">
        <v>98.0</v>
      </c>
      <c r="H8" s="23">
        <v>2.0</v>
      </c>
      <c r="I8" s="23">
        <v>80.0</v>
      </c>
      <c r="J8" s="23">
        <v>3.0</v>
      </c>
      <c r="K8" s="23">
        <v>3.0</v>
      </c>
      <c r="L8" s="23">
        <v>1.0</v>
      </c>
      <c r="M8" s="23">
        <v>1.0</v>
      </c>
      <c r="N8" s="23">
        <v>5.0</v>
      </c>
      <c r="O8" s="22" t="s">
        <v>39</v>
      </c>
      <c r="P8" s="22" t="s">
        <v>38</v>
      </c>
      <c r="Q8" s="24"/>
      <c r="R8" s="26"/>
      <c r="S8" s="26"/>
      <c r="T8" s="26"/>
      <c r="U8" s="26"/>
      <c r="V8" s="26"/>
      <c r="W8" s="26"/>
      <c r="X8" s="26"/>
      <c r="Y8" s="26"/>
      <c r="Z8" s="26"/>
    </row>
    <row r="9">
      <c r="A9" s="22" t="s">
        <v>57</v>
      </c>
      <c r="B9" s="23">
        <v>2.40315135E8</v>
      </c>
      <c r="C9" s="22" t="s">
        <v>36</v>
      </c>
      <c r="D9" s="22" t="s">
        <v>4</v>
      </c>
      <c r="E9" s="22" t="s">
        <v>37</v>
      </c>
      <c r="F9" s="22" t="s">
        <v>58</v>
      </c>
      <c r="G9" s="23">
        <v>98.0</v>
      </c>
      <c r="H9" s="23">
        <v>0.0</v>
      </c>
      <c r="I9" s="24"/>
      <c r="J9" s="23">
        <v>3.0</v>
      </c>
      <c r="K9" s="23">
        <v>2.0</v>
      </c>
      <c r="L9" s="23">
        <v>2.0</v>
      </c>
      <c r="M9" s="23">
        <v>1.0</v>
      </c>
      <c r="N9" s="23">
        <v>5.0</v>
      </c>
      <c r="O9" s="22" t="s">
        <v>39</v>
      </c>
      <c r="P9" s="22" t="s">
        <v>59</v>
      </c>
      <c r="Q9" s="24"/>
      <c r="R9" s="26"/>
      <c r="S9" s="26"/>
      <c r="T9" s="26"/>
      <c r="U9" s="26"/>
      <c r="V9" s="26"/>
      <c r="W9" s="26"/>
      <c r="X9" s="26"/>
      <c r="Y9" s="26"/>
      <c r="Z9" s="26"/>
    </row>
    <row r="10">
      <c r="A10" s="22" t="s">
        <v>60</v>
      </c>
      <c r="B10" s="23">
        <v>2.32732271E8</v>
      </c>
      <c r="C10" s="22" t="s">
        <v>36</v>
      </c>
      <c r="D10" s="22" t="s">
        <v>4</v>
      </c>
      <c r="E10" s="23">
        <v>4.0</v>
      </c>
      <c r="F10" s="22" t="s">
        <v>58</v>
      </c>
      <c r="G10" s="23">
        <v>95.0</v>
      </c>
      <c r="H10" s="23">
        <v>1.0</v>
      </c>
      <c r="I10" s="24"/>
      <c r="J10" s="23">
        <v>2.0</v>
      </c>
      <c r="K10" s="23">
        <v>2.0</v>
      </c>
      <c r="L10" s="23">
        <v>2.0</v>
      </c>
      <c r="M10" s="23">
        <v>3.0</v>
      </c>
      <c r="N10" s="23">
        <v>7.0</v>
      </c>
      <c r="O10" s="22" t="s">
        <v>52</v>
      </c>
      <c r="P10" s="22" t="s">
        <v>49</v>
      </c>
      <c r="Q10" s="24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2" t="s">
        <v>61</v>
      </c>
      <c r="B11" s="23">
        <v>2.34623775E8</v>
      </c>
      <c r="C11" s="22" t="s">
        <v>36</v>
      </c>
      <c r="D11" s="22" t="s">
        <v>4</v>
      </c>
      <c r="E11" s="23">
        <v>2.0</v>
      </c>
      <c r="F11" s="22" t="s">
        <v>62</v>
      </c>
      <c r="G11" s="23">
        <v>97.0</v>
      </c>
      <c r="H11" s="23">
        <v>1.0</v>
      </c>
      <c r="I11" s="25"/>
      <c r="J11" s="23">
        <v>2.0</v>
      </c>
      <c r="K11" s="23">
        <v>1.0</v>
      </c>
      <c r="L11" s="23">
        <v>1.0</v>
      </c>
      <c r="M11" s="23">
        <v>0.0</v>
      </c>
      <c r="N11" s="23">
        <v>2.0</v>
      </c>
      <c r="O11" s="22" t="s">
        <v>43</v>
      </c>
      <c r="P11" s="22" t="s">
        <v>51</v>
      </c>
      <c r="Q11" s="24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2" t="s">
        <v>63</v>
      </c>
      <c r="B12" s="23">
        <v>2.40414904E8</v>
      </c>
      <c r="C12" s="22" t="s">
        <v>36</v>
      </c>
      <c r="D12" s="22" t="s">
        <v>4</v>
      </c>
      <c r="E12" s="22" t="s">
        <v>37</v>
      </c>
      <c r="F12" s="22" t="s">
        <v>51</v>
      </c>
      <c r="G12" s="23">
        <v>99.0</v>
      </c>
      <c r="H12" s="23">
        <v>4.0</v>
      </c>
      <c r="I12" s="24"/>
      <c r="J12" s="23">
        <v>2.0</v>
      </c>
      <c r="K12" s="23">
        <v>2.0</v>
      </c>
      <c r="L12" s="23">
        <v>2.0</v>
      </c>
      <c r="M12" s="23">
        <v>2.0</v>
      </c>
      <c r="N12" s="23">
        <v>6.0</v>
      </c>
      <c r="O12" s="22" t="s">
        <v>39</v>
      </c>
      <c r="P12" s="22" t="s">
        <v>42</v>
      </c>
      <c r="Q12" s="24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2" t="s">
        <v>64</v>
      </c>
      <c r="B13" s="23">
        <v>2.08725598E8</v>
      </c>
      <c r="C13" s="22" t="s">
        <v>36</v>
      </c>
      <c r="D13" s="22" t="s">
        <v>4</v>
      </c>
      <c r="E13" s="23">
        <v>2.0</v>
      </c>
      <c r="F13" s="22" t="s">
        <v>65</v>
      </c>
      <c r="G13" s="23">
        <v>99.0</v>
      </c>
      <c r="H13" s="23">
        <v>1.0</v>
      </c>
      <c r="I13" s="24"/>
      <c r="J13" s="23">
        <v>2.0</v>
      </c>
      <c r="K13" s="23">
        <v>2.0</v>
      </c>
      <c r="L13" s="23">
        <v>2.0</v>
      </c>
      <c r="M13" s="23">
        <v>1.0</v>
      </c>
      <c r="N13" s="23">
        <v>5.0</v>
      </c>
      <c r="O13" s="22" t="s">
        <v>39</v>
      </c>
      <c r="P13" s="22" t="s">
        <v>38</v>
      </c>
      <c r="Q13" s="24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2" t="s">
        <v>66</v>
      </c>
      <c r="B14" s="23">
        <v>2.30635724E8</v>
      </c>
      <c r="C14" s="22" t="s">
        <v>36</v>
      </c>
      <c r="D14" s="22" t="s">
        <v>4</v>
      </c>
      <c r="E14" s="23">
        <v>4.0</v>
      </c>
      <c r="F14" s="22" t="s">
        <v>51</v>
      </c>
      <c r="G14" s="23">
        <v>97.0</v>
      </c>
      <c r="H14" s="23">
        <v>3.0</v>
      </c>
      <c r="I14" s="23">
        <v>47.0</v>
      </c>
      <c r="J14" s="23">
        <v>1.0</v>
      </c>
      <c r="K14" s="23">
        <v>3.0</v>
      </c>
      <c r="L14" s="23">
        <v>2.0</v>
      </c>
      <c r="M14" s="23">
        <v>2.0</v>
      </c>
      <c r="N14" s="23">
        <v>7.0</v>
      </c>
      <c r="O14" s="22" t="s">
        <v>52</v>
      </c>
      <c r="P14" s="22" t="s">
        <v>47</v>
      </c>
      <c r="Q14" s="24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2" t="s">
        <v>67</v>
      </c>
      <c r="B15" s="23">
        <v>2.4009897E8</v>
      </c>
      <c r="C15" s="22" t="s">
        <v>36</v>
      </c>
      <c r="D15" s="22" t="s">
        <v>4</v>
      </c>
      <c r="E15" s="22" t="s">
        <v>37</v>
      </c>
      <c r="F15" s="22" t="s">
        <v>46</v>
      </c>
      <c r="G15" s="23">
        <v>95.0</v>
      </c>
      <c r="H15" s="23">
        <v>4.0</v>
      </c>
      <c r="I15" s="23">
        <v>68.0</v>
      </c>
      <c r="J15" s="23">
        <v>2.0</v>
      </c>
      <c r="K15" s="23">
        <v>1.0</v>
      </c>
      <c r="L15" s="23">
        <v>1.0</v>
      </c>
      <c r="M15" s="23">
        <v>2.0</v>
      </c>
      <c r="N15" s="23">
        <v>4.0</v>
      </c>
      <c r="O15" s="22" t="s">
        <v>43</v>
      </c>
      <c r="P15" s="22" t="s">
        <v>44</v>
      </c>
      <c r="Q15" s="24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2" t="s">
        <v>68</v>
      </c>
      <c r="B16" s="23">
        <v>2.08367797E8</v>
      </c>
      <c r="C16" s="22" t="s">
        <v>36</v>
      </c>
      <c r="D16" s="22" t="s">
        <v>4</v>
      </c>
      <c r="E16" s="23">
        <v>3.0</v>
      </c>
      <c r="F16" s="22" t="s">
        <v>51</v>
      </c>
      <c r="G16" s="23">
        <v>99.0</v>
      </c>
      <c r="H16" s="23">
        <v>0.0</v>
      </c>
      <c r="I16" s="24"/>
      <c r="J16" s="23">
        <v>3.0</v>
      </c>
      <c r="K16" s="23">
        <v>3.0</v>
      </c>
      <c r="L16" s="23">
        <v>2.0</v>
      </c>
      <c r="M16" s="23">
        <v>1.0</v>
      </c>
      <c r="N16" s="23">
        <v>6.0</v>
      </c>
      <c r="O16" s="22" t="s">
        <v>39</v>
      </c>
      <c r="P16" s="22" t="s">
        <v>47</v>
      </c>
      <c r="Q16" s="24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2" t="s">
        <v>69</v>
      </c>
      <c r="B17" s="23">
        <v>2.39980261E8</v>
      </c>
      <c r="C17" s="22" t="s">
        <v>36</v>
      </c>
      <c r="D17" s="22" t="s">
        <v>4</v>
      </c>
      <c r="E17" s="22" t="s">
        <v>37</v>
      </c>
      <c r="F17" s="22" t="s">
        <v>62</v>
      </c>
      <c r="G17" s="23">
        <v>99.0</v>
      </c>
      <c r="H17" s="23">
        <v>0.0</v>
      </c>
      <c r="I17" s="24"/>
      <c r="J17" s="23">
        <v>3.0</v>
      </c>
      <c r="K17" s="23">
        <v>2.0</v>
      </c>
      <c r="L17" s="23">
        <v>2.0</v>
      </c>
      <c r="M17" s="23">
        <v>2.0</v>
      </c>
      <c r="N17" s="23">
        <v>5.0</v>
      </c>
      <c r="O17" s="22" t="s">
        <v>39</v>
      </c>
      <c r="P17" s="22" t="s">
        <v>40</v>
      </c>
      <c r="Q17" s="24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2" t="s">
        <v>70</v>
      </c>
      <c r="B18" s="23">
        <v>2.33255389E8</v>
      </c>
      <c r="C18" s="22" t="s">
        <v>36</v>
      </c>
      <c r="D18" s="22" t="s">
        <v>4</v>
      </c>
      <c r="E18" s="23">
        <v>4.0</v>
      </c>
      <c r="F18" s="22" t="s">
        <v>46</v>
      </c>
      <c r="G18" s="23">
        <v>99.0</v>
      </c>
      <c r="H18" s="23">
        <v>0.0</v>
      </c>
      <c r="I18" s="24"/>
      <c r="J18" s="23">
        <v>3.0</v>
      </c>
      <c r="K18" s="23">
        <v>3.0</v>
      </c>
      <c r="L18" s="23">
        <v>1.0</v>
      </c>
      <c r="M18" s="23">
        <v>2.0</v>
      </c>
      <c r="N18" s="23">
        <v>6.0</v>
      </c>
      <c r="O18" s="22" t="s">
        <v>39</v>
      </c>
      <c r="P18" s="22" t="s">
        <v>71</v>
      </c>
      <c r="Q18" s="24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2" t="s">
        <v>72</v>
      </c>
      <c r="B19" s="23">
        <v>2.27215274E8</v>
      </c>
      <c r="C19" s="22" t="s">
        <v>36</v>
      </c>
      <c r="D19" s="22" t="s">
        <v>4</v>
      </c>
      <c r="E19" s="23">
        <v>4.0</v>
      </c>
      <c r="F19" s="22" t="s">
        <v>65</v>
      </c>
      <c r="G19" s="23">
        <v>99.0</v>
      </c>
      <c r="H19" s="23">
        <v>0.0</v>
      </c>
      <c r="I19" s="23">
        <v>99.0</v>
      </c>
      <c r="J19" s="23">
        <v>3.0</v>
      </c>
      <c r="K19" s="23">
        <v>2.0</v>
      </c>
      <c r="L19" s="23">
        <v>2.0</v>
      </c>
      <c r="M19" s="23">
        <v>2.0</v>
      </c>
      <c r="N19" s="23">
        <v>6.0</v>
      </c>
      <c r="O19" s="22" t="s">
        <v>39</v>
      </c>
      <c r="P19" s="22" t="s">
        <v>53</v>
      </c>
      <c r="Q19" s="24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2" t="s">
        <v>73</v>
      </c>
      <c r="B20" s="23">
        <v>2.3240633E8</v>
      </c>
      <c r="C20" s="22" t="s">
        <v>36</v>
      </c>
      <c r="D20" s="22" t="s">
        <v>4</v>
      </c>
      <c r="E20" s="23">
        <v>2.0</v>
      </c>
      <c r="F20" s="22" t="s">
        <v>46</v>
      </c>
      <c r="G20" s="23">
        <v>99.0</v>
      </c>
      <c r="H20" s="23">
        <v>0.0</v>
      </c>
      <c r="I20" s="24"/>
      <c r="J20" s="23">
        <v>3.0</v>
      </c>
      <c r="K20" s="23">
        <v>2.0</v>
      </c>
      <c r="L20" s="23">
        <v>1.0</v>
      </c>
      <c r="M20" s="23">
        <v>2.0</v>
      </c>
      <c r="N20" s="23">
        <v>5.0</v>
      </c>
      <c r="O20" s="22" t="s">
        <v>39</v>
      </c>
      <c r="P20" s="22" t="s">
        <v>59</v>
      </c>
      <c r="Q20" s="24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2" t="s">
        <v>74</v>
      </c>
      <c r="B21" s="23">
        <v>2.16181412E8</v>
      </c>
      <c r="C21" s="22" t="s">
        <v>36</v>
      </c>
      <c r="D21" s="22" t="s">
        <v>4</v>
      </c>
      <c r="E21" s="25"/>
      <c r="F21" s="22" t="s">
        <v>75</v>
      </c>
      <c r="G21" s="23">
        <v>99.0</v>
      </c>
      <c r="H21" s="23">
        <v>1.0</v>
      </c>
      <c r="I21" s="23">
        <v>159.0</v>
      </c>
      <c r="J21" s="23">
        <v>2.0</v>
      </c>
      <c r="K21" s="23">
        <v>3.0</v>
      </c>
      <c r="L21" s="23">
        <v>1.0</v>
      </c>
      <c r="M21" s="23">
        <v>2.0</v>
      </c>
      <c r="N21" s="23">
        <v>6.0</v>
      </c>
      <c r="O21" s="22" t="s">
        <v>39</v>
      </c>
      <c r="P21" s="22" t="s">
        <v>49</v>
      </c>
      <c r="Q21" s="24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2" t="s">
        <v>76</v>
      </c>
      <c r="B22" s="23">
        <v>2.34458867E8</v>
      </c>
      <c r="C22" s="22" t="s">
        <v>36</v>
      </c>
      <c r="D22" s="22" t="s">
        <v>4</v>
      </c>
      <c r="E22" s="23">
        <v>1.0</v>
      </c>
      <c r="F22" s="22" t="s">
        <v>51</v>
      </c>
      <c r="G22" s="23">
        <v>99.0</v>
      </c>
      <c r="H22" s="23">
        <v>2.0</v>
      </c>
      <c r="I22" s="23">
        <v>110.0</v>
      </c>
      <c r="J22" s="23">
        <v>3.0</v>
      </c>
      <c r="K22" s="23">
        <v>2.0</v>
      </c>
      <c r="L22" s="23">
        <v>2.0</v>
      </c>
      <c r="M22" s="23">
        <v>2.0</v>
      </c>
      <c r="N22" s="23">
        <v>6.0</v>
      </c>
      <c r="O22" s="22" t="s">
        <v>39</v>
      </c>
      <c r="P22" s="22" t="s">
        <v>77</v>
      </c>
      <c r="Q22" s="24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2" t="s">
        <v>78</v>
      </c>
      <c r="B23" s="23">
        <v>2.19500741E8</v>
      </c>
      <c r="C23" s="22" t="s">
        <v>36</v>
      </c>
      <c r="D23" s="22" t="s">
        <v>4</v>
      </c>
      <c r="E23" s="23">
        <v>2.0</v>
      </c>
      <c r="F23" s="22" t="s">
        <v>51</v>
      </c>
      <c r="G23" s="23">
        <v>99.0</v>
      </c>
      <c r="H23" s="23">
        <v>0.0</v>
      </c>
      <c r="I23" s="23">
        <v>88.0</v>
      </c>
      <c r="J23" s="23">
        <v>2.0</v>
      </c>
      <c r="K23" s="23">
        <v>2.0</v>
      </c>
      <c r="L23" s="23">
        <v>1.0</v>
      </c>
      <c r="M23" s="23">
        <v>2.0</v>
      </c>
      <c r="N23" s="23">
        <v>5.0</v>
      </c>
      <c r="O23" s="22" t="s">
        <v>39</v>
      </c>
      <c r="P23" s="22" t="s">
        <v>53</v>
      </c>
      <c r="Q23" s="24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2" t="s">
        <v>79</v>
      </c>
      <c r="B24" s="23">
        <v>2.31093345E8</v>
      </c>
      <c r="C24" s="22" t="s">
        <v>36</v>
      </c>
      <c r="D24" s="22" t="s">
        <v>4</v>
      </c>
      <c r="E24" s="23">
        <v>4.0</v>
      </c>
      <c r="F24" s="22" t="s">
        <v>58</v>
      </c>
      <c r="G24" s="23">
        <v>98.0</v>
      </c>
      <c r="H24" s="23">
        <v>0.0</v>
      </c>
      <c r="I24" s="25"/>
      <c r="J24" s="23">
        <v>2.0</v>
      </c>
      <c r="K24" s="23">
        <v>2.0</v>
      </c>
      <c r="L24" s="23">
        <v>1.0</v>
      </c>
      <c r="M24" s="23">
        <v>2.0</v>
      </c>
      <c r="N24" s="23">
        <v>5.0</v>
      </c>
      <c r="O24" s="22" t="s">
        <v>39</v>
      </c>
      <c r="P24" s="22" t="s">
        <v>58</v>
      </c>
      <c r="Q24" s="24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2" t="s">
        <v>80</v>
      </c>
      <c r="B25" s="23">
        <v>2.39980279E8</v>
      </c>
      <c r="C25" s="22" t="s">
        <v>36</v>
      </c>
      <c r="D25" s="22" t="s">
        <v>4</v>
      </c>
      <c r="E25" s="22" t="s">
        <v>37</v>
      </c>
      <c r="F25" s="22" t="s">
        <v>53</v>
      </c>
      <c r="G25" s="23">
        <v>97.0</v>
      </c>
      <c r="H25" s="23">
        <v>3.0</v>
      </c>
      <c r="I25" s="23">
        <v>48.0</v>
      </c>
      <c r="J25" s="23">
        <v>2.0</v>
      </c>
      <c r="K25" s="23">
        <v>3.0</v>
      </c>
      <c r="L25" s="23">
        <v>2.0</v>
      </c>
      <c r="M25" s="23">
        <v>2.0</v>
      </c>
      <c r="N25" s="23">
        <v>7.0</v>
      </c>
      <c r="O25" s="22" t="s">
        <v>52</v>
      </c>
      <c r="P25" s="22" t="s">
        <v>40</v>
      </c>
      <c r="Q25" s="24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2" t="s">
        <v>81</v>
      </c>
      <c r="B26" s="23">
        <v>2.38187744E8</v>
      </c>
      <c r="C26" s="22" t="s">
        <v>36</v>
      </c>
      <c r="D26" s="22" t="s">
        <v>4</v>
      </c>
      <c r="E26" s="23">
        <v>1.0</v>
      </c>
      <c r="F26" s="22" t="s">
        <v>46</v>
      </c>
      <c r="G26" s="23">
        <v>99.0</v>
      </c>
      <c r="H26" s="23">
        <v>0.0</v>
      </c>
      <c r="I26" s="24"/>
      <c r="J26" s="23">
        <v>2.0</v>
      </c>
      <c r="K26" s="23">
        <v>3.0</v>
      </c>
      <c r="L26" s="23">
        <v>0.0</v>
      </c>
      <c r="M26" s="23">
        <v>1.0</v>
      </c>
      <c r="N26" s="23">
        <v>4.0</v>
      </c>
      <c r="O26" s="22" t="s">
        <v>39</v>
      </c>
      <c r="P26" s="22" t="s">
        <v>77</v>
      </c>
      <c r="Q26" s="24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2" t="s">
        <v>82</v>
      </c>
      <c r="B27" s="23">
        <v>2.08187179E8</v>
      </c>
      <c r="C27" s="22" t="s">
        <v>36</v>
      </c>
      <c r="D27" s="22" t="s">
        <v>4</v>
      </c>
      <c r="E27" s="23">
        <v>3.0</v>
      </c>
      <c r="F27" s="22" t="s">
        <v>53</v>
      </c>
      <c r="G27" s="23">
        <v>99.0</v>
      </c>
      <c r="H27" s="23">
        <v>1.0</v>
      </c>
      <c r="I27" s="23">
        <v>88.0</v>
      </c>
      <c r="J27" s="23">
        <v>3.0</v>
      </c>
      <c r="K27" s="23">
        <v>3.0</v>
      </c>
      <c r="L27" s="23">
        <v>1.0</v>
      </c>
      <c r="M27" s="23">
        <v>1.0</v>
      </c>
      <c r="N27" s="23">
        <v>5.0</v>
      </c>
      <c r="O27" s="22" t="s">
        <v>39</v>
      </c>
      <c r="P27" s="22" t="s">
        <v>51</v>
      </c>
      <c r="Q27" s="24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2" t="s">
        <v>83</v>
      </c>
      <c r="B28" s="23">
        <v>2.16900449E8</v>
      </c>
      <c r="C28" s="22" t="s">
        <v>36</v>
      </c>
      <c r="D28" s="22" t="s">
        <v>4</v>
      </c>
      <c r="E28" s="23">
        <v>4.0</v>
      </c>
      <c r="F28" s="22" t="s">
        <v>65</v>
      </c>
      <c r="G28" s="23">
        <v>98.0</v>
      </c>
      <c r="H28" s="23">
        <v>1.0</v>
      </c>
      <c r="I28" s="24"/>
      <c r="J28" s="23">
        <v>2.0</v>
      </c>
      <c r="K28" s="23">
        <v>2.0</v>
      </c>
      <c r="L28" s="23">
        <v>1.0</v>
      </c>
      <c r="M28" s="23">
        <v>1.0</v>
      </c>
      <c r="N28" s="23">
        <v>4.0</v>
      </c>
      <c r="O28" s="22" t="s">
        <v>43</v>
      </c>
      <c r="P28" s="22" t="s">
        <v>71</v>
      </c>
      <c r="Q28" s="24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2" t="s">
        <v>84</v>
      </c>
      <c r="B29" s="23">
        <v>2.38742233E8</v>
      </c>
      <c r="C29" s="22" t="s">
        <v>36</v>
      </c>
      <c r="D29" s="22" t="s">
        <v>4</v>
      </c>
      <c r="E29" s="22" t="s">
        <v>37</v>
      </c>
      <c r="F29" s="22" t="s">
        <v>47</v>
      </c>
      <c r="G29" s="23">
        <v>99.0</v>
      </c>
      <c r="H29" s="23">
        <v>1.0</v>
      </c>
      <c r="I29" s="23">
        <v>64.0</v>
      </c>
      <c r="J29" s="23">
        <v>1.0</v>
      </c>
      <c r="K29" s="23">
        <v>3.0</v>
      </c>
      <c r="L29" s="23">
        <v>1.0</v>
      </c>
      <c r="M29" s="23">
        <v>2.0</v>
      </c>
      <c r="N29" s="23">
        <v>6.0</v>
      </c>
      <c r="O29" s="22" t="s">
        <v>39</v>
      </c>
      <c r="P29" s="22" t="s">
        <v>42</v>
      </c>
      <c r="Q29" s="24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2" t="s">
        <v>85</v>
      </c>
      <c r="B30" s="23">
        <v>2.34100576E8</v>
      </c>
      <c r="C30" s="22" t="s">
        <v>36</v>
      </c>
      <c r="D30" s="22" t="s">
        <v>4</v>
      </c>
      <c r="E30" s="23">
        <v>1.0</v>
      </c>
      <c r="F30" s="22" t="s">
        <v>46</v>
      </c>
      <c r="G30" s="23">
        <v>96.0</v>
      </c>
      <c r="H30" s="23">
        <v>4.0</v>
      </c>
      <c r="I30" s="24"/>
      <c r="J30" s="23">
        <v>2.0</v>
      </c>
      <c r="K30" s="23">
        <v>3.0</v>
      </c>
      <c r="L30" s="23">
        <v>2.0</v>
      </c>
      <c r="M30" s="23">
        <v>2.0</v>
      </c>
      <c r="N30" s="23">
        <v>7.0</v>
      </c>
      <c r="O30" s="22" t="s">
        <v>52</v>
      </c>
      <c r="P30" s="22" t="s">
        <v>38</v>
      </c>
      <c r="Q30" s="24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2" t="s">
        <v>86</v>
      </c>
      <c r="B31" s="23">
        <v>2.33046309E8</v>
      </c>
      <c r="C31" s="22" t="s">
        <v>36</v>
      </c>
      <c r="D31" s="22" t="s">
        <v>4</v>
      </c>
      <c r="E31" s="23">
        <v>3.0</v>
      </c>
      <c r="F31" s="22" t="s">
        <v>47</v>
      </c>
      <c r="G31" s="23">
        <v>99.0</v>
      </c>
      <c r="H31" s="23">
        <v>3.0</v>
      </c>
      <c r="I31" s="23">
        <v>67.0</v>
      </c>
      <c r="J31" s="23">
        <v>2.0</v>
      </c>
      <c r="K31" s="23">
        <v>2.0</v>
      </c>
      <c r="L31" s="23">
        <v>2.0</v>
      </c>
      <c r="M31" s="23">
        <v>2.0</v>
      </c>
      <c r="N31" s="23">
        <v>6.0</v>
      </c>
      <c r="O31" s="22" t="s">
        <v>39</v>
      </c>
      <c r="P31" s="22" t="s">
        <v>58</v>
      </c>
      <c r="Q31" s="24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2" t="s">
        <v>87</v>
      </c>
      <c r="B32" s="23">
        <v>2.36417986E8</v>
      </c>
      <c r="C32" s="22" t="s">
        <v>36</v>
      </c>
      <c r="D32" s="22" t="s">
        <v>4</v>
      </c>
      <c r="E32" s="23">
        <v>1.0</v>
      </c>
      <c r="F32" s="22" t="s">
        <v>46</v>
      </c>
      <c r="G32" s="23">
        <v>98.0</v>
      </c>
      <c r="H32" s="23">
        <v>2.0</v>
      </c>
      <c r="I32" s="24"/>
      <c r="J32" s="23">
        <v>2.0</v>
      </c>
      <c r="K32" s="23">
        <v>3.0</v>
      </c>
      <c r="L32" s="23">
        <v>1.0</v>
      </c>
      <c r="M32" s="23">
        <v>2.0</v>
      </c>
      <c r="N32" s="23">
        <v>6.0</v>
      </c>
      <c r="O32" s="22" t="s">
        <v>39</v>
      </c>
      <c r="P32" s="22" t="s">
        <v>38</v>
      </c>
      <c r="Q32" s="24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2" t="s">
        <v>88</v>
      </c>
      <c r="B33" s="23">
        <v>2.21153653E8</v>
      </c>
      <c r="C33" s="22" t="s">
        <v>36</v>
      </c>
      <c r="D33" s="22" t="s">
        <v>4</v>
      </c>
      <c r="E33" s="23">
        <v>2.0</v>
      </c>
      <c r="F33" s="22" t="s">
        <v>75</v>
      </c>
      <c r="G33" s="23">
        <v>98.0</v>
      </c>
      <c r="H33" s="23">
        <v>1.0</v>
      </c>
      <c r="I33" s="24"/>
      <c r="J33" s="23">
        <v>2.0</v>
      </c>
      <c r="K33" s="23">
        <v>2.0</v>
      </c>
      <c r="L33" s="23">
        <v>2.0</v>
      </c>
      <c r="M33" s="23">
        <v>2.0</v>
      </c>
      <c r="N33" s="23">
        <v>6.0</v>
      </c>
      <c r="O33" s="22" t="s">
        <v>39</v>
      </c>
      <c r="P33" s="22" t="s">
        <v>59</v>
      </c>
      <c r="Q33" s="24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2" t="s">
        <v>89</v>
      </c>
      <c r="B34" s="23">
        <v>2.39980287E8</v>
      </c>
      <c r="C34" s="22" t="s">
        <v>36</v>
      </c>
      <c r="D34" s="22" t="s">
        <v>4</v>
      </c>
      <c r="E34" s="22" t="s">
        <v>37</v>
      </c>
      <c r="F34" s="22" t="s">
        <v>65</v>
      </c>
      <c r="G34" s="23">
        <v>97.0</v>
      </c>
      <c r="H34" s="23">
        <v>4.0</v>
      </c>
      <c r="I34" s="23">
        <v>93.0</v>
      </c>
      <c r="J34" s="23">
        <v>3.0</v>
      </c>
      <c r="K34" s="23">
        <v>1.0</v>
      </c>
      <c r="L34" s="23">
        <v>1.0</v>
      </c>
      <c r="M34" s="23">
        <v>2.0</v>
      </c>
      <c r="N34" s="23">
        <v>4.0</v>
      </c>
      <c r="O34" s="22" t="s">
        <v>43</v>
      </c>
      <c r="P34" s="22" t="s">
        <v>90</v>
      </c>
      <c r="Q34" s="24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2" t="s">
        <v>91</v>
      </c>
      <c r="B35" s="23">
        <v>2.40158022E8</v>
      </c>
      <c r="C35" s="22" t="s">
        <v>36</v>
      </c>
      <c r="D35" s="22" t="s">
        <v>4</v>
      </c>
      <c r="E35" s="22" t="s">
        <v>37</v>
      </c>
      <c r="F35" s="22" t="s">
        <v>65</v>
      </c>
      <c r="G35" s="23">
        <v>98.0</v>
      </c>
      <c r="H35" s="23">
        <v>0.0</v>
      </c>
      <c r="I35" s="24"/>
      <c r="J35" s="23">
        <v>2.0</v>
      </c>
      <c r="K35" s="23">
        <v>3.0</v>
      </c>
      <c r="L35" s="23">
        <v>2.0</v>
      </c>
      <c r="M35" s="23">
        <v>2.0</v>
      </c>
      <c r="N35" s="23">
        <v>7.0</v>
      </c>
      <c r="O35" s="22" t="s">
        <v>52</v>
      </c>
      <c r="P35" s="22" t="s">
        <v>38</v>
      </c>
      <c r="Q35" s="24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2" t="s">
        <v>92</v>
      </c>
      <c r="B36" s="23">
        <v>2.39352479E8</v>
      </c>
      <c r="C36" s="22" t="s">
        <v>36</v>
      </c>
      <c r="D36" s="22" t="s">
        <v>4</v>
      </c>
      <c r="E36" s="22" t="s">
        <v>37</v>
      </c>
      <c r="F36" s="22" t="s">
        <v>51</v>
      </c>
      <c r="G36" s="23">
        <v>97.0</v>
      </c>
      <c r="H36" s="23">
        <v>1.0</v>
      </c>
      <c r="I36" s="23">
        <v>82.0</v>
      </c>
      <c r="J36" s="23">
        <v>2.0</v>
      </c>
      <c r="K36" s="23">
        <v>3.0</v>
      </c>
      <c r="L36" s="23">
        <v>2.0</v>
      </c>
      <c r="M36" s="23">
        <v>3.0</v>
      </c>
      <c r="N36" s="23">
        <v>8.0</v>
      </c>
      <c r="O36" s="22" t="s">
        <v>52</v>
      </c>
      <c r="P36" s="22" t="s">
        <v>42</v>
      </c>
      <c r="Q36" s="24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2" t="s">
        <v>93</v>
      </c>
      <c r="B37" s="23">
        <v>2.32795195E8</v>
      </c>
      <c r="C37" s="22" t="s">
        <v>36</v>
      </c>
      <c r="D37" s="22" t="s">
        <v>4</v>
      </c>
      <c r="E37" s="23">
        <v>4.0</v>
      </c>
      <c r="F37" s="22" t="s">
        <v>94</v>
      </c>
      <c r="G37" s="23">
        <v>99.0</v>
      </c>
      <c r="H37" s="23">
        <v>0.0</v>
      </c>
      <c r="I37" s="25"/>
      <c r="J37" s="23">
        <v>2.0</v>
      </c>
      <c r="K37" s="23">
        <v>3.0</v>
      </c>
      <c r="L37" s="23">
        <v>2.0</v>
      </c>
      <c r="M37" s="23">
        <v>1.0</v>
      </c>
      <c r="N37" s="23">
        <v>6.0</v>
      </c>
      <c r="O37" s="22" t="s">
        <v>39</v>
      </c>
      <c r="P37" s="22" t="s">
        <v>49</v>
      </c>
      <c r="Q37" s="24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2" t="s">
        <v>95</v>
      </c>
      <c r="B38" s="23">
        <v>2.17011576E8</v>
      </c>
      <c r="C38" s="22" t="s">
        <v>36</v>
      </c>
      <c r="D38" s="22" t="s">
        <v>4</v>
      </c>
      <c r="E38" s="23">
        <v>2.0</v>
      </c>
      <c r="F38" s="25"/>
      <c r="G38" s="24"/>
      <c r="H38" s="25"/>
      <c r="I38" s="24"/>
      <c r="J38" s="25"/>
      <c r="K38" s="25"/>
      <c r="L38" s="25"/>
      <c r="M38" s="25"/>
      <c r="N38" s="25"/>
      <c r="O38" s="25"/>
      <c r="P38" s="22" t="s">
        <v>96</v>
      </c>
      <c r="Q38" s="24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2" t="s">
        <v>97</v>
      </c>
      <c r="B39" s="23">
        <v>2.34623809E8</v>
      </c>
      <c r="C39" s="22" t="s">
        <v>36</v>
      </c>
      <c r="D39" s="22" t="s">
        <v>4</v>
      </c>
      <c r="E39" s="23">
        <v>1.0</v>
      </c>
      <c r="F39" s="22" t="s">
        <v>58</v>
      </c>
      <c r="G39" s="23">
        <v>97.0</v>
      </c>
      <c r="H39" s="23">
        <v>2.0</v>
      </c>
      <c r="I39" s="24"/>
      <c r="J39" s="23">
        <v>2.0</v>
      </c>
      <c r="K39" s="23">
        <v>2.0</v>
      </c>
      <c r="L39" s="23">
        <v>1.0</v>
      </c>
      <c r="M39" s="23">
        <v>3.0</v>
      </c>
      <c r="N39" s="23">
        <v>6.0</v>
      </c>
      <c r="O39" s="22" t="s">
        <v>39</v>
      </c>
      <c r="P39" s="22" t="s">
        <v>40</v>
      </c>
      <c r="Q39" s="24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2" t="s">
        <v>98</v>
      </c>
      <c r="B40" s="23">
        <v>2.16880278E8</v>
      </c>
      <c r="C40" s="22" t="s">
        <v>36</v>
      </c>
      <c r="D40" s="22" t="s">
        <v>4</v>
      </c>
      <c r="E40" s="23">
        <v>3.0</v>
      </c>
      <c r="F40" s="22" t="s">
        <v>51</v>
      </c>
      <c r="G40" s="23">
        <v>99.0</v>
      </c>
      <c r="H40" s="23">
        <v>0.0</v>
      </c>
      <c r="I40" s="23">
        <v>88.0</v>
      </c>
      <c r="J40" s="23">
        <v>2.0</v>
      </c>
      <c r="K40" s="23">
        <v>2.0</v>
      </c>
      <c r="L40" s="23">
        <v>1.0</v>
      </c>
      <c r="M40" s="23">
        <v>1.0</v>
      </c>
      <c r="N40" s="23">
        <v>4.0</v>
      </c>
      <c r="O40" s="22" t="s">
        <v>43</v>
      </c>
      <c r="P40" s="22" t="s">
        <v>77</v>
      </c>
      <c r="Q40" s="24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2" t="s">
        <v>99</v>
      </c>
      <c r="B41" s="23">
        <v>2.0588834E8</v>
      </c>
      <c r="C41" s="22" t="s">
        <v>36</v>
      </c>
      <c r="D41" s="22" t="s">
        <v>4</v>
      </c>
      <c r="E41" s="23">
        <v>1.0</v>
      </c>
      <c r="F41" s="22" t="s">
        <v>46</v>
      </c>
      <c r="G41" s="23">
        <v>97.0</v>
      </c>
      <c r="H41" s="23">
        <v>2.0</v>
      </c>
      <c r="I41" s="23">
        <v>56.0</v>
      </c>
      <c r="J41" s="23">
        <v>2.0</v>
      </c>
      <c r="K41" s="23">
        <v>2.0</v>
      </c>
      <c r="L41" s="23">
        <v>0.0</v>
      </c>
      <c r="M41" s="23">
        <v>2.0</v>
      </c>
      <c r="N41" s="23">
        <v>4.0</v>
      </c>
      <c r="O41" s="22" t="s">
        <v>43</v>
      </c>
      <c r="P41" s="22" t="s">
        <v>40</v>
      </c>
      <c r="Q41" s="24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2" t="s">
        <v>100</v>
      </c>
      <c r="B42" s="23">
        <v>2.13280321E8</v>
      </c>
      <c r="C42" s="22" t="s">
        <v>36</v>
      </c>
      <c r="D42" s="22" t="s">
        <v>4</v>
      </c>
      <c r="E42" s="23">
        <v>4.0</v>
      </c>
      <c r="F42" s="22" t="s">
        <v>65</v>
      </c>
      <c r="G42" s="23">
        <v>99.0</v>
      </c>
      <c r="H42" s="23">
        <v>2.0</v>
      </c>
      <c r="I42" s="24"/>
      <c r="J42" s="23">
        <v>3.0</v>
      </c>
      <c r="K42" s="23">
        <v>2.0</v>
      </c>
      <c r="L42" s="23">
        <v>2.0</v>
      </c>
      <c r="M42" s="23">
        <v>1.0</v>
      </c>
      <c r="N42" s="23">
        <v>5.0</v>
      </c>
      <c r="O42" s="22" t="s">
        <v>39</v>
      </c>
      <c r="P42" s="22" t="s">
        <v>58</v>
      </c>
      <c r="Q42" s="24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2" t="s">
        <v>101</v>
      </c>
      <c r="B43" s="23">
        <v>2.40845834E8</v>
      </c>
      <c r="C43" s="22" t="s">
        <v>36</v>
      </c>
      <c r="D43" s="22" t="s">
        <v>4</v>
      </c>
      <c r="E43" s="22" t="s">
        <v>37</v>
      </c>
      <c r="F43" s="22" t="s">
        <v>94</v>
      </c>
      <c r="G43" s="23">
        <v>98.0</v>
      </c>
      <c r="H43" s="23">
        <v>0.0</v>
      </c>
      <c r="I43" s="24"/>
      <c r="J43" s="23">
        <v>3.0</v>
      </c>
      <c r="K43" s="23">
        <v>2.0</v>
      </c>
      <c r="L43" s="23">
        <v>3.0</v>
      </c>
      <c r="M43" s="23">
        <v>0.0</v>
      </c>
      <c r="N43" s="23">
        <v>5.0</v>
      </c>
      <c r="O43" s="22" t="s">
        <v>39</v>
      </c>
      <c r="P43" s="22" t="s">
        <v>102</v>
      </c>
      <c r="Q43" s="24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2" t="s">
        <v>103</v>
      </c>
      <c r="B44" s="23">
        <v>2.32795179E8</v>
      </c>
      <c r="C44" s="22" t="s">
        <v>36</v>
      </c>
      <c r="D44" s="22" t="s">
        <v>4</v>
      </c>
      <c r="E44" s="23">
        <v>4.0</v>
      </c>
      <c r="F44" s="22" t="s">
        <v>51</v>
      </c>
      <c r="G44" s="23">
        <v>97.0</v>
      </c>
      <c r="H44" s="23">
        <v>11.0</v>
      </c>
      <c r="I44" s="23">
        <v>59.0</v>
      </c>
      <c r="J44" s="23">
        <v>2.0</v>
      </c>
      <c r="K44" s="23">
        <v>2.0</v>
      </c>
      <c r="L44" s="23">
        <v>3.0</v>
      </c>
      <c r="M44" s="23">
        <v>2.0</v>
      </c>
      <c r="N44" s="23">
        <v>7.0</v>
      </c>
      <c r="O44" s="22" t="s">
        <v>52</v>
      </c>
      <c r="P44" s="22" t="s">
        <v>94</v>
      </c>
      <c r="Q44" s="24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2" t="s">
        <v>104</v>
      </c>
      <c r="B45" s="23">
        <v>2.34623817E8</v>
      </c>
      <c r="C45" s="22" t="s">
        <v>36</v>
      </c>
      <c r="D45" s="22" t="s">
        <v>4</v>
      </c>
      <c r="E45" s="23">
        <v>1.0</v>
      </c>
      <c r="F45" s="22" t="s">
        <v>65</v>
      </c>
      <c r="G45" s="23">
        <v>99.0</v>
      </c>
      <c r="H45" s="23">
        <v>1.0</v>
      </c>
      <c r="I45" s="24"/>
      <c r="J45" s="23">
        <v>2.0</v>
      </c>
      <c r="K45" s="23">
        <v>2.0</v>
      </c>
      <c r="L45" s="23">
        <v>2.0</v>
      </c>
      <c r="M45" s="23">
        <v>2.0</v>
      </c>
      <c r="N45" s="23">
        <v>5.0</v>
      </c>
      <c r="O45" s="22" t="s">
        <v>39</v>
      </c>
      <c r="P45" s="24"/>
      <c r="Q45" s="24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2" t="s">
        <v>105</v>
      </c>
      <c r="B46" s="23">
        <v>2.404267E8</v>
      </c>
      <c r="C46" s="22" t="s">
        <v>36</v>
      </c>
      <c r="D46" s="22" t="s">
        <v>4</v>
      </c>
      <c r="E46" s="22" t="s">
        <v>37</v>
      </c>
      <c r="F46" s="22" t="s">
        <v>47</v>
      </c>
      <c r="G46" s="23">
        <v>97.0</v>
      </c>
      <c r="H46" s="23">
        <v>1.0</v>
      </c>
      <c r="I46" s="23">
        <v>69.0</v>
      </c>
      <c r="J46" s="23">
        <v>2.0</v>
      </c>
      <c r="K46" s="23">
        <v>2.0</v>
      </c>
      <c r="L46" s="23">
        <v>1.0</v>
      </c>
      <c r="M46" s="23">
        <v>1.0</v>
      </c>
      <c r="N46" s="23">
        <v>4.0</v>
      </c>
      <c r="O46" s="22" t="s">
        <v>43</v>
      </c>
      <c r="P46" s="22" t="s">
        <v>38</v>
      </c>
      <c r="Q46" s="24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2" t="s">
        <v>106</v>
      </c>
      <c r="B47" s="23">
        <v>2.34623825E8</v>
      </c>
      <c r="C47" s="22" t="s">
        <v>36</v>
      </c>
      <c r="D47" s="22" t="s">
        <v>4</v>
      </c>
      <c r="E47" s="23">
        <v>2.0</v>
      </c>
      <c r="F47" s="22" t="s">
        <v>47</v>
      </c>
      <c r="G47" s="23">
        <v>98.0</v>
      </c>
      <c r="H47" s="23">
        <v>0.0</v>
      </c>
      <c r="I47" s="23">
        <v>68.0</v>
      </c>
      <c r="J47" s="23">
        <v>1.0</v>
      </c>
      <c r="K47" s="23">
        <v>2.0</v>
      </c>
      <c r="L47" s="23">
        <v>1.0</v>
      </c>
      <c r="M47" s="23">
        <v>1.0</v>
      </c>
      <c r="N47" s="23">
        <v>4.0</v>
      </c>
      <c r="O47" s="22" t="s">
        <v>43</v>
      </c>
      <c r="P47" s="22" t="s">
        <v>53</v>
      </c>
      <c r="Q47" s="24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2" t="s">
        <v>107</v>
      </c>
      <c r="B48" s="23">
        <v>2.36198164E8</v>
      </c>
      <c r="C48" s="22" t="s">
        <v>36</v>
      </c>
      <c r="D48" s="22" t="s">
        <v>4</v>
      </c>
      <c r="E48" s="23">
        <v>1.0</v>
      </c>
      <c r="F48" s="22" t="s">
        <v>53</v>
      </c>
      <c r="G48" s="23">
        <v>99.0</v>
      </c>
      <c r="H48" s="23">
        <v>1.0</v>
      </c>
      <c r="I48" s="25"/>
      <c r="J48" s="23">
        <v>1.0</v>
      </c>
      <c r="K48" s="23">
        <v>2.0</v>
      </c>
      <c r="L48" s="23">
        <v>2.0</v>
      </c>
      <c r="M48" s="23">
        <v>2.0</v>
      </c>
      <c r="N48" s="23">
        <v>6.0</v>
      </c>
      <c r="O48" s="22" t="s">
        <v>39</v>
      </c>
      <c r="P48" s="22" t="s">
        <v>53</v>
      </c>
      <c r="Q48" s="24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2" t="s">
        <v>108</v>
      </c>
      <c r="B49" s="23">
        <v>2.23322827E8</v>
      </c>
      <c r="C49" s="22" t="s">
        <v>36</v>
      </c>
      <c r="D49" s="22" t="s">
        <v>4</v>
      </c>
      <c r="E49" s="23">
        <v>3.0</v>
      </c>
      <c r="F49" s="22" t="s">
        <v>49</v>
      </c>
      <c r="G49" s="23">
        <v>97.0</v>
      </c>
      <c r="H49" s="23">
        <v>2.0</v>
      </c>
      <c r="I49" s="23">
        <v>114.0</v>
      </c>
      <c r="J49" s="23">
        <v>2.0</v>
      </c>
      <c r="K49" s="23">
        <v>2.0</v>
      </c>
      <c r="L49" s="23">
        <v>2.0</v>
      </c>
      <c r="M49" s="23">
        <v>3.0</v>
      </c>
      <c r="N49" s="23">
        <v>7.0</v>
      </c>
      <c r="O49" s="22" t="s">
        <v>52</v>
      </c>
      <c r="P49" s="22" t="s">
        <v>47</v>
      </c>
      <c r="Q49" s="24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2" t="s">
        <v>109</v>
      </c>
      <c r="B50" s="23">
        <v>2.34623833E8</v>
      </c>
      <c r="C50" s="22" t="s">
        <v>36</v>
      </c>
      <c r="D50" s="22" t="s">
        <v>4</v>
      </c>
      <c r="E50" s="23">
        <v>2.0</v>
      </c>
      <c r="F50" s="22" t="s">
        <v>53</v>
      </c>
      <c r="G50" s="23">
        <v>97.0</v>
      </c>
      <c r="H50" s="23">
        <v>0.0</v>
      </c>
      <c r="I50" s="25"/>
      <c r="J50" s="23">
        <v>2.0</v>
      </c>
      <c r="K50" s="23">
        <v>3.0</v>
      </c>
      <c r="L50" s="23">
        <v>3.0</v>
      </c>
      <c r="M50" s="23">
        <v>2.0</v>
      </c>
      <c r="N50" s="23">
        <v>8.0</v>
      </c>
      <c r="O50" s="22" t="s">
        <v>52</v>
      </c>
      <c r="P50" s="22" t="s">
        <v>37</v>
      </c>
      <c r="Q50" s="24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2" t="s">
        <v>110</v>
      </c>
      <c r="B51" s="23">
        <v>2.17948207E8</v>
      </c>
      <c r="C51" s="22" t="s">
        <v>36</v>
      </c>
      <c r="D51" s="22" t="s">
        <v>4</v>
      </c>
      <c r="E51" s="25"/>
      <c r="F51" s="22" t="s">
        <v>53</v>
      </c>
      <c r="G51" s="23">
        <v>97.0</v>
      </c>
      <c r="H51" s="23">
        <v>5.0</v>
      </c>
      <c r="I51" s="24"/>
      <c r="J51" s="23">
        <v>2.0</v>
      </c>
      <c r="K51" s="23">
        <v>3.0</v>
      </c>
      <c r="L51" s="23">
        <v>2.0</v>
      </c>
      <c r="M51" s="23">
        <v>2.0</v>
      </c>
      <c r="N51" s="23">
        <v>7.0</v>
      </c>
      <c r="O51" s="22" t="s">
        <v>52</v>
      </c>
      <c r="P51" s="22" t="s">
        <v>58</v>
      </c>
      <c r="Q51" s="24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2" t="s">
        <v>111</v>
      </c>
      <c r="B52" s="23">
        <v>2.3819515E8</v>
      </c>
      <c r="C52" s="22" t="s">
        <v>36</v>
      </c>
      <c r="D52" s="22" t="s">
        <v>4</v>
      </c>
      <c r="E52" s="23">
        <v>1.0</v>
      </c>
      <c r="F52" s="22" t="s">
        <v>46</v>
      </c>
      <c r="G52" s="25"/>
      <c r="H52" s="23">
        <v>2.0</v>
      </c>
      <c r="I52" s="23">
        <v>54.0</v>
      </c>
      <c r="J52" s="23">
        <v>1.0</v>
      </c>
      <c r="K52" s="23">
        <v>2.0</v>
      </c>
      <c r="L52" s="23">
        <v>2.0</v>
      </c>
      <c r="M52" s="23">
        <v>2.0</v>
      </c>
      <c r="N52" s="23">
        <v>6.0</v>
      </c>
      <c r="O52" s="22" t="s">
        <v>39</v>
      </c>
      <c r="P52" s="22" t="s">
        <v>37</v>
      </c>
      <c r="Q52" s="24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2" t="s">
        <v>112</v>
      </c>
      <c r="B53" s="23">
        <v>2.32795203E8</v>
      </c>
      <c r="C53" s="22" t="s">
        <v>36</v>
      </c>
      <c r="D53" s="22" t="s">
        <v>4</v>
      </c>
      <c r="E53" s="23">
        <v>4.0</v>
      </c>
      <c r="F53" s="22" t="s">
        <v>49</v>
      </c>
      <c r="G53" s="23">
        <v>97.0</v>
      </c>
      <c r="H53" s="23">
        <v>2.0</v>
      </c>
      <c r="I53" s="23">
        <v>121.0</v>
      </c>
      <c r="J53" s="23">
        <v>3.0</v>
      </c>
      <c r="K53" s="23">
        <v>1.0</v>
      </c>
      <c r="L53" s="23">
        <v>1.0</v>
      </c>
      <c r="M53" s="23">
        <v>1.0</v>
      </c>
      <c r="N53" s="23">
        <v>3.0</v>
      </c>
      <c r="O53" s="22" t="s">
        <v>43</v>
      </c>
      <c r="P53" s="22" t="s">
        <v>49</v>
      </c>
      <c r="Q53" s="24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2" t="s">
        <v>113</v>
      </c>
      <c r="B54" s="23">
        <v>2.37649231E8</v>
      </c>
      <c r="C54" s="22" t="s">
        <v>36</v>
      </c>
      <c r="D54" s="22" t="s">
        <v>4</v>
      </c>
      <c r="E54" s="23">
        <v>1.0</v>
      </c>
      <c r="F54" s="22" t="s">
        <v>53</v>
      </c>
      <c r="G54" s="23">
        <v>97.0</v>
      </c>
      <c r="H54" s="23">
        <v>0.0</v>
      </c>
      <c r="I54" s="25"/>
      <c r="J54" s="23">
        <v>1.0</v>
      </c>
      <c r="K54" s="23">
        <v>3.0</v>
      </c>
      <c r="L54" s="23">
        <v>2.0</v>
      </c>
      <c r="M54" s="23">
        <v>1.0</v>
      </c>
      <c r="N54" s="23">
        <v>6.0</v>
      </c>
      <c r="O54" s="22" t="s">
        <v>39</v>
      </c>
      <c r="P54" s="22" t="s">
        <v>51</v>
      </c>
      <c r="Q54" s="24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2" t="s">
        <v>114</v>
      </c>
      <c r="B55" s="23">
        <v>2.37294889E8</v>
      </c>
      <c r="C55" s="22" t="s">
        <v>36</v>
      </c>
      <c r="D55" s="22" t="s">
        <v>4</v>
      </c>
      <c r="E55" s="22" t="s">
        <v>37</v>
      </c>
      <c r="F55" s="22" t="s">
        <v>65</v>
      </c>
      <c r="G55" s="23">
        <v>99.0</v>
      </c>
      <c r="H55" s="23">
        <v>0.0</v>
      </c>
      <c r="I55" s="24"/>
      <c r="J55" s="23">
        <v>2.0</v>
      </c>
      <c r="K55" s="23">
        <v>3.0</v>
      </c>
      <c r="L55" s="23">
        <v>2.0</v>
      </c>
      <c r="M55" s="23">
        <v>1.0</v>
      </c>
      <c r="N55" s="23">
        <v>6.0</v>
      </c>
      <c r="O55" s="22" t="s">
        <v>39</v>
      </c>
      <c r="P55" s="22" t="s">
        <v>44</v>
      </c>
      <c r="Q55" s="24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2" t="s">
        <v>115</v>
      </c>
      <c r="B56" s="23">
        <v>2.31717414E8</v>
      </c>
      <c r="C56" s="22" t="s">
        <v>36</v>
      </c>
      <c r="D56" s="22" t="s">
        <v>4</v>
      </c>
      <c r="E56" s="23">
        <v>2.0</v>
      </c>
      <c r="F56" s="22" t="s">
        <v>49</v>
      </c>
      <c r="G56" s="23">
        <v>99.0</v>
      </c>
      <c r="H56" s="23">
        <v>0.0</v>
      </c>
      <c r="I56" s="24"/>
      <c r="J56" s="23">
        <v>2.0</v>
      </c>
      <c r="K56" s="23">
        <v>3.0</v>
      </c>
      <c r="L56" s="23">
        <v>1.0</v>
      </c>
      <c r="M56" s="23">
        <v>0.0</v>
      </c>
      <c r="N56" s="23">
        <v>6.0</v>
      </c>
      <c r="O56" s="22" t="s">
        <v>39</v>
      </c>
      <c r="P56" s="22" t="s">
        <v>55</v>
      </c>
      <c r="Q56" s="24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2" t="s">
        <v>116</v>
      </c>
      <c r="B57" s="23">
        <v>2.20962815E8</v>
      </c>
      <c r="C57" s="22" t="s">
        <v>36</v>
      </c>
      <c r="D57" s="22" t="s">
        <v>4</v>
      </c>
      <c r="E57" s="22" t="s">
        <v>37</v>
      </c>
      <c r="F57" s="22" t="s">
        <v>46</v>
      </c>
      <c r="G57" s="23">
        <v>99.0</v>
      </c>
      <c r="H57" s="23">
        <v>1.0</v>
      </c>
      <c r="I57" s="24"/>
      <c r="J57" s="23">
        <v>2.0</v>
      </c>
      <c r="K57" s="23">
        <v>3.0</v>
      </c>
      <c r="L57" s="23">
        <v>1.0</v>
      </c>
      <c r="M57" s="23">
        <v>1.0</v>
      </c>
      <c r="N57" s="23">
        <v>5.0</v>
      </c>
      <c r="O57" s="22" t="s">
        <v>39</v>
      </c>
      <c r="P57" s="22" t="s">
        <v>44</v>
      </c>
      <c r="Q57" s="24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2" t="s">
        <v>117</v>
      </c>
      <c r="B58" s="23">
        <v>2.30792921E8</v>
      </c>
      <c r="C58" s="22" t="s">
        <v>36</v>
      </c>
      <c r="D58" s="22" t="s">
        <v>4</v>
      </c>
      <c r="E58" s="23">
        <v>4.0</v>
      </c>
      <c r="F58" s="22" t="s">
        <v>94</v>
      </c>
      <c r="G58" s="23">
        <v>97.0</v>
      </c>
      <c r="H58" s="23">
        <v>1.0</v>
      </c>
      <c r="I58" s="23">
        <v>88.0</v>
      </c>
      <c r="J58" s="23">
        <v>2.0</v>
      </c>
      <c r="K58" s="23">
        <v>2.0</v>
      </c>
      <c r="L58" s="23">
        <v>1.0</v>
      </c>
      <c r="M58" s="23">
        <v>0.0</v>
      </c>
      <c r="N58" s="23">
        <v>3.0</v>
      </c>
      <c r="O58" s="22" t="s">
        <v>43</v>
      </c>
      <c r="P58" s="22" t="s">
        <v>47</v>
      </c>
      <c r="Q58" s="24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2" t="s">
        <v>118</v>
      </c>
      <c r="B59" s="23">
        <v>2.14755449E8</v>
      </c>
      <c r="C59" s="22" t="s">
        <v>36</v>
      </c>
      <c r="D59" s="22" t="s">
        <v>4</v>
      </c>
      <c r="E59" s="23">
        <v>3.0</v>
      </c>
      <c r="F59" s="22" t="s">
        <v>51</v>
      </c>
      <c r="G59" s="23">
        <v>98.0</v>
      </c>
      <c r="H59" s="23">
        <v>2.0</v>
      </c>
      <c r="I59" s="25"/>
      <c r="J59" s="23">
        <v>2.0</v>
      </c>
      <c r="K59" s="23">
        <v>2.0</v>
      </c>
      <c r="L59" s="23">
        <v>1.0</v>
      </c>
      <c r="M59" s="23">
        <v>2.0</v>
      </c>
      <c r="N59" s="23">
        <v>5.0</v>
      </c>
      <c r="O59" s="22" t="s">
        <v>39</v>
      </c>
      <c r="P59" s="22" t="s">
        <v>51</v>
      </c>
      <c r="Q59" s="24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2" t="s">
        <v>119</v>
      </c>
      <c r="B60" s="23">
        <v>2.37649256E8</v>
      </c>
      <c r="C60" s="22" t="s">
        <v>36</v>
      </c>
      <c r="D60" s="22" t="s">
        <v>4</v>
      </c>
      <c r="E60" s="23">
        <v>1.0</v>
      </c>
      <c r="F60" s="22" t="s">
        <v>71</v>
      </c>
      <c r="G60" s="23">
        <v>98.0</v>
      </c>
      <c r="H60" s="23">
        <v>0.0</v>
      </c>
      <c r="I60" s="23">
        <v>126.0</v>
      </c>
      <c r="J60" s="23">
        <v>2.0</v>
      </c>
      <c r="K60" s="23">
        <v>1.0</v>
      </c>
      <c r="L60" s="23">
        <v>1.0</v>
      </c>
      <c r="M60" s="23">
        <v>1.0</v>
      </c>
      <c r="N60" s="23">
        <v>3.0</v>
      </c>
      <c r="O60" s="22" t="s">
        <v>43</v>
      </c>
      <c r="P60" s="22" t="s">
        <v>40</v>
      </c>
      <c r="Q60" s="24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2" t="s">
        <v>120</v>
      </c>
      <c r="B61" s="23">
        <v>2.12201982E8</v>
      </c>
      <c r="C61" s="22" t="s">
        <v>36</v>
      </c>
      <c r="D61" s="22" t="s">
        <v>4</v>
      </c>
      <c r="E61" s="23">
        <v>3.0</v>
      </c>
      <c r="F61" s="22" t="s">
        <v>75</v>
      </c>
      <c r="G61" s="23">
        <v>99.0</v>
      </c>
      <c r="H61" s="23">
        <v>2.0</v>
      </c>
      <c r="I61" s="23">
        <v>148.0</v>
      </c>
      <c r="J61" s="23">
        <v>2.0</v>
      </c>
      <c r="K61" s="23">
        <v>2.0</v>
      </c>
      <c r="L61" s="23">
        <v>2.0</v>
      </c>
      <c r="M61" s="23">
        <v>2.0</v>
      </c>
      <c r="N61" s="23">
        <v>6.0</v>
      </c>
      <c r="O61" s="22" t="s">
        <v>39</v>
      </c>
      <c r="P61" s="22" t="s">
        <v>58</v>
      </c>
      <c r="Q61" s="24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2" t="s">
        <v>121</v>
      </c>
      <c r="B62" s="23">
        <v>2.37649264E8</v>
      </c>
      <c r="C62" s="22" t="s">
        <v>36</v>
      </c>
      <c r="D62" s="22" t="s">
        <v>4</v>
      </c>
      <c r="E62" s="23">
        <v>1.0</v>
      </c>
      <c r="F62" s="22" t="s">
        <v>58</v>
      </c>
      <c r="G62" s="23">
        <v>100.0</v>
      </c>
      <c r="H62" s="23">
        <v>1.0</v>
      </c>
      <c r="I62" s="24"/>
      <c r="J62" s="23">
        <v>2.0</v>
      </c>
      <c r="K62" s="23">
        <v>3.0</v>
      </c>
      <c r="L62" s="23">
        <v>1.0</v>
      </c>
      <c r="M62" s="23">
        <v>1.0</v>
      </c>
      <c r="N62" s="23">
        <v>5.0</v>
      </c>
      <c r="O62" s="22" t="s">
        <v>39</v>
      </c>
      <c r="P62" s="22" t="s">
        <v>38</v>
      </c>
      <c r="Q62" s="24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2" t="s">
        <v>122</v>
      </c>
      <c r="B63" s="23">
        <v>2.24448902E8</v>
      </c>
      <c r="C63" s="22" t="s">
        <v>36</v>
      </c>
      <c r="D63" s="22" t="s">
        <v>4</v>
      </c>
      <c r="E63" s="23">
        <v>4.0</v>
      </c>
      <c r="F63" s="22" t="s">
        <v>51</v>
      </c>
      <c r="G63" s="23">
        <v>99.0</v>
      </c>
      <c r="H63" s="23">
        <v>0.0</v>
      </c>
      <c r="I63" s="23">
        <v>80.0</v>
      </c>
      <c r="J63" s="23">
        <v>3.0</v>
      </c>
      <c r="K63" s="23">
        <v>2.0</v>
      </c>
      <c r="L63" s="23">
        <v>1.0</v>
      </c>
      <c r="M63" s="23">
        <v>1.0</v>
      </c>
      <c r="N63" s="23">
        <v>4.0</v>
      </c>
      <c r="O63" s="22" t="s">
        <v>43</v>
      </c>
      <c r="P63" s="22" t="s">
        <v>94</v>
      </c>
      <c r="Q63" s="24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2" t="s">
        <v>123</v>
      </c>
      <c r="B64" s="23">
        <v>2.39983976E8</v>
      </c>
      <c r="C64" s="22" t="s">
        <v>36</v>
      </c>
      <c r="D64" s="22" t="s">
        <v>4</v>
      </c>
      <c r="E64" s="22" t="s">
        <v>37</v>
      </c>
      <c r="F64" s="22" t="s">
        <v>46</v>
      </c>
      <c r="G64" s="23">
        <v>99.0</v>
      </c>
      <c r="H64" s="23">
        <v>1.0</v>
      </c>
      <c r="I64" s="25"/>
      <c r="J64" s="23">
        <v>2.0</v>
      </c>
      <c r="K64" s="23">
        <v>2.0</v>
      </c>
      <c r="L64" s="23">
        <v>2.0</v>
      </c>
      <c r="M64" s="23">
        <v>2.0</v>
      </c>
      <c r="N64" s="23">
        <v>6.0</v>
      </c>
      <c r="O64" s="22" t="s">
        <v>39</v>
      </c>
      <c r="P64" s="22" t="s">
        <v>38</v>
      </c>
      <c r="Q64" s="24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2" t="s">
        <v>124</v>
      </c>
      <c r="B65" s="23">
        <v>2.03181714E8</v>
      </c>
      <c r="C65" s="22" t="s">
        <v>36</v>
      </c>
      <c r="D65" s="22" t="s">
        <v>4</v>
      </c>
      <c r="E65" s="23">
        <v>3.0</v>
      </c>
      <c r="F65" s="22" t="s">
        <v>53</v>
      </c>
      <c r="G65" s="23">
        <v>98.0</v>
      </c>
      <c r="H65" s="23">
        <v>3.0</v>
      </c>
      <c r="I65" s="23">
        <v>72.0</v>
      </c>
      <c r="J65" s="23">
        <v>2.0</v>
      </c>
      <c r="K65" s="23">
        <v>2.0</v>
      </c>
      <c r="L65" s="23">
        <v>2.0</v>
      </c>
      <c r="M65" s="23">
        <v>2.0</v>
      </c>
      <c r="N65" s="23">
        <v>6.0</v>
      </c>
      <c r="O65" s="22" t="s">
        <v>39</v>
      </c>
      <c r="P65" s="22" t="s">
        <v>49</v>
      </c>
      <c r="Q65" s="24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2" t="s">
        <v>125</v>
      </c>
      <c r="B66" s="23">
        <v>2.26663177E8</v>
      </c>
      <c r="C66" s="22" t="s">
        <v>36</v>
      </c>
      <c r="D66" s="22" t="s">
        <v>4</v>
      </c>
      <c r="E66" s="23">
        <v>2.0</v>
      </c>
      <c r="F66" s="22" t="s">
        <v>94</v>
      </c>
      <c r="G66" s="23">
        <v>99.0</v>
      </c>
      <c r="H66" s="23">
        <v>1.0</v>
      </c>
      <c r="I66" s="24"/>
      <c r="J66" s="23">
        <v>3.0</v>
      </c>
      <c r="K66" s="23">
        <v>3.0</v>
      </c>
      <c r="L66" s="23">
        <v>1.0</v>
      </c>
      <c r="M66" s="23">
        <v>1.0</v>
      </c>
      <c r="N66" s="23">
        <v>5.0</v>
      </c>
      <c r="O66" s="22" t="s">
        <v>39</v>
      </c>
      <c r="P66" s="22" t="s">
        <v>90</v>
      </c>
      <c r="Q66" s="24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2" t="s">
        <v>126</v>
      </c>
      <c r="B67" s="23">
        <v>2.08673814E8</v>
      </c>
      <c r="C67" s="22" t="s">
        <v>36</v>
      </c>
      <c r="D67" s="22" t="s">
        <v>4</v>
      </c>
      <c r="E67" s="23">
        <v>4.0</v>
      </c>
      <c r="F67" s="22" t="s">
        <v>46</v>
      </c>
      <c r="G67" s="23">
        <v>97.0</v>
      </c>
      <c r="H67" s="23">
        <v>0.0</v>
      </c>
      <c r="I67" s="24"/>
      <c r="J67" s="23">
        <v>2.0</v>
      </c>
      <c r="K67" s="23">
        <v>3.0</v>
      </c>
      <c r="L67" s="23">
        <v>2.0</v>
      </c>
      <c r="M67" s="23">
        <v>3.0</v>
      </c>
      <c r="N67" s="23">
        <v>8.0</v>
      </c>
      <c r="O67" s="22" t="s">
        <v>52</v>
      </c>
      <c r="P67" s="22" t="s">
        <v>49</v>
      </c>
      <c r="Q67" s="24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2" t="s">
        <v>127</v>
      </c>
      <c r="B68" s="23">
        <v>2.34623841E8</v>
      </c>
      <c r="C68" s="22" t="s">
        <v>36</v>
      </c>
      <c r="D68" s="22" t="s">
        <v>4</v>
      </c>
      <c r="E68" s="23">
        <v>2.0</v>
      </c>
      <c r="F68" s="22" t="s">
        <v>47</v>
      </c>
      <c r="G68" s="23">
        <v>100.0</v>
      </c>
      <c r="H68" s="23">
        <v>2.0</v>
      </c>
      <c r="I68" s="23">
        <v>91.0</v>
      </c>
      <c r="J68" s="23">
        <v>3.0</v>
      </c>
      <c r="K68" s="23">
        <v>2.0</v>
      </c>
      <c r="L68" s="23">
        <v>3.0</v>
      </c>
      <c r="M68" s="23">
        <v>1.0</v>
      </c>
      <c r="N68" s="23">
        <v>6.0</v>
      </c>
      <c r="O68" s="22" t="s">
        <v>39</v>
      </c>
      <c r="P68" s="22" t="s">
        <v>96</v>
      </c>
      <c r="Q68" s="24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2" t="s">
        <v>128</v>
      </c>
      <c r="B69" s="23">
        <v>2.33200195E8</v>
      </c>
      <c r="C69" s="22" t="s">
        <v>36</v>
      </c>
      <c r="D69" s="22" t="s">
        <v>4</v>
      </c>
      <c r="E69" s="23">
        <v>2.0</v>
      </c>
      <c r="F69" s="22" t="s">
        <v>65</v>
      </c>
      <c r="G69" s="23">
        <v>99.0</v>
      </c>
      <c r="H69" s="23">
        <v>0.0</v>
      </c>
      <c r="I69" s="24"/>
      <c r="J69" s="23">
        <v>3.0</v>
      </c>
      <c r="K69" s="23">
        <v>2.0</v>
      </c>
      <c r="L69" s="23">
        <v>2.0</v>
      </c>
      <c r="M69" s="23">
        <v>2.0</v>
      </c>
      <c r="N69" s="23">
        <v>6.0</v>
      </c>
      <c r="O69" s="22" t="s">
        <v>39</v>
      </c>
      <c r="P69" s="22" t="s">
        <v>37</v>
      </c>
      <c r="Q69" s="24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2" t="s">
        <v>129</v>
      </c>
      <c r="B70" s="23">
        <v>2.06684201E8</v>
      </c>
      <c r="C70" s="22" t="s">
        <v>36</v>
      </c>
      <c r="D70" s="22" t="s">
        <v>4</v>
      </c>
      <c r="E70" s="23">
        <v>1.0</v>
      </c>
      <c r="F70" s="22" t="s">
        <v>49</v>
      </c>
      <c r="G70" s="23">
        <v>99.0</v>
      </c>
      <c r="H70" s="23">
        <v>0.0</v>
      </c>
      <c r="I70" s="24"/>
      <c r="J70" s="23">
        <v>3.0</v>
      </c>
      <c r="K70" s="23">
        <v>2.0</v>
      </c>
      <c r="L70" s="23">
        <v>2.0</v>
      </c>
      <c r="M70" s="23">
        <v>1.0</v>
      </c>
      <c r="N70" s="23">
        <v>5.0</v>
      </c>
      <c r="O70" s="22" t="s">
        <v>39</v>
      </c>
      <c r="P70" s="22" t="s">
        <v>38</v>
      </c>
      <c r="Q70" s="24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2" t="s">
        <v>130</v>
      </c>
      <c r="B71" s="23">
        <v>2.40845776E8</v>
      </c>
      <c r="C71" s="22" t="s">
        <v>36</v>
      </c>
      <c r="D71" s="22" t="s">
        <v>4</v>
      </c>
      <c r="E71" s="22" t="s">
        <v>37</v>
      </c>
      <c r="F71" s="22" t="s">
        <v>65</v>
      </c>
      <c r="G71" s="23">
        <v>95.0</v>
      </c>
      <c r="H71" s="23">
        <v>5.0</v>
      </c>
      <c r="I71" s="23">
        <v>71.0</v>
      </c>
      <c r="J71" s="23">
        <v>3.0</v>
      </c>
      <c r="K71" s="23">
        <v>2.0</v>
      </c>
      <c r="L71" s="23">
        <v>2.0</v>
      </c>
      <c r="M71" s="23">
        <v>1.0</v>
      </c>
      <c r="N71" s="23">
        <v>5.0</v>
      </c>
      <c r="O71" s="22" t="s">
        <v>39</v>
      </c>
      <c r="P71" s="22" t="s">
        <v>102</v>
      </c>
      <c r="Q71" s="24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2" t="s">
        <v>131</v>
      </c>
      <c r="B72" s="23">
        <v>2.4041487E8</v>
      </c>
      <c r="C72" s="22" t="s">
        <v>36</v>
      </c>
      <c r="D72" s="22" t="s">
        <v>4</v>
      </c>
      <c r="E72" s="22" t="s">
        <v>37</v>
      </c>
      <c r="F72" s="22" t="s">
        <v>47</v>
      </c>
      <c r="G72" s="23">
        <v>99.0</v>
      </c>
      <c r="H72" s="23">
        <v>1.0</v>
      </c>
      <c r="I72" s="24"/>
      <c r="J72" s="23">
        <v>1.0</v>
      </c>
      <c r="K72" s="23">
        <v>3.0</v>
      </c>
      <c r="L72" s="23">
        <v>2.0</v>
      </c>
      <c r="M72" s="23">
        <v>3.0</v>
      </c>
      <c r="N72" s="23">
        <v>7.0</v>
      </c>
      <c r="O72" s="22" t="s">
        <v>52</v>
      </c>
      <c r="P72" s="22" t="s">
        <v>102</v>
      </c>
      <c r="Q72" s="24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2" t="s">
        <v>132</v>
      </c>
      <c r="B73" s="23">
        <v>2.36563003E8</v>
      </c>
      <c r="C73" s="22" t="s">
        <v>36</v>
      </c>
      <c r="D73" s="22" t="s">
        <v>4</v>
      </c>
      <c r="E73" s="22" t="s">
        <v>37</v>
      </c>
      <c r="F73" s="22" t="s">
        <v>58</v>
      </c>
      <c r="G73" s="23">
        <v>98.0</v>
      </c>
      <c r="H73" s="23">
        <v>2.0</v>
      </c>
      <c r="I73" s="24"/>
      <c r="J73" s="25"/>
      <c r="K73" s="23">
        <v>1.0</v>
      </c>
      <c r="L73" s="23">
        <v>3.0</v>
      </c>
      <c r="M73" s="23">
        <v>2.0</v>
      </c>
      <c r="N73" s="23">
        <v>6.0</v>
      </c>
      <c r="O73" s="22" t="s">
        <v>39</v>
      </c>
      <c r="P73" s="22" t="s">
        <v>102</v>
      </c>
      <c r="Q73" s="24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2" t="s">
        <v>133</v>
      </c>
      <c r="B74" s="23">
        <v>2.23455205E8</v>
      </c>
      <c r="C74" s="22" t="s">
        <v>36</v>
      </c>
      <c r="D74" s="22" t="s">
        <v>4</v>
      </c>
      <c r="E74" s="23">
        <v>4.0</v>
      </c>
      <c r="F74" s="22" t="s">
        <v>51</v>
      </c>
      <c r="G74" s="23">
        <v>97.0</v>
      </c>
      <c r="H74" s="23">
        <v>0.0</v>
      </c>
      <c r="I74" s="23">
        <v>107.0</v>
      </c>
      <c r="J74" s="23">
        <v>3.0</v>
      </c>
      <c r="K74" s="23">
        <v>2.0</v>
      </c>
      <c r="L74" s="23">
        <v>1.0</v>
      </c>
      <c r="M74" s="23">
        <v>1.0</v>
      </c>
      <c r="N74" s="23">
        <v>4.0</v>
      </c>
      <c r="O74" s="22" t="s">
        <v>43</v>
      </c>
      <c r="P74" s="22" t="s">
        <v>49</v>
      </c>
      <c r="Q74" s="24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2" t="s">
        <v>134</v>
      </c>
      <c r="B75" s="23">
        <v>2.21128937E8</v>
      </c>
      <c r="C75" s="25"/>
      <c r="D75" s="25"/>
      <c r="E75" s="25"/>
      <c r="F75" s="22" t="s">
        <v>65</v>
      </c>
      <c r="G75" s="23">
        <v>100.0</v>
      </c>
      <c r="H75" s="23">
        <v>0.0</v>
      </c>
      <c r="I75" s="24"/>
      <c r="J75" s="23">
        <v>3.0</v>
      </c>
      <c r="K75" s="23">
        <v>3.0</v>
      </c>
      <c r="L75" s="23">
        <v>2.0</v>
      </c>
      <c r="M75" s="23">
        <v>1.0</v>
      </c>
      <c r="N75" s="23">
        <v>6.0</v>
      </c>
      <c r="O75" s="22" t="s">
        <v>39</v>
      </c>
      <c r="P75" s="25"/>
      <c r="Q75" s="24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2" t="s">
        <v>135</v>
      </c>
      <c r="B76" s="23">
        <v>2.27598208E8</v>
      </c>
      <c r="C76" s="22" t="s">
        <v>36</v>
      </c>
      <c r="D76" s="22" t="s">
        <v>4</v>
      </c>
      <c r="E76" s="23">
        <v>4.0</v>
      </c>
      <c r="F76" s="22" t="s">
        <v>46</v>
      </c>
      <c r="G76" s="23">
        <v>95.0</v>
      </c>
      <c r="H76" s="23">
        <v>0.0</v>
      </c>
      <c r="I76" s="24"/>
      <c r="J76" s="23">
        <v>1.0</v>
      </c>
      <c r="K76" s="23">
        <v>3.0</v>
      </c>
      <c r="L76" s="23">
        <v>2.0</v>
      </c>
      <c r="M76" s="23">
        <v>1.0</v>
      </c>
      <c r="N76" s="23">
        <v>6.0</v>
      </c>
      <c r="O76" s="22" t="s">
        <v>39</v>
      </c>
      <c r="P76" s="22" t="s">
        <v>47</v>
      </c>
      <c r="Q76" s="24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2" t="s">
        <v>136</v>
      </c>
      <c r="B77" s="23">
        <v>2.40158048E8</v>
      </c>
      <c r="C77" s="22" t="s">
        <v>36</v>
      </c>
      <c r="D77" s="22" t="s">
        <v>4</v>
      </c>
      <c r="E77" s="22" t="s">
        <v>37</v>
      </c>
      <c r="F77" s="22" t="s">
        <v>71</v>
      </c>
      <c r="G77" s="23">
        <v>97.0</v>
      </c>
      <c r="H77" s="23">
        <v>1.0</v>
      </c>
      <c r="I77" s="24"/>
      <c r="J77" s="23">
        <v>2.0</v>
      </c>
      <c r="K77" s="23">
        <v>2.0</v>
      </c>
      <c r="L77" s="23">
        <v>2.0</v>
      </c>
      <c r="M77" s="23">
        <v>2.0</v>
      </c>
      <c r="N77" s="23">
        <v>6.0</v>
      </c>
      <c r="O77" s="22" t="s">
        <v>39</v>
      </c>
      <c r="P77" s="22" t="s">
        <v>44</v>
      </c>
      <c r="Q77" s="24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2" t="s">
        <v>137</v>
      </c>
      <c r="B78" s="23">
        <v>2.36446738E8</v>
      </c>
      <c r="C78" s="22" t="s">
        <v>36</v>
      </c>
      <c r="D78" s="22" t="s">
        <v>4</v>
      </c>
      <c r="E78" s="22" t="s">
        <v>37</v>
      </c>
      <c r="F78" s="22" t="s">
        <v>53</v>
      </c>
      <c r="G78" s="23">
        <v>99.0</v>
      </c>
      <c r="H78" s="23">
        <v>0.0</v>
      </c>
      <c r="I78" s="23">
        <v>79.0</v>
      </c>
      <c r="J78" s="23">
        <v>2.0</v>
      </c>
      <c r="K78" s="23">
        <v>2.0</v>
      </c>
      <c r="L78" s="23">
        <v>2.0</v>
      </c>
      <c r="M78" s="23">
        <v>1.0</v>
      </c>
      <c r="N78" s="23">
        <v>5.0</v>
      </c>
      <c r="O78" s="22" t="s">
        <v>39</v>
      </c>
      <c r="P78" s="22" t="s">
        <v>44</v>
      </c>
      <c r="Q78" s="24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2" t="s">
        <v>138</v>
      </c>
      <c r="B79" s="23">
        <v>2.12573422E8</v>
      </c>
      <c r="C79" s="22" t="s">
        <v>36</v>
      </c>
      <c r="D79" s="22" t="s">
        <v>4</v>
      </c>
      <c r="E79" s="23">
        <v>3.0</v>
      </c>
      <c r="F79" s="22" t="s">
        <v>51</v>
      </c>
      <c r="G79" s="23">
        <v>92.0</v>
      </c>
      <c r="H79" s="23">
        <v>4.0</v>
      </c>
      <c r="I79" s="23">
        <v>68.0</v>
      </c>
      <c r="J79" s="23">
        <v>1.0</v>
      </c>
      <c r="K79" s="23">
        <v>2.0</v>
      </c>
      <c r="L79" s="23">
        <v>1.0</v>
      </c>
      <c r="M79" s="23">
        <v>1.0</v>
      </c>
      <c r="N79" s="23">
        <v>4.0</v>
      </c>
      <c r="O79" s="22" t="s">
        <v>43</v>
      </c>
      <c r="P79" s="22" t="s">
        <v>53</v>
      </c>
      <c r="Q79" s="24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2" t="s">
        <v>139</v>
      </c>
      <c r="B80" s="23">
        <v>2.37649272E8</v>
      </c>
      <c r="C80" s="22" t="s">
        <v>36</v>
      </c>
      <c r="D80" s="22" t="s">
        <v>4</v>
      </c>
      <c r="E80" s="23">
        <v>1.0</v>
      </c>
      <c r="F80" s="22" t="s">
        <v>47</v>
      </c>
      <c r="G80" s="23">
        <v>98.0</v>
      </c>
      <c r="H80" s="23">
        <v>4.0</v>
      </c>
      <c r="I80" s="25"/>
      <c r="J80" s="23">
        <v>2.0</v>
      </c>
      <c r="K80" s="23">
        <v>2.0</v>
      </c>
      <c r="L80" s="23">
        <v>1.0</v>
      </c>
      <c r="M80" s="23">
        <v>1.0</v>
      </c>
      <c r="N80" s="23">
        <v>4.0</v>
      </c>
      <c r="O80" s="22" t="s">
        <v>43</v>
      </c>
      <c r="P80" s="22" t="s">
        <v>55</v>
      </c>
      <c r="Q80" s="24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2" t="s">
        <v>140</v>
      </c>
      <c r="B81" s="23">
        <v>2.07543315E8</v>
      </c>
      <c r="C81" s="22" t="s">
        <v>36</v>
      </c>
      <c r="D81" s="22" t="s">
        <v>4</v>
      </c>
      <c r="E81" s="23">
        <v>3.0</v>
      </c>
      <c r="F81" s="22" t="s">
        <v>51</v>
      </c>
      <c r="G81" s="23">
        <v>97.0</v>
      </c>
      <c r="H81" s="23">
        <v>2.0</v>
      </c>
      <c r="I81" s="23">
        <v>101.0</v>
      </c>
      <c r="J81" s="23">
        <v>3.0</v>
      </c>
      <c r="K81" s="23">
        <v>3.0</v>
      </c>
      <c r="L81" s="23">
        <v>2.0</v>
      </c>
      <c r="M81" s="23">
        <v>1.0</v>
      </c>
      <c r="N81" s="23">
        <v>6.0</v>
      </c>
      <c r="O81" s="22" t="s">
        <v>39</v>
      </c>
      <c r="P81" s="22" t="s">
        <v>58</v>
      </c>
      <c r="Q81" s="24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2" t="s">
        <v>141</v>
      </c>
      <c r="B82" s="23">
        <v>2.21640386E8</v>
      </c>
      <c r="C82" s="22" t="s">
        <v>36</v>
      </c>
      <c r="D82" s="22" t="s">
        <v>4</v>
      </c>
      <c r="E82" s="23">
        <v>3.0</v>
      </c>
      <c r="F82" s="22" t="s">
        <v>49</v>
      </c>
      <c r="G82" s="23">
        <v>99.0</v>
      </c>
      <c r="H82" s="23">
        <v>0.0</v>
      </c>
      <c r="I82" s="24"/>
      <c r="J82" s="23">
        <v>3.0</v>
      </c>
      <c r="K82" s="23">
        <v>3.0</v>
      </c>
      <c r="L82" s="23">
        <v>2.0</v>
      </c>
      <c r="M82" s="23">
        <v>1.0</v>
      </c>
      <c r="N82" s="23">
        <v>6.0</v>
      </c>
      <c r="O82" s="22" t="s">
        <v>39</v>
      </c>
      <c r="P82" s="22" t="s">
        <v>49</v>
      </c>
      <c r="Q82" s="24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2" t="s">
        <v>142</v>
      </c>
      <c r="B83" s="23">
        <v>2.39984008E8</v>
      </c>
      <c r="C83" s="22" t="s">
        <v>36</v>
      </c>
      <c r="D83" s="22" t="s">
        <v>4</v>
      </c>
      <c r="E83" s="22" t="s">
        <v>37</v>
      </c>
      <c r="F83" s="22" t="s">
        <v>58</v>
      </c>
      <c r="G83" s="23">
        <v>98.0</v>
      </c>
      <c r="H83" s="23">
        <v>1.0</v>
      </c>
      <c r="I83" s="23">
        <v>78.0</v>
      </c>
      <c r="J83" s="23">
        <v>2.0</v>
      </c>
      <c r="K83" s="23">
        <v>2.0</v>
      </c>
      <c r="L83" s="23">
        <v>1.0</v>
      </c>
      <c r="M83" s="23">
        <v>1.0</v>
      </c>
      <c r="N83" s="23">
        <v>4.0</v>
      </c>
      <c r="O83" s="22" t="s">
        <v>43</v>
      </c>
      <c r="P83" s="22" t="s">
        <v>40</v>
      </c>
      <c r="Q83" s="24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2" t="s">
        <v>143</v>
      </c>
      <c r="B84" s="23">
        <v>2.31033069E8</v>
      </c>
      <c r="C84" s="22" t="s">
        <v>36</v>
      </c>
      <c r="D84" s="22" t="s">
        <v>4</v>
      </c>
      <c r="E84" s="23">
        <v>3.0</v>
      </c>
      <c r="F84" s="22" t="s">
        <v>46</v>
      </c>
      <c r="G84" s="23">
        <v>99.0</v>
      </c>
      <c r="H84" s="23">
        <v>0.0</v>
      </c>
      <c r="I84" s="24"/>
      <c r="J84" s="23">
        <v>3.0</v>
      </c>
      <c r="K84" s="23">
        <v>3.0</v>
      </c>
      <c r="L84" s="23">
        <v>1.0</v>
      </c>
      <c r="M84" s="23">
        <v>1.0</v>
      </c>
      <c r="N84" s="23">
        <v>5.0</v>
      </c>
      <c r="O84" s="22" t="s">
        <v>39</v>
      </c>
      <c r="P84" s="22" t="s">
        <v>65</v>
      </c>
      <c r="Q84" s="24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2" t="s">
        <v>144</v>
      </c>
      <c r="B85" s="23">
        <v>2.0609775E8</v>
      </c>
      <c r="C85" s="22" t="s">
        <v>36</v>
      </c>
      <c r="D85" s="22" t="s">
        <v>4</v>
      </c>
      <c r="E85" s="23">
        <v>3.0</v>
      </c>
      <c r="F85" s="22" t="s">
        <v>53</v>
      </c>
      <c r="G85" s="23">
        <v>95.0</v>
      </c>
      <c r="H85" s="23">
        <v>2.0</v>
      </c>
      <c r="I85" s="24"/>
      <c r="J85" s="23">
        <v>1.0</v>
      </c>
      <c r="K85" s="23">
        <v>1.0</v>
      </c>
      <c r="L85" s="23">
        <v>1.0</v>
      </c>
      <c r="M85" s="23">
        <v>1.0</v>
      </c>
      <c r="N85" s="23">
        <v>3.0</v>
      </c>
      <c r="O85" s="22" t="s">
        <v>43</v>
      </c>
      <c r="P85" s="22" t="s">
        <v>59</v>
      </c>
      <c r="Q85" s="24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2" t="s">
        <v>145</v>
      </c>
      <c r="B86" s="23">
        <v>2.38063291E8</v>
      </c>
      <c r="C86" s="22" t="s">
        <v>36</v>
      </c>
      <c r="D86" s="22" t="s">
        <v>4</v>
      </c>
      <c r="E86" s="23">
        <v>1.0</v>
      </c>
      <c r="F86" s="22" t="s">
        <v>65</v>
      </c>
      <c r="G86" s="23">
        <v>99.0</v>
      </c>
      <c r="H86" s="23">
        <v>1.0</v>
      </c>
      <c r="I86" s="23">
        <v>122.0</v>
      </c>
      <c r="J86" s="23">
        <v>2.0</v>
      </c>
      <c r="K86" s="23">
        <v>3.0</v>
      </c>
      <c r="L86" s="23">
        <v>2.0</v>
      </c>
      <c r="M86" s="23">
        <v>1.0</v>
      </c>
      <c r="N86" s="23">
        <v>6.0</v>
      </c>
      <c r="O86" s="22" t="s">
        <v>39</v>
      </c>
      <c r="P86" s="22" t="s">
        <v>42</v>
      </c>
      <c r="Q86" s="24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2" t="s">
        <v>146</v>
      </c>
      <c r="B87" s="23">
        <v>2.24009423E8</v>
      </c>
      <c r="C87" s="22" t="s">
        <v>36</v>
      </c>
      <c r="D87" s="22" t="s">
        <v>4</v>
      </c>
      <c r="E87" s="23">
        <v>1.0</v>
      </c>
      <c r="F87" s="22" t="s">
        <v>47</v>
      </c>
      <c r="G87" s="25"/>
      <c r="H87" s="23">
        <v>0.0</v>
      </c>
      <c r="I87" s="25"/>
      <c r="J87" s="23">
        <v>2.0</v>
      </c>
      <c r="K87" s="23">
        <v>3.0</v>
      </c>
      <c r="L87" s="23">
        <v>1.0</v>
      </c>
      <c r="M87" s="23">
        <v>1.0</v>
      </c>
      <c r="N87" s="23">
        <v>5.0</v>
      </c>
      <c r="O87" s="22" t="s">
        <v>39</v>
      </c>
      <c r="P87" s="22" t="s">
        <v>38</v>
      </c>
      <c r="Q87" s="24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2" t="s">
        <v>147</v>
      </c>
      <c r="B88" s="23">
        <v>2.1490836E8</v>
      </c>
      <c r="C88" s="22" t="s">
        <v>36</v>
      </c>
      <c r="D88" s="22" t="s">
        <v>4</v>
      </c>
      <c r="E88" s="23">
        <v>2.0</v>
      </c>
      <c r="F88" s="22" t="s">
        <v>58</v>
      </c>
      <c r="G88" s="23">
        <v>98.0</v>
      </c>
      <c r="H88" s="23">
        <v>1.0</v>
      </c>
      <c r="I88" s="23">
        <v>113.0</v>
      </c>
      <c r="J88" s="23">
        <v>2.0</v>
      </c>
      <c r="K88" s="23">
        <v>3.0</v>
      </c>
      <c r="L88" s="23">
        <v>1.0</v>
      </c>
      <c r="M88" s="23">
        <v>1.0</v>
      </c>
      <c r="N88" s="23">
        <v>5.0</v>
      </c>
      <c r="O88" s="22" t="s">
        <v>39</v>
      </c>
      <c r="P88" s="22" t="s">
        <v>53</v>
      </c>
      <c r="Q88" s="24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2" t="s">
        <v>148</v>
      </c>
      <c r="B89" s="23">
        <v>2.3092468E8</v>
      </c>
      <c r="C89" s="22" t="s">
        <v>36</v>
      </c>
      <c r="D89" s="22" t="s">
        <v>4</v>
      </c>
      <c r="E89" s="23">
        <v>4.0</v>
      </c>
      <c r="F89" s="22" t="s">
        <v>62</v>
      </c>
      <c r="G89" s="23">
        <v>98.0</v>
      </c>
      <c r="H89" s="23">
        <v>0.0</v>
      </c>
      <c r="I89" s="23">
        <v>129.0</v>
      </c>
      <c r="J89" s="23">
        <v>2.0</v>
      </c>
      <c r="K89" s="23">
        <v>2.0</v>
      </c>
      <c r="L89" s="23">
        <v>2.0</v>
      </c>
      <c r="M89" s="23">
        <v>1.0</v>
      </c>
      <c r="N89" s="23">
        <v>5.0</v>
      </c>
      <c r="O89" s="22" t="s">
        <v>39</v>
      </c>
      <c r="P89" s="22" t="s">
        <v>49</v>
      </c>
      <c r="Q89" s="24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2" t="s">
        <v>149</v>
      </c>
      <c r="B90" s="23">
        <v>2.34623858E8</v>
      </c>
      <c r="C90" s="22" t="s">
        <v>36</v>
      </c>
      <c r="D90" s="22" t="s">
        <v>4</v>
      </c>
      <c r="E90" s="23">
        <v>2.0</v>
      </c>
      <c r="F90" s="22" t="s">
        <v>49</v>
      </c>
      <c r="G90" s="23">
        <v>97.0</v>
      </c>
      <c r="H90" s="23">
        <v>1.0</v>
      </c>
      <c r="I90" s="23">
        <v>109.0</v>
      </c>
      <c r="J90" s="23">
        <v>2.0</v>
      </c>
      <c r="K90" s="23">
        <v>3.0</v>
      </c>
      <c r="L90" s="23">
        <v>2.0</v>
      </c>
      <c r="M90" s="23">
        <v>2.0</v>
      </c>
      <c r="N90" s="23">
        <v>7.0</v>
      </c>
      <c r="O90" s="22" t="s">
        <v>52</v>
      </c>
      <c r="P90" s="22" t="s">
        <v>51</v>
      </c>
      <c r="Q90" s="24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2" t="s">
        <v>150</v>
      </c>
      <c r="B91" s="23">
        <v>2.34634723E8</v>
      </c>
      <c r="C91" s="22" t="s">
        <v>36</v>
      </c>
      <c r="D91" s="22" t="s">
        <v>4</v>
      </c>
      <c r="E91" s="23">
        <v>2.0</v>
      </c>
      <c r="F91" s="22" t="s">
        <v>51</v>
      </c>
      <c r="G91" s="23">
        <v>98.0</v>
      </c>
      <c r="H91" s="23">
        <v>0.0</v>
      </c>
      <c r="I91" s="23">
        <v>81.0</v>
      </c>
      <c r="J91" s="23">
        <v>1.0</v>
      </c>
      <c r="K91" s="23">
        <v>1.0</v>
      </c>
      <c r="L91" s="23">
        <v>2.0</v>
      </c>
      <c r="M91" s="23">
        <v>2.0</v>
      </c>
      <c r="N91" s="23">
        <v>5.0</v>
      </c>
      <c r="O91" s="22" t="s">
        <v>39</v>
      </c>
      <c r="P91" s="22" t="s">
        <v>51</v>
      </c>
      <c r="Q91" s="24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2" t="s">
        <v>151</v>
      </c>
      <c r="B92" s="23">
        <v>2.34118701E8</v>
      </c>
      <c r="C92" s="22" t="s">
        <v>36</v>
      </c>
      <c r="D92" s="22" t="s">
        <v>4</v>
      </c>
      <c r="E92" s="23">
        <v>2.0</v>
      </c>
      <c r="F92" s="22" t="s">
        <v>51</v>
      </c>
      <c r="G92" s="23">
        <v>99.0</v>
      </c>
      <c r="H92" s="23">
        <v>4.0</v>
      </c>
      <c r="I92" s="23">
        <v>78.0</v>
      </c>
      <c r="J92" s="23">
        <v>2.0</v>
      </c>
      <c r="K92" s="23">
        <v>2.0</v>
      </c>
      <c r="L92" s="23">
        <v>1.0</v>
      </c>
      <c r="M92" s="23">
        <v>2.0</v>
      </c>
      <c r="N92" s="23">
        <v>5.0</v>
      </c>
      <c r="O92" s="22" t="s">
        <v>39</v>
      </c>
      <c r="P92" s="22" t="s">
        <v>37</v>
      </c>
      <c r="Q92" s="24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2" t="s">
        <v>152</v>
      </c>
      <c r="B93" s="23">
        <v>2.33255637E8</v>
      </c>
      <c r="C93" s="22" t="s">
        <v>36</v>
      </c>
      <c r="D93" s="22" t="s">
        <v>4</v>
      </c>
      <c r="E93" s="23">
        <v>4.0</v>
      </c>
      <c r="F93" s="22" t="s">
        <v>94</v>
      </c>
      <c r="G93" s="23">
        <v>97.0</v>
      </c>
      <c r="H93" s="25"/>
      <c r="I93" s="23">
        <v>4.0</v>
      </c>
      <c r="J93" s="23">
        <v>3.0</v>
      </c>
      <c r="K93" s="23">
        <v>2.0</v>
      </c>
      <c r="L93" s="23">
        <v>2.0</v>
      </c>
      <c r="M93" s="23">
        <v>3.0</v>
      </c>
      <c r="N93" s="23">
        <v>7.0</v>
      </c>
      <c r="O93" s="22" t="s">
        <v>52</v>
      </c>
      <c r="P93" s="22" t="s">
        <v>58</v>
      </c>
      <c r="Q93" s="24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2" t="s">
        <v>153</v>
      </c>
      <c r="B94" s="23">
        <v>2.40060013E8</v>
      </c>
      <c r="C94" s="22" t="s">
        <v>36</v>
      </c>
      <c r="D94" s="22" t="s">
        <v>4</v>
      </c>
      <c r="E94" s="22" t="s">
        <v>37</v>
      </c>
      <c r="F94" s="22" t="s">
        <v>51</v>
      </c>
      <c r="G94" s="23">
        <v>98.0</v>
      </c>
      <c r="H94" s="23">
        <v>0.0</v>
      </c>
      <c r="I94" s="24"/>
      <c r="J94" s="23">
        <v>2.0</v>
      </c>
      <c r="K94" s="23">
        <v>2.0</v>
      </c>
      <c r="L94" s="23">
        <v>2.0</v>
      </c>
      <c r="M94" s="23">
        <v>2.0</v>
      </c>
      <c r="N94" s="23">
        <v>6.0</v>
      </c>
      <c r="O94" s="22" t="s">
        <v>39</v>
      </c>
      <c r="P94" s="22" t="s">
        <v>42</v>
      </c>
      <c r="Q94" s="24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2" t="s">
        <v>154</v>
      </c>
      <c r="B95" s="23">
        <v>2.04520266E8</v>
      </c>
      <c r="C95" s="22" t="s">
        <v>36</v>
      </c>
      <c r="D95" s="22" t="s">
        <v>4</v>
      </c>
      <c r="E95" s="23">
        <v>2.0</v>
      </c>
      <c r="F95" s="22" t="s">
        <v>47</v>
      </c>
      <c r="G95" s="23">
        <v>96.0</v>
      </c>
      <c r="H95" s="23">
        <v>0.0</v>
      </c>
      <c r="I95" s="23">
        <v>46.0</v>
      </c>
      <c r="J95" s="23">
        <v>2.0</v>
      </c>
      <c r="K95" s="23">
        <v>2.0</v>
      </c>
      <c r="L95" s="23">
        <v>1.0</v>
      </c>
      <c r="M95" s="23">
        <v>1.0</v>
      </c>
      <c r="N95" s="23">
        <v>4.0</v>
      </c>
      <c r="O95" s="22" t="s">
        <v>43</v>
      </c>
      <c r="P95" s="22" t="s">
        <v>155</v>
      </c>
      <c r="Q95" s="24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2" t="s">
        <v>156</v>
      </c>
      <c r="B96" s="23">
        <v>2.29216031E8</v>
      </c>
      <c r="C96" s="22" t="s">
        <v>36</v>
      </c>
      <c r="D96" s="22" t="s">
        <v>4</v>
      </c>
      <c r="E96" s="23">
        <v>3.0</v>
      </c>
      <c r="F96" s="22" t="s">
        <v>65</v>
      </c>
      <c r="G96" s="23">
        <v>99.0</v>
      </c>
      <c r="H96" s="23">
        <v>0.0</v>
      </c>
      <c r="I96" s="24"/>
      <c r="J96" s="23">
        <v>3.0</v>
      </c>
      <c r="K96" s="23">
        <v>2.0</v>
      </c>
      <c r="L96" s="23">
        <v>2.0</v>
      </c>
      <c r="M96" s="23">
        <v>2.0</v>
      </c>
      <c r="N96" s="23">
        <v>6.0</v>
      </c>
      <c r="O96" s="22" t="s">
        <v>39</v>
      </c>
      <c r="P96" s="22" t="s">
        <v>77</v>
      </c>
      <c r="Q96" s="24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2" t="s">
        <v>157</v>
      </c>
      <c r="B97" s="23">
        <v>2.28557419E8</v>
      </c>
      <c r="C97" s="22" t="s">
        <v>36</v>
      </c>
      <c r="D97" s="22" t="s">
        <v>4</v>
      </c>
      <c r="E97" s="23">
        <v>2.0</v>
      </c>
      <c r="F97" s="22" t="s">
        <v>58</v>
      </c>
      <c r="G97" s="23">
        <v>99.0</v>
      </c>
      <c r="H97" s="23">
        <v>1.0</v>
      </c>
      <c r="I97" s="24"/>
      <c r="J97" s="23">
        <v>3.0</v>
      </c>
      <c r="K97" s="23">
        <v>2.0</v>
      </c>
      <c r="L97" s="23">
        <v>0.0</v>
      </c>
      <c r="M97" s="23">
        <v>3.0</v>
      </c>
      <c r="N97" s="23">
        <v>5.0</v>
      </c>
      <c r="O97" s="22" t="s">
        <v>39</v>
      </c>
      <c r="P97" s="22" t="s">
        <v>37</v>
      </c>
      <c r="Q97" s="24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2" t="s">
        <v>158</v>
      </c>
      <c r="B98" s="23">
        <v>2.25918143E8</v>
      </c>
      <c r="C98" s="22" t="s">
        <v>36</v>
      </c>
      <c r="D98" s="22" t="s">
        <v>4</v>
      </c>
      <c r="E98" s="23">
        <v>4.0</v>
      </c>
      <c r="F98" s="22" t="s">
        <v>58</v>
      </c>
      <c r="G98" s="23">
        <v>100.0</v>
      </c>
      <c r="H98" s="23">
        <v>0.0</v>
      </c>
      <c r="I98" s="24"/>
      <c r="J98" s="23">
        <v>2.0</v>
      </c>
      <c r="K98" s="23">
        <v>3.0</v>
      </c>
      <c r="L98" s="23">
        <v>1.0</v>
      </c>
      <c r="M98" s="23">
        <v>1.0</v>
      </c>
      <c r="N98" s="23">
        <v>5.0</v>
      </c>
      <c r="O98" s="22" t="s">
        <v>39</v>
      </c>
      <c r="P98" s="22" t="s">
        <v>37</v>
      </c>
      <c r="Q98" s="24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2" t="s">
        <v>159</v>
      </c>
      <c r="B99" s="23">
        <v>2.40060111E8</v>
      </c>
      <c r="C99" s="22" t="s">
        <v>36</v>
      </c>
      <c r="D99" s="22" t="s">
        <v>4</v>
      </c>
      <c r="E99" s="22" t="s">
        <v>37</v>
      </c>
      <c r="F99" s="22" t="s">
        <v>49</v>
      </c>
      <c r="G99" s="23">
        <v>99.0</v>
      </c>
      <c r="H99" s="23">
        <v>0.0</v>
      </c>
      <c r="I99" s="23">
        <v>128.0</v>
      </c>
      <c r="J99" s="23">
        <v>1.0</v>
      </c>
      <c r="K99" s="23">
        <v>2.0</v>
      </c>
      <c r="L99" s="23">
        <v>2.0</v>
      </c>
      <c r="M99" s="23">
        <v>1.0</v>
      </c>
      <c r="N99" s="23">
        <v>5.0</v>
      </c>
      <c r="O99" s="22" t="s">
        <v>39</v>
      </c>
      <c r="P99" s="22" t="s">
        <v>42</v>
      </c>
      <c r="Q99" s="24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2" t="s">
        <v>160</v>
      </c>
      <c r="B100" s="23">
        <v>2.27805504E8</v>
      </c>
      <c r="C100" s="22" t="s">
        <v>36</v>
      </c>
      <c r="D100" s="22" t="s">
        <v>4</v>
      </c>
      <c r="E100" s="23">
        <v>4.0</v>
      </c>
      <c r="F100" s="22" t="s">
        <v>94</v>
      </c>
      <c r="G100" s="23">
        <v>98.0</v>
      </c>
      <c r="H100" s="23">
        <v>2.0</v>
      </c>
      <c r="I100" s="24"/>
      <c r="J100" s="23">
        <v>2.0</v>
      </c>
      <c r="K100" s="23">
        <v>2.0</v>
      </c>
      <c r="L100" s="23">
        <v>2.0</v>
      </c>
      <c r="M100" s="23">
        <v>2.0</v>
      </c>
      <c r="N100" s="23">
        <v>6.0</v>
      </c>
      <c r="O100" s="22" t="s">
        <v>39</v>
      </c>
      <c r="P100" s="22" t="s">
        <v>58</v>
      </c>
      <c r="Q100" s="24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2" t="s">
        <v>161</v>
      </c>
      <c r="B101" s="23">
        <v>2.06322349E8</v>
      </c>
      <c r="C101" s="22" t="s">
        <v>36</v>
      </c>
      <c r="D101" s="22" t="s">
        <v>4</v>
      </c>
      <c r="E101" s="23">
        <v>2.0</v>
      </c>
      <c r="F101" s="22" t="s">
        <v>49</v>
      </c>
      <c r="G101" s="23">
        <v>99.0</v>
      </c>
      <c r="H101" s="23">
        <v>0.0</v>
      </c>
      <c r="I101" s="25"/>
      <c r="J101" s="23">
        <v>3.0</v>
      </c>
      <c r="K101" s="23">
        <v>3.0</v>
      </c>
      <c r="L101" s="23">
        <v>1.0</v>
      </c>
      <c r="M101" s="23">
        <v>2.0</v>
      </c>
      <c r="N101" s="23">
        <v>6.0</v>
      </c>
      <c r="O101" s="22" t="s">
        <v>39</v>
      </c>
      <c r="P101" s="22" t="s">
        <v>38</v>
      </c>
      <c r="Q101" s="24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2" t="s">
        <v>162</v>
      </c>
      <c r="B102" s="23">
        <v>2.24646844E8</v>
      </c>
      <c r="C102" s="22" t="s">
        <v>36</v>
      </c>
      <c r="D102" s="22" t="s">
        <v>4</v>
      </c>
      <c r="E102" s="23">
        <v>4.0</v>
      </c>
      <c r="F102" s="22" t="s">
        <v>46</v>
      </c>
      <c r="G102" s="23">
        <v>97.0</v>
      </c>
      <c r="H102" s="23">
        <v>4.0</v>
      </c>
      <c r="I102" s="24"/>
      <c r="J102" s="23">
        <v>2.0</v>
      </c>
      <c r="K102" s="23">
        <v>3.0</v>
      </c>
      <c r="L102" s="23">
        <v>2.0</v>
      </c>
      <c r="M102" s="23">
        <v>3.0</v>
      </c>
      <c r="N102" s="23">
        <v>6.0</v>
      </c>
      <c r="O102" s="22" t="s">
        <v>163</v>
      </c>
      <c r="P102" s="22" t="s">
        <v>46</v>
      </c>
      <c r="Q102" s="24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2" t="s">
        <v>164</v>
      </c>
      <c r="B103" s="23">
        <v>2.27751476E8</v>
      </c>
      <c r="C103" s="22" t="s">
        <v>36</v>
      </c>
      <c r="D103" s="22" t="s">
        <v>4</v>
      </c>
      <c r="E103" s="23">
        <v>4.0</v>
      </c>
      <c r="F103" s="22" t="s">
        <v>53</v>
      </c>
      <c r="G103" s="23">
        <v>99.0</v>
      </c>
      <c r="H103" s="23">
        <v>1.0</v>
      </c>
      <c r="I103" s="24"/>
      <c r="J103" s="23">
        <v>3.0</v>
      </c>
      <c r="K103" s="23">
        <v>3.0</v>
      </c>
      <c r="L103" s="23">
        <v>1.0</v>
      </c>
      <c r="M103" s="23">
        <v>1.0</v>
      </c>
      <c r="N103" s="23">
        <v>5.0</v>
      </c>
      <c r="O103" s="22" t="s">
        <v>39</v>
      </c>
      <c r="P103" s="22" t="s">
        <v>37</v>
      </c>
      <c r="Q103" s="24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2" t="s">
        <v>165</v>
      </c>
      <c r="B104" s="23">
        <v>2.40060129E8</v>
      </c>
      <c r="C104" s="22" t="s">
        <v>36</v>
      </c>
      <c r="D104" s="22" t="s">
        <v>4</v>
      </c>
      <c r="E104" s="22" t="s">
        <v>37</v>
      </c>
      <c r="F104" s="22" t="s">
        <v>75</v>
      </c>
      <c r="G104" s="23">
        <v>99.0</v>
      </c>
      <c r="H104" s="23">
        <v>1.0</v>
      </c>
      <c r="I104" s="24"/>
      <c r="J104" s="23">
        <v>3.0</v>
      </c>
      <c r="K104" s="23">
        <v>2.0</v>
      </c>
      <c r="L104" s="23">
        <v>3.0</v>
      </c>
      <c r="M104" s="23">
        <v>1.0</v>
      </c>
      <c r="N104" s="23">
        <v>6.0</v>
      </c>
      <c r="O104" s="22" t="s">
        <v>39</v>
      </c>
      <c r="P104" s="22" t="s">
        <v>44</v>
      </c>
      <c r="Q104" s="24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2" t="s">
        <v>166</v>
      </c>
      <c r="B105" s="23">
        <v>2.14686776E8</v>
      </c>
      <c r="C105" s="22" t="s">
        <v>36</v>
      </c>
      <c r="D105" s="22" t="s">
        <v>4</v>
      </c>
      <c r="E105" s="23">
        <v>4.0</v>
      </c>
      <c r="F105" s="22" t="s">
        <v>47</v>
      </c>
      <c r="G105" s="23">
        <v>97.0</v>
      </c>
      <c r="H105" s="23">
        <v>0.0</v>
      </c>
      <c r="I105" s="23">
        <v>86.0</v>
      </c>
      <c r="J105" s="23">
        <v>2.0</v>
      </c>
      <c r="K105" s="23">
        <v>2.0</v>
      </c>
      <c r="L105" s="23">
        <v>2.0</v>
      </c>
      <c r="M105" s="23">
        <v>2.0</v>
      </c>
      <c r="N105" s="23">
        <v>6.0</v>
      </c>
      <c r="O105" s="22" t="s">
        <v>39</v>
      </c>
      <c r="P105" s="22" t="s">
        <v>49</v>
      </c>
      <c r="Q105" s="24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2" t="s">
        <v>167</v>
      </c>
      <c r="B106" s="23">
        <v>2.39979941E8</v>
      </c>
      <c r="C106" s="22" t="s">
        <v>36</v>
      </c>
      <c r="D106" s="22" t="s">
        <v>4</v>
      </c>
      <c r="E106" s="23">
        <v>1.0</v>
      </c>
      <c r="F106" s="22" t="s">
        <v>46</v>
      </c>
      <c r="G106" s="23">
        <v>98.0</v>
      </c>
      <c r="H106" s="23">
        <v>0.0</v>
      </c>
      <c r="I106" s="24"/>
      <c r="J106" s="23">
        <v>2.0</v>
      </c>
      <c r="K106" s="23">
        <v>2.0</v>
      </c>
      <c r="L106" s="23">
        <v>1.0</v>
      </c>
      <c r="M106" s="23">
        <v>3.0</v>
      </c>
      <c r="N106" s="23">
        <v>6.0</v>
      </c>
      <c r="O106" s="22" t="s">
        <v>39</v>
      </c>
      <c r="P106" s="22" t="s">
        <v>38</v>
      </c>
      <c r="Q106" s="24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2" t="s">
        <v>168</v>
      </c>
      <c r="B107" s="23">
        <v>2.235141E8</v>
      </c>
      <c r="C107" s="22" t="s">
        <v>36</v>
      </c>
      <c r="D107" s="22" t="s">
        <v>4</v>
      </c>
      <c r="E107" s="23">
        <v>3.0</v>
      </c>
      <c r="F107" s="22" t="s">
        <v>53</v>
      </c>
      <c r="G107" s="23">
        <v>97.0</v>
      </c>
      <c r="H107" s="23">
        <v>4.0</v>
      </c>
      <c r="I107" s="23">
        <v>70.0</v>
      </c>
      <c r="J107" s="23">
        <v>2.0</v>
      </c>
      <c r="K107" s="23">
        <v>3.0</v>
      </c>
      <c r="L107" s="23">
        <v>2.0</v>
      </c>
      <c r="M107" s="23">
        <v>1.0</v>
      </c>
      <c r="N107" s="23">
        <v>6.0</v>
      </c>
      <c r="O107" s="22" t="s">
        <v>39</v>
      </c>
      <c r="P107" s="22" t="s">
        <v>38</v>
      </c>
      <c r="Q107" s="24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2" t="s">
        <v>169</v>
      </c>
      <c r="B108" s="23">
        <v>2.38253488E8</v>
      </c>
      <c r="C108" s="22" t="s">
        <v>36</v>
      </c>
      <c r="D108" s="22" t="s">
        <v>4</v>
      </c>
      <c r="E108" s="23">
        <v>1.0</v>
      </c>
      <c r="F108" s="22" t="s">
        <v>47</v>
      </c>
      <c r="G108" s="23">
        <v>99.0</v>
      </c>
      <c r="H108" s="23">
        <v>3.0</v>
      </c>
      <c r="I108" s="23">
        <v>77.0</v>
      </c>
      <c r="J108" s="23">
        <v>3.0</v>
      </c>
      <c r="K108" s="23">
        <v>3.0</v>
      </c>
      <c r="L108" s="23">
        <v>3.0</v>
      </c>
      <c r="M108" s="23">
        <v>2.0</v>
      </c>
      <c r="N108" s="23">
        <v>8.0</v>
      </c>
      <c r="O108" s="22" t="s">
        <v>52</v>
      </c>
      <c r="P108" s="22" t="s">
        <v>90</v>
      </c>
      <c r="Q108" s="24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2" t="s">
        <v>170</v>
      </c>
      <c r="B109" s="23">
        <v>2.34529014E8</v>
      </c>
      <c r="C109" s="22" t="s">
        <v>36</v>
      </c>
      <c r="D109" s="22" t="s">
        <v>4</v>
      </c>
      <c r="E109" s="22" t="s">
        <v>37</v>
      </c>
      <c r="F109" s="22" t="s">
        <v>65</v>
      </c>
      <c r="G109" s="23">
        <v>98.0</v>
      </c>
      <c r="H109" s="23">
        <v>1.0</v>
      </c>
      <c r="I109" s="24"/>
      <c r="J109" s="23">
        <v>2.0</v>
      </c>
      <c r="K109" s="23">
        <v>3.0</v>
      </c>
      <c r="L109" s="23">
        <v>2.0</v>
      </c>
      <c r="M109" s="23">
        <v>1.0</v>
      </c>
      <c r="N109" s="23">
        <v>6.0</v>
      </c>
      <c r="O109" s="22" t="s">
        <v>39</v>
      </c>
      <c r="P109" s="22" t="s">
        <v>42</v>
      </c>
      <c r="Q109" s="24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2" t="s">
        <v>171</v>
      </c>
      <c r="B110" s="23">
        <v>2.38231997E8</v>
      </c>
      <c r="C110" s="22" t="s">
        <v>36</v>
      </c>
      <c r="D110" s="22" t="s">
        <v>4</v>
      </c>
      <c r="E110" s="23">
        <v>1.0</v>
      </c>
      <c r="F110" s="22" t="s">
        <v>75</v>
      </c>
      <c r="G110" s="23">
        <v>99.0</v>
      </c>
      <c r="H110" s="23">
        <v>0.0</v>
      </c>
      <c r="I110" s="24"/>
      <c r="J110" s="23">
        <v>3.0</v>
      </c>
      <c r="K110" s="23">
        <v>2.0</v>
      </c>
      <c r="L110" s="23">
        <v>2.0</v>
      </c>
      <c r="M110" s="23">
        <v>1.0</v>
      </c>
      <c r="N110" s="23">
        <v>5.0</v>
      </c>
      <c r="O110" s="22" t="s">
        <v>39</v>
      </c>
      <c r="P110" s="22" t="s">
        <v>155</v>
      </c>
      <c r="Q110" s="24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2" t="s">
        <v>172</v>
      </c>
      <c r="B111" s="23">
        <v>2.29925714E8</v>
      </c>
      <c r="C111" s="22" t="s">
        <v>36</v>
      </c>
      <c r="D111" s="22" t="s">
        <v>4</v>
      </c>
      <c r="E111" s="23">
        <v>3.0</v>
      </c>
      <c r="F111" s="22" t="s">
        <v>51</v>
      </c>
      <c r="G111" s="23">
        <v>98.0</v>
      </c>
      <c r="H111" s="23">
        <v>5.0</v>
      </c>
      <c r="I111" s="24"/>
      <c r="J111" s="23">
        <v>1.0</v>
      </c>
      <c r="K111" s="23">
        <v>1.0</v>
      </c>
      <c r="L111" s="23">
        <v>2.0</v>
      </c>
      <c r="M111" s="23">
        <v>2.0</v>
      </c>
      <c r="N111" s="23">
        <v>5.0</v>
      </c>
      <c r="O111" s="22" t="s">
        <v>39</v>
      </c>
      <c r="P111" s="22" t="s">
        <v>46</v>
      </c>
      <c r="Q111" s="24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2" t="s">
        <v>173</v>
      </c>
      <c r="B112" s="23">
        <v>2.40060137E8</v>
      </c>
      <c r="C112" s="22" t="s">
        <v>36</v>
      </c>
      <c r="D112" s="22" t="s">
        <v>4</v>
      </c>
      <c r="E112" s="22" t="s">
        <v>37</v>
      </c>
      <c r="F112" s="22" t="s">
        <v>65</v>
      </c>
      <c r="G112" s="23">
        <v>100.0</v>
      </c>
      <c r="H112" s="23">
        <v>0.0</v>
      </c>
      <c r="I112" s="25"/>
      <c r="J112" s="23">
        <v>2.0</v>
      </c>
      <c r="K112" s="23">
        <v>2.0</v>
      </c>
      <c r="L112" s="23">
        <v>2.0</v>
      </c>
      <c r="M112" s="23">
        <v>2.0</v>
      </c>
      <c r="N112" s="23">
        <v>6.0</v>
      </c>
      <c r="O112" s="22" t="s">
        <v>39</v>
      </c>
      <c r="P112" s="22" t="s">
        <v>59</v>
      </c>
      <c r="Q112" s="24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2" t="s">
        <v>174</v>
      </c>
      <c r="B113" s="23">
        <v>2.37922091E8</v>
      </c>
      <c r="C113" s="22" t="s">
        <v>36</v>
      </c>
      <c r="D113" s="22" t="s">
        <v>4</v>
      </c>
      <c r="E113" s="23">
        <v>3.0</v>
      </c>
      <c r="F113" s="22" t="s">
        <v>51</v>
      </c>
      <c r="G113" s="23">
        <v>99.0</v>
      </c>
      <c r="H113" s="23">
        <v>1.0</v>
      </c>
      <c r="I113" s="25"/>
      <c r="J113" s="23">
        <v>3.0</v>
      </c>
      <c r="K113" s="23">
        <v>3.0</v>
      </c>
      <c r="L113" s="23">
        <v>1.0</v>
      </c>
      <c r="M113" s="23">
        <v>1.0</v>
      </c>
      <c r="N113" s="23">
        <v>5.0</v>
      </c>
      <c r="O113" s="22" t="s">
        <v>39</v>
      </c>
      <c r="P113" s="22" t="s">
        <v>58</v>
      </c>
      <c r="Q113" s="24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2" t="s">
        <v>175</v>
      </c>
      <c r="B114" s="23">
        <v>2.33189141E8</v>
      </c>
      <c r="C114" s="22" t="s">
        <v>36</v>
      </c>
      <c r="D114" s="22" t="s">
        <v>4</v>
      </c>
      <c r="E114" s="23">
        <v>4.0</v>
      </c>
      <c r="F114" s="22" t="s">
        <v>47</v>
      </c>
      <c r="G114" s="23">
        <v>98.0</v>
      </c>
      <c r="H114" s="23">
        <v>0.0</v>
      </c>
      <c r="I114" s="24"/>
      <c r="J114" s="23">
        <v>3.0</v>
      </c>
      <c r="K114" s="23">
        <v>1.0</v>
      </c>
      <c r="L114" s="23">
        <v>1.0</v>
      </c>
      <c r="M114" s="23">
        <v>1.0</v>
      </c>
      <c r="N114" s="23">
        <v>3.0</v>
      </c>
      <c r="O114" s="22" t="s">
        <v>43</v>
      </c>
      <c r="P114" s="22" t="s">
        <v>65</v>
      </c>
      <c r="Q114" s="24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2" t="s">
        <v>176</v>
      </c>
      <c r="B115" s="23">
        <v>2.3411899E8</v>
      </c>
      <c r="C115" s="22" t="s">
        <v>36</v>
      </c>
      <c r="D115" s="22" t="s">
        <v>4</v>
      </c>
      <c r="E115" s="23">
        <v>2.0</v>
      </c>
      <c r="F115" s="22" t="s">
        <v>94</v>
      </c>
      <c r="G115" s="23">
        <v>98.0</v>
      </c>
      <c r="H115" s="23">
        <v>0.0</v>
      </c>
      <c r="I115" s="24"/>
      <c r="J115" s="23">
        <v>2.0</v>
      </c>
      <c r="K115" s="23">
        <v>2.0</v>
      </c>
      <c r="L115" s="23">
        <v>2.0</v>
      </c>
      <c r="M115" s="23">
        <v>2.0</v>
      </c>
      <c r="N115" s="23">
        <v>6.0</v>
      </c>
      <c r="O115" s="22" t="s">
        <v>39</v>
      </c>
      <c r="P115" s="22" t="s">
        <v>53</v>
      </c>
      <c r="Q115" s="24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2" t="s">
        <v>177</v>
      </c>
      <c r="B116" s="23">
        <v>2.37499512E8</v>
      </c>
      <c r="C116" s="22" t="s">
        <v>36</v>
      </c>
      <c r="D116" s="22" t="s">
        <v>4</v>
      </c>
      <c r="E116" s="23">
        <v>1.0</v>
      </c>
      <c r="F116" s="22" t="s">
        <v>51</v>
      </c>
      <c r="G116" s="23">
        <v>98.0</v>
      </c>
      <c r="H116" s="23">
        <v>4.0</v>
      </c>
      <c r="I116" s="25"/>
      <c r="J116" s="23">
        <v>2.0</v>
      </c>
      <c r="K116" s="23">
        <v>3.0</v>
      </c>
      <c r="L116" s="23">
        <v>2.0</v>
      </c>
      <c r="M116" s="23">
        <v>1.0</v>
      </c>
      <c r="N116" s="23">
        <v>5.0</v>
      </c>
      <c r="O116" s="22" t="s">
        <v>39</v>
      </c>
      <c r="P116" s="22" t="s">
        <v>44</v>
      </c>
      <c r="Q116" s="24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2" t="s">
        <v>178</v>
      </c>
      <c r="B117" s="23">
        <v>2.24646984E8</v>
      </c>
      <c r="C117" s="22" t="s">
        <v>36</v>
      </c>
      <c r="D117" s="22" t="s">
        <v>4</v>
      </c>
      <c r="E117" s="23">
        <v>4.0</v>
      </c>
      <c r="F117" s="22" t="s">
        <v>94</v>
      </c>
      <c r="G117" s="23">
        <v>99.0</v>
      </c>
      <c r="H117" s="23">
        <v>1.0</v>
      </c>
      <c r="I117" s="25"/>
      <c r="J117" s="23">
        <v>2.0</v>
      </c>
      <c r="K117" s="23">
        <v>2.0</v>
      </c>
      <c r="L117" s="23">
        <v>2.0</v>
      </c>
      <c r="M117" s="23">
        <v>2.0</v>
      </c>
      <c r="N117" s="23">
        <v>6.0</v>
      </c>
      <c r="O117" s="22" t="s">
        <v>39</v>
      </c>
      <c r="P117" s="22" t="s">
        <v>75</v>
      </c>
      <c r="Q117" s="24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2" t="s">
        <v>179</v>
      </c>
      <c r="B118" s="23">
        <v>2.28585485E8</v>
      </c>
      <c r="C118" s="22" t="s">
        <v>36</v>
      </c>
      <c r="D118" s="22" t="s">
        <v>4</v>
      </c>
      <c r="E118" s="23">
        <v>4.0</v>
      </c>
      <c r="F118" s="22" t="s">
        <v>53</v>
      </c>
      <c r="G118" s="23">
        <v>97.0</v>
      </c>
      <c r="H118" s="23">
        <v>3.0</v>
      </c>
      <c r="I118" s="23">
        <v>61.0</v>
      </c>
      <c r="J118" s="23">
        <v>2.0</v>
      </c>
      <c r="K118" s="23">
        <v>2.0</v>
      </c>
      <c r="L118" s="23">
        <v>3.0</v>
      </c>
      <c r="M118" s="23">
        <v>2.0</v>
      </c>
      <c r="N118" s="23">
        <v>7.0</v>
      </c>
      <c r="O118" s="22" t="s">
        <v>52</v>
      </c>
      <c r="P118" s="22" t="s">
        <v>94</v>
      </c>
      <c r="Q118" s="24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2" t="s">
        <v>180</v>
      </c>
      <c r="B119" s="23">
        <v>2.40761957E8</v>
      </c>
      <c r="C119" s="22" t="s">
        <v>36</v>
      </c>
      <c r="D119" s="22" t="s">
        <v>4</v>
      </c>
      <c r="E119" s="22" t="s">
        <v>37</v>
      </c>
      <c r="F119" s="22" t="s">
        <v>58</v>
      </c>
      <c r="G119" s="23">
        <v>96.0</v>
      </c>
      <c r="H119" s="23">
        <v>2.0</v>
      </c>
      <c r="I119" s="25"/>
      <c r="J119" s="23">
        <v>2.0</v>
      </c>
      <c r="K119" s="23">
        <v>3.0</v>
      </c>
      <c r="L119" s="23">
        <v>1.0</v>
      </c>
      <c r="M119" s="23">
        <v>2.0</v>
      </c>
      <c r="N119" s="23">
        <v>6.0</v>
      </c>
      <c r="O119" s="22" t="s">
        <v>39</v>
      </c>
      <c r="P119" s="22" t="s">
        <v>102</v>
      </c>
      <c r="Q119" s="24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2" t="s">
        <v>181</v>
      </c>
      <c r="B120" s="23">
        <v>2.40267807E8</v>
      </c>
      <c r="C120" s="22" t="s">
        <v>36</v>
      </c>
      <c r="D120" s="22" t="s">
        <v>4</v>
      </c>
      <c r="E120" s="22" t="s">
        <v>37</v>
      </c>
      <c r="F120" s="22" t="s">
        <v>46</v>
      </c>
      <c r="G120" s="23">
        <v>98.0</v>
      </c>
      <c r="H120" s="23">
        <v>5.0</v>
      </c>
      <c r="I120" s="25"/>
      <c r="J120" s="23">
        <v>2.0</v>
      </c>
      <c r="K120" s="23">
        <v>3.0</v>
      </c>
      <c r="L120" s="23">
        <v>3.0</v>
      </c>
      <c r="M120" s="23">
        <v>2.0</v>
      </c>
      <c r="N120" s="23">
        <v>8.0</v>
      </c>
      <c r="O120" s="22" t="s">
        <v>52</v>
      </c>
      <c r="P120" s="22" t="s">
        <v>44</v>
      </c>
      <c r="Q120" s="24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2" t="s">
        <v>182</v>
      </c>
      <c r="B121" s="23">
        <v>2.32006445E8</v>
      </c>
      <c r="C121" s="22" t="s">
        <v>36</v>
      </c>
      <c r="D121" s="22" t="s">
        <v>4</v>
      </c>
      <c r="E121" s="23">
        <v>4.0</v>
      </c>
      <c r="F121" s="22" t="s">
        <v>75</v>
      </c>
      <c r="G121" s="23">
        <v>99.0</v>
      </c>
      <c r="H121" s="23">
        <v>0.0</v>
      </c>
      <c r="I121" s="24"/>
      <c r="J121" s="23">
        <v>3.0</v>
      </c>
      <c r="K121" s="23">
        <v>3.0</v>
      </c>
      <c r="L121" s="23">
        <v>1.0</v>
      </c>
      <c r="M121" s="23">
        <v>1.0</v>
      </c>
      <c r="N121" s="23">
        <v>5.0</v>
      </c>
      <c r="O121" s="22" t="s">
        <v>39</v>
      </c>
      <c r="P121" s="22" t="s">
        <v>47</v>
      </c>
      <c r="Q121" s="24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2" t="s">
        <v>183</v>
      </c>
      <c r="B122" s="23">
        <v>2.40060145E8</v>
      </c>
      <c r="C122" s="22" t="s">
        <v>36</v>
      </c>
      <c r="D122" s="22" t="s">
        <v>4</v>
      </c>
      <c r="E122" s="22" t="s">
        <v>37</v>
      </c>
      <c r="F122" s="22" t="s">
        <v>47</v>
      </c>
      <c r="G122" s="23">
        <v>99.0</v>
      </c>
      <c r="H122" s="23">
        <v>1.0</v>
      </c>
      <c r="I122" s="23">
        <v>100.0</v>
      </c>
      <c r="J122" s="23">
        <v>1.0</v>
      </c>
      <c r="K122" s="23">
        <v>2.0</v>
      </c>
      <c r="L122" s="23">
        <v>1.0</v>
      </c>
      <c r="M122" s="23">
        <v>2.0</v>
      </c>
      <c r="N122" s="23">
        <v>5.0</v>
      </c>
      <c r="O122" s="22" t="s">
        <v>39</v>
      </c>
      <c r="P122" s="22" t="s">
        <v>42</v>
      </c>
      <c r="Q122" s="24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2" t="s">
        <v>184</v>
      </c>
      <c r="B123" s="23">
        <v>2.38231914E8</v>
      </c>
      <c r="C123" s="22" t="s">
        <v>36</v>
      </c>
      <c r="D123" s="22" t="s">
        <v>4</v>
      </c>
      <c r="E123" s="23">
        <v>1.0</v>
      </c>
      <c r="F123" s="22" t="s">
        <v>47</v>
      </c>
      <c r="G123" s="23">
        <v>100.0</v>
      </c>
      <c r="H123" s="23">
        <v>1.0</v>
      </c>
      <c r="I123" s="25"/>
      <c r="J123" s="23">
        <v>2.0</v>
      </c>
      <c r="K123" s="23">
        <v>1.0</v>
      </c>
      <c r="L123" s="23">
        <v>1.0</v>
      </c>
      <c r="M123" s="23">
        <v>1.0</v>
      </c>
      <c r="N123" s="23">
        <v>3.0</v>
      </c>
      <c r="O123" s="22" t="s">
        <v>43</v>
      </c>
      <c r="P123" s="22" t="s">
        <v>38</v>
      </c>
      <c r="Q123" s="24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2" t="s">
        <v>185</v>
      </c>
      <c r="B124" s="23">
        <v>2.34623866E8</v>
      </c>
      <c r="C124" s="22" t="s">
        <v>36</v>
      </c>
      <c r="D124" s="22" t="s">
        <v>4</v>
      </c>
      <c r="E124" s="23">
        <v>2.0</v>
      </c>
      <c r="F124" s="22" t="s">
        <v>46</v>
      </c>
      <c r="G124" s="23">
        <v>99.0</v>
      </c>
      <c r="H124" s="23">
        <v>1.0</v>
      </c>
      <c r="I124" s="23">
        <v>100.0</v>
      </c>
      <c r="J124" s="23">
        <v>2.0</v>
      </c>
      <c r="K124" s="23">
        <v>1.0</v>
      </c>
      <c r="L124" s="23">
        <v>1.0</v>
      </c>
      <c r="M124" s="23">
        <v>1.0</v>
      </c>
      <c r="N124" s="23">
        <v>3.0</v>
      </c>
      <c r="O124" s="22" t="s">
        <v>43</v>
      </c>
      <c r="P124" s="22" t="s">
        <v>155</v>
      </c>
      <c r="Q124" s="24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2" t="s">
        <v>186</v>
      </c>
      <c r="B125" s="23">
        <v>2.32801464E8</v>
      </c>
      <c r="C125" s="22" t="s">
        <v>36</v>
      </c>
      <c r="D125" s="22" t="s">
        <v>4</v>
      </c>
      <c r="E125" s="23">
        <v>2.0</v>
      </c>
      <c r="F125" s="22" t="s">
        <v>49</v>
      </c>
      <c r="G125" s="23">
        <v>99.0</v>
      </c>
      <c r="H125" s="23">
        <v>0.0</v>
      </c>
      <c r="I125" s="25"/>
      <c r="J125" s="23">
        <v>2.0</v>
      </c>
      <c r="K125" s="23">
        <v>3.0</v>
      </c>
      <c r="L125" s="23">
        <v>2.0</v>
      </c>
      <c r="M125" s="23">
        <v>1.0</v>
      </c>
      <c r="N125" s="23">
        <v>6.0</v>
      </c>
      <c r="O125" s="22" t="s">
        <v>39</v>
      </c>
      <c r="P125" s="22" t="s">
        <v>53</v>
      </c>
      <c r="Q125" s="24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2" t="s">
        <v>187</v>
      </c>
      <c r="B126" s="23">
        <v>2.31770355E8</v>
      </c>
      <c r="C126" s="22" t="s">
        <v>36</v>
      </c>
      <c r="D126" s="22" t="s">
        <v>4</v>
      </c>
      <c r="E126" s="23">
        <v>4.0</v>
      </c>
      <c r="F126" s="22" t="s">
        <v>94</v>
      </c>
      <c r="G126" s="23">
        <v>98.0</v>
      </c>
      <c r="H126" s="23">
        <v>0.0</v>
      </c>
      <c r="I126" s="25"/>
      <c r="J126" s="23">
        <v>2.0</v>
      </c>
      <c r="K126" s="23">
        <v>2.0</v>
      </c>
      <c r="L126" s="23">
        <v>1.0</v>
      </c>
      <c r="M126" s="23">
        <v>3.0</v>
      </c>
      <c r="N126" s="23">
        <v>6.0</v>
      </c>
      <c r="O126" s="22" t="s">
        <v>39</v>
      </c>
      <c r="P126" s="22" t="s">
        <v>58</v>
      </c>
      <c r="Q126" s="24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2" t="s">
        <v>188</v>
      </c>
      <c r="B127" s="23">
        <v>2.3764928E8</v>
      </c>
      <c r="C127" s="22" t="s">
        <v>36</v>
      </c>
      <c r="D127" s="22" t="s">
        <v>4</v>
      </c>
      <c r="E127" s="23">
        <v>1.0</v>
      </c>
      <c r="F127" s="22" t="s">
        <v>51</v>
      </c>
      <c r="G127" s="23">
        <v>97.0</v>
      </c>
      <c r="H127" s="23">
        <v>6.0</v>
      </c>
      <c r="I127" s="23">
        <v>106.0</v>
      </c>
      <c r="J127" s="23">
        <v>3.0</v>
      </c>
      <c r="K127" s="23">
        <v>1.0</v>
      </c>
      <c r="L127" s="23">
        <v>1.0</v>
      </c>
      <c r="M127" s="23">
        <v>0.0</v>
      </c>
      <c r="N127" s="23">
        <v>2.0</v>
      </c>
      <c r="O127" s="22" t="s">
        <v>43</v>
      </c>
      <c r="P127" s="22" t="s">
        <v>155</v>
      </c>
      <c r="Q127" s="24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2" t="s">
        <v>189</v>
      </c>
      <c r="B128" s="23">
        <v>2.30560856E8</v>
      </c>
      <c r="C128" s="22" t="s">
        <v>36</v>
      </c>
      <c r="D128" s="22" t="s">
        <v>4</v>
      </c>
      <c r="E128" s="23">
        <v>4.0</v>
      </c>
      <c r="F128" s="22" t="s">
        <v>51</v>
      </c>
      <c r="G128" s="23">
        <v>96.0</v>
      </c>
      <c r="H128" s="23">
        <v>0.0</v>
      </c>
      <c r="I128" s="25"/>
      <c r="J128" s="23">
        <v>2.0</v>
      </c>
      <c r="K128" s="23">
        <v>2.0</v>
      </c>
      <c r="L128" s="23">
        <v>1.0</v>
      </c>
      <c r="M128" s="23">
        <v>1.0</v>
      </c>
      <c r="N128" s="23">
        <v>4.0</v>
      </c>
      <c r="O128" s="22" t="s">
        <v>39</v>
      </c>
      <c r="P128" s="22" t="s">
        <v>65</v>
      </c>
      <c r="Q128" s="24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2" t="s">
        <v>190</v>
      </c>
      <c r="B129" s="23">
        <v>2.37499462E8</v>
      </c>
      <c r="C129" s="22" t="s">
        <v>36</v>
      </c>
      <c r="D129" s="22" t="s">
        <v>4</v>
      </c>
      <c r="E129" s="23">
        <v>1.0</v>
      </c>
      <c r="F129" s="22" t="s">
        <v>58</v>
      </c>
      <c r="G129" s="23">
        <v>98.0</v>
      </c>
      <c r="H129" s="23">
        <v>0.0</v>
      </c>
      <c r="I129" s="24"/>
      <c r="J129" s="23">
        <v>3.0</v>
      </c>
      <c r="K129" s="23">
        <v>3.0</v>
      </c>
      <c r="L129" s="23">
        <v>1.0</v>
      </c>
      <c r="M129" s="23">
        <v>2.0</v>
      </c>
      <c r="N129" s="23">
        <v>6.0</v>
      </c>
      <c r="O129" s="22" t="s">
        <v>39</v>
      </c>
      <c r="P129" s="22" t="s">
        <v>90</v>
      </c>
      <c r="Q129" s="24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2" t="s">
        <v>191</v>
      </c>
      <c r="B130" s="23">
        <v>2.34623726E8</v>
      </c>
      <c r="C130" s="22" t="s">
        <v>36</v>
      </c>
      <c r="D130" s="22" t="s">
        <v>4</v>
      </c>
      <c r="E130" s="23">
        <v>2.0</v>
      </c>
      <c r="F130" s="22" t="s">
        <v>47</v>
      </c>
      <c r="G130" s="23">
        <v>99.0</v>
      </c>
      <c r="H130" s="23">
        <v>2.0</v>
      </c>
      <c r="I130" s="23">
        <v>80.0</v>
      </c>
      <c r="J130" s="23">
        <v>3.0</v>
      </c>
      <c r="K130" s="23">
        <v>3.0</v>
      </c>
      <c r="L130" s="23">
        <v>1.0</v>
      </c>
      <c r="M130" s="23">
        <v>1.0</v>
      </c>
      <c r="N130" s="23">
        <v>5.0</v>
      </c>
      <c r="O130" s="22" t="s">
        <v>39</v>
      </c>
      <c r="P130" s="22" t="s">
        <v>59</v>
      </c>
      <c r="Q130" s="24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2" t="s">
        <v>192</v>
      </c>
      <c r="B131" s="23">
        <v>2.17136787E8</v>
      </c>
      <c r="C131" s="22" t="s">
        <v>36</v>
      </c>
      <c r="D131" s="22" t="s">
        <v>4</v>
      </c>
      <c r="E131" s="23">
        <v>3.0</v>
      </c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2" t="s">
        <v>58</v>
      </c>
      <c r="Q131" s="24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2" t="s">
        <v>193</v>
      </c>
      <c r="B132" s="23">
        <v>2.28155602E8</v>
      </c>
      <c r="C132" s="22" t="s">
        <v>36</v>
      </c>
      <c r="D132" s="22" t="s">
        <v>4</v>
      </c>
      <c r="E132" s="23">
        <v>2.0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2" t="s">
        <v>51</v>
      </c>
      <c r="Q132" s="24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2" t="s">
        <v>194</v>
      </c>
      <c r="B133" s="23">
        <v>2.31810201E8</v>
      </c>
      <c r="C133" s="22" t="s">
        <v>36</v>
      </c>
      <c r="D133" s="22" t="s">
        <v>4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2" t="s">
        <v>49</v>
      </c>
      <c r="Q133" s="24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2" t="s">
        <v>195</v>
      </c>
      <c r="B134" s="23">
        <v>2.34623643E8</v>
      </c>
      <c r="C134" s="22" t="s">
        <v>36</v>
      </c>
      <c r="D134" s="22" t="s">
        <v>4</v>
      </c>
      <c r="E134" s="23">
        <v>2.0</v>
      </c>
      <c r="F134" s="22" t="s">
        <v>77</v>
      </c>
      <c r="G134" s="23">
        <v>100.0</v>
      </c>
      <c r="H134" s="23">
        <v>1.0</v>
      </c>
      <c r="I134" s="24"/>
      <c r="J134" s="23">
        <v>3.0</v>
      </c>
      <c r="K134" s="23">
        <v>1.0</v>
      </c>
      <c r="L134" s="23">
        <v>2.0</v>
      </c>
      <c r="M134" s="25"/>
      <c r="N134" s="23">
        <v>3.0</v>
      </c>
      <c r="O134" s="22" t="s">
        <v>39</v>
      </c>
      <c r="P134" s="22" t="s">
        <v>59</v>
      </c>
      <c r="Q134" s="24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2" t="s">
        <v>196</v>
      </c>
      <c r="B135" s="23">
        <v>2.37649298E8</v>
      </c>
      <c r="C135" s="22" t="s">
        <v>36</v>
      </c>
      <c r="D135" s="22" t="s">
        <v>4</v>
      </c>
      <c r="E135" s="23">
        <v>1.0</v>
      </c>
      <c r="F135" s="22" t="s">
        <v>96</v>
      </c>
      <c r="G135" s="23">
        <v>95.0</v>
      </c>
      <c r="H135" s="23">
        <v>2.0</v>
      </c>
      <c r="I135" s="24"/>
      <c r="J135" s="23">
        <v>1.0</v>
      </c>
      <c r="K135" s="23">
        <v>2.0</v>
      </c>
      <c r="L135" s="23">
        <v>1.0</v>
      </c>
      <c r="M135" s="25"/>
      <c r="N135" s="23">
        <v>3.0</v>
      </c>
      <c r="O135" s="22" t="s">
        <v>43</v>
      </c>
      <c r="P135" s="22" t="s">
        <v>90</v>
      </c>
      <c r="Q135" s="24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2" t="s">
        <v>197</v>
      </c>
      <c r="B136" s="23">
        <v>2.37900477E8</v>
      </c>
      <c r="C136" s="22" t="s">
        <v>36</v>
      </c>
      <c r="D136" s="22" t="s">
        <v>4</v>
      </c>
      <c r="E136" s="23">
        <v>3.0</v>
      </c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2" t="s">
        <v>46</v>
      </c>
      <c r="Q136" s="24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2" t="s">
        <v>198</v>
      </c>
      <c r="B137" s="23">
        <v>2.17020932E8</v>
      </c>
      <c r="C137" s="22" t="s">
        <v>36</v>
      </c>
      <c r="D137" s="22" t="s">
        <v>4</v>
      </c>
      <c r="E137" s="23">
        <v>3.0</v>
      </c>
      <c r="F137" s="25"/>
      <c r="G137" s="25"/>
      <c r="H137" s="25"/>
      <c r="I137" s="24"/>
      <c r="J137" s="25"/>
      <c r="K137" s="25"/>
      <c r="L137" s="25"/>
      <c r="M137" s="25"/>
      <c r="N137" s="25"/>
      <c r="O137" s="25"/>
      <c r="P137" s="22" t="s">
        <v>49</v>
      </c>
      <c r="Q137" s="24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2" t="s">
        <v>199</v>
      </c>
      <c r="B138" s="23">
        <v>2.37462346E8</v>
      </c>
      <c r="C138" s="22" t="s">
        <v>36</v>
      </c>
      <c r="D138" s="22" t="s">
        <v>4</v>
      </c>
      <c r="E138" s="22" t="s">
        <v>37</v>
      </c>
      <c r="F138" s="22" t="s">
        <v>40</v>
      </c>
      <c r="G138" s="23">
        <v>90.0</v>
      </c>
      <c r="H138" s="23">
        <v>2.0</v>
      </c>
      <c r="I138" s="24"/>
      <c r="J138" s="23">
        <v>1.0</v>
      </c>
      <c r="K138" s="23">
        <v>3.0</v>
      </c>
      <c r="L138" s="23">
        <v>3.0</v>
      </c>
      <c r="M138" s="25"/>
      <c r="N138" s="23">
        <v>6.0</v>
      </c>
      <c r="O138" s="22" t="s">
        <v>163</v>
      </c>
      <c r="P138" s="22" t="s">
        <v>42</v>
      </c>
      <c r="Q138" s="24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2" t="s">
        <v>200</v>
      </c>
      <c r="B139" s="23">
        <v>2.23263578E8</v>
      </c>
      <c r="C139" s="22" t="s">
        <v>36</v>
      </c>
      <c r="D139" s="22" t="s">
        <v>4</v>
      </c>
      <c r="E139" s="23">
        <v>1.0</v>
      </c>
      <c r="F139" s="22" t="s">
        <v>59</v>
      </c>
      <c r="G139" s="23">
        <v>94.0</v>
      </c>
      <c r="H139" s="23">
        <v>2.0</v>
      </c>
      <c r="I139" s="25"/>
      <c r="J139" s="23">
        <v>2.0</v>
      </c>
      <c r="K139" s="23">
        <v>2.0</v>
      </c>
      <c r="L139" s="23">
        <v>3.0</v>
      </c>
      <c r="M139" s="25"/>
      <c r="N139" s="23">
        <v>5.0</v>
      </c>
      <c r="O139" s="22" t="s">
        <v>52</v>
      </c>
      <c r="P139" s="22" t="s">
        <v>55</v>
      </c>
      <c r="Q139" s="24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2" t="s">
        <v>201</v>
      </c>
      <c r="B140" s="23">
        <v>2.23297714E8</v>
      </c>
      <c r="C140" s="22" t="s">
        <v>36</v>
      </c>
      <c r="D140" s="22" t="s">
        <v>4</v>
      </c>
      <c r="E140" s="23">
        <v>4.0</v>
      </c>
      <c r="F140" s="25"/>
      <c r="G140" s="25"/>
      <c r="H140" s="25"/>
      <c r="I140" s="24"/>
      <c r="J140" s="25"/>
      <c r="K140" s="25"/>
      <c r="L140" s="25"/>
      <c r="M140" s="25"/>
      <c r="N140" s="25"/>
      <c r="O140" s="25"/>
      <c r="P140" s="22" t="s">
        <v>51</v>
      </c>
      <c r="Q140" s="24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2" t="s">
        <v>202</v>
      </c>
      <c r="B141" s="23">
        <v>2.19805173E8</v>
      </c>
      <c r="C141" s="22" t="s">
        <v>36</v>
      </c>
      <c r="D141" s="22" t="s">
        <v>4</v>
      </c>
      <c r="E141" s="23">
        <v>4.0</v>
      </c>
      <c r="F141" s="25"/>
      <c r="G141" s="25"/>
      <c r="H141" s="25"/>
      <c r="I141" s="24"/>
      <c r="J141" s="25"/>
      <c r="K141" s="25"/>
      <c r="L141" s="25"/>
      <c r="M141" s="25"/>
      <c r="N141" s="25"/>
      <c r="O141" s="25"/>
      <c r="P141" s="22" t="s">
        <v>47</v>
      </c>
      <c r="Q141" s="24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2" t="s">
        <v>203</v>
      </c>
      <c r="B142" s="23">
        <v>2.37018213E8</v>
      </c>
      <c r="C142" s="22" t="s">
        <v>36</v>
      </c>
      <c r="D142" s="22" t="s">
        <v>4</v>
      </c>
      <c r="E142" s="23">
        <v>1.0</v>
      </c>
      <c r="F142" s="22" t="s">
        <v>37</v>
      </c>
      <c r="G142" s="23">
        <v>96.0</v>
      </c>
      <c r="H142" s="23">
        <v>1.0</v>
      </c>
      <c r="I142" s="24"/>
      <c r="J142" s="23">
        <v>1.0</v>
      </c>
      <c r="K142" s="23">
        <v>3.0</v>
      </c>
      <c r="L142" s="23">
        <v>1.0</v>
      </c>
      <c r="M142" s="25"/>
      <c r="N142" s="23">
        <v>4.0</v>
      </c>
      <c r="O142" s="22" t="s">
        <v>39</v>
      </c>
      <c r="P142" s="22" t="s">
        <v>155</v>
      </c>
      <c r="Q142" s="24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2" t="s">
        <v>204</v>
      </c>
      <c r="B143" s="23">
        <v>2.34623759E8</v>
      </c>
      <c r="C143" s="22" t="s">
        <v>36</v>
      </c>
      <c r="D143" s="22" t="s">
        <v>4</v>
      </c>
      <c r="E143" s="23">
        <v>1.0</v>
      </c>
      <c r="F143" s="22" t="s">
        <v>38</v>
      </c>
      <c r="G143" s="23">
        <v>94.0</v>
      </c>
      <c r="H143" s="23">
        <v>0.0</v>
      </c>
      <c r="I143" s="24"/>
      <c r="J143" s="23">
        <v>1.0</v>
      </c>
      <c r="K143" s="23">
        <v>3.0</v>
      </c>
      <c r="L143" s="23">
        <v>2.0</v>
      </c>
      <c r="M143" s="25"/>
      <c r="N143" s="23">
        <v>5.0</v>
      </c>
      <c r="O143" s="22" t="s">
        <v>52</v>
      </c>
      <c r="P143" s="22" t="s">
        <v>42</v>
      </c>
      <c r="Q143" s="24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2" t="s">
        <v>205</v>
      </c>
      <c r="B144" s="23">
        <v>2.38187785E8</v>
      </c>
      <c r="C144" s="22" t="s">
        <v>36</v>
      </c>
      <c r="D144" s="22" t="s">
        <v>4</v>
      </c>
      <c r="E144" s="23">
        <v>1.0</v>
      </c>
      <c r="F144" s="22" t="s">
        <v>96</v>
      </c>
      <c r="G144" s="23">
        <v>91.0</v>
      </c>
      <c r="H144" s="23">
        <v>3.0</v>
      </c>
      <c r="I144" s="25"/>
      <c r="J144" s="23">
        <v>2.0</v>
      </c>
      <c r="K144" s="23">
        <v>1.0</v>
      </c>
      <c r="L144" s="23">
        <v>2.0</v>
      </c>
      <c r="M144" s="25"/>
      <c r="N144" s="23">
        <v>3.0</v>
      </c>
      <c r="O144" s="22" t="s">
        <v>43</v>
      </c>
      <c r="P144" s="22" t="s">
        <v>96</v>
      </c>
      <c r="Q144" s="24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2" t="s">
        <v>206</v>
      </c>
      <c r="B145" s="23">
        <v>2.34623874E8</v>
      </c>
      <c r="C145" s="22" t="s">
        <v>36</v>
      </c>
      <c r="D145" s="22" t="s">
        <v>4</v>
      </c>
      <c r="E145" s="23">
        <v>2.0</v>
      </c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2" t="s">
        <v>53</v>
      </c>
      <c r="Q145" s="24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2" t="s">
        <v>207</v>
      </c>
      <c r="B146" s="23">
        <v>2.34623676E8</v>
      </c>
      <c r="C146" s="22" t="s">
        <v>36</v>
      </c>
      <c r="D146" s="22" t="s">
        <v>4</v>
      </c>
      <c r="E146" s="23">
        <v>2.0</v>
      </c>
      <c r="F146" s="22" t="s">
        <v>37</v>
      </c>
      <c r="G146" s="23">
        <v>97.0</v>
      </c>
      <c r="H146" s="23">
        <v>2.0</v>
      </c>
      <c r="I146" s="23">
        <v>3.0</v>
      </c>
      <c r="J146" s="23">
        <v>1.0</v>
      </c>
      <c r="K146" s="23">
        <v>2.0</v>
      </c>
      <c r="L146" s="23">
        <v>3.0</v>
      </c>
      <c r="M146" s="25"/>
      <c r="N146" s="25"/>
      <c r="O146" s="22" t="s">
        <v>52</v>
      </c>
      <c r="P146" s="22" t="s">
        <v>155</v>
      </c>
      <c r="Q146" s="24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2" t="s">
        <v>208</v>
      </c>
      <c r="B147" s="23">
        <v>2.14963019E8</v>
      </c>
      <c r="C147" s="22" t="s">
        <v>36</v>
      </c>
      <c r="D147" s="22" t="s">
        <v>4</v>
      </c>
      <c r="E147" s="23">
        <v>3.0</v>
      </c>
      <c r="F147" s="25"/>
      <c r="G147" s="25"/>
      <c r="H147" s="25"/>
      <c r="I147" s="24"/>
      <c r="J147" s="25"/>
      <c r="K147" s="25"/>
      <c r="L147" s="25"/>
      <c r="M147" s="25"/>
      <c r="N147" s="25"/>
      <c r="O147" s="25"/>
      <c r="P147" s="22" t="s">
        <v>49</v>
      </c>
      <c r="Q147" s="24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2" t="s">
        <v>209</v>
      </c>
      <c r="B148" s="23">
        <v>2.36417937E8</v>
      </c>
      <c r="C148" s="22" t="s">
        <v>36</v>
      </c>
      <c r="D148" s="22" t="s">
        <v>4</v>
      </c>
      <c r="E148" s="23">
        <v>1.0</v>
      </c>
      <c r="F148" s="22" t="s">
        <v>37</v>
      </c>
      <c r="G148" s="23">
        <v>96.0</v>
      </c>
      <c r="H148" s="23">
        <v>3.0</v>
      </c>
      <c r="I148" s="23">
        <v>66.0</v>
      </c>
      <c r="J148" s="23">
        <v>2.0</v>
      </c>
      <c r="K148" s="23">
        <v>2.0</v>
      </c>
      <c r="L148" s="23">
        <v>2.0</v>
      </c>
      <c r="M148" s="25"/>
      <c r="N148" s="23">
        <v>4.0</v>
      </c>
      <c r="O148" s="22" t="s">
        <v>39</v>
      </c>
      <c r="P148" s="22" t="s">
        <v>77</v>
      </c>
      <c r="Q148" s="24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2" t="s">
        <v>210</v>
      </c>
      <c r="B149" s="23">
        <v>2.4041492E8</v>
      </c>
      <c r="C149" s="22" t="s">
        <v>36</v>
      </c>
      <c r="D149" s="22" t="s">
        <v>4</v>
      </c>
      <c r="E149" s="22" t="s">
        <v>37</v>
      </c>
      <c r="F149" s="22" t="s">
        <v>40</v>
      </c>
      <c r="G149" s="23">
        <v>97.0</v>
      </c>
      <c r="H149" s="23">
        <v>1.0</v>
      </c>
      <c r="I149" s="24"/>
      <c r="J149" s="23">
        <v>2.0</v>
      </c>
      <c r="K149" s="23">
        <v>3.0</v>
      </c>
      <c r="L149" s="23">
        <v>1.0</v>
      </c>
      <c r="M149" s="25"/>
      <c r="N149" s="23">
        <v>4.0</v>
      </c>
      <c r="O149" s="22" t="s">
        <v>39</v>
      </c>
      <c r="P149" s="22" t="s">
        <v>42</v>
      </c>
      <c r="Q149" s="24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2" t="s">
        <v>211</v>
      </c>
      <c r="B150" s="23">
        <v>2.37299441E8</v>
      </c>
      <c r="C150" s="22" t="s">
        <v>36</v>
      </c>
      <c r="D150" s="22" t="s">
        <v>4</v>
      </c>
      <c r="E150" s="23">
        <v>1.0</v>
      </c>
      <c r="F150" s="22" t="s">
        <v>44</v>
      </c>
      <c r="G150" s="23">
        <v>97.0</v>
      </c>
      <c r="H150" s="23">
        <v>0.0</v>
      </c>
      <c r="I150" s="25"/>
      <c r="J150" s="23">
        <v>2.0</v>
      </c>
      <c r="K150" s="23">
        <v>3.0</v>
      </c>
      <c r="L150" s="23">
        <v>1.0</v>
      </c>
      <c r="M150" s="25"/>
      <c r="N150" s="23">
        <v>4.0</v>
      </c>
      <c r="O150" s="22" t="s">
        <v>52</v>
      </c>
      <c r="P150" s="22" t="s">
        <v>102</v>
      </c>
      <c r="Q150" s="24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2" t="s">
        <v>212</v>
      </c>
      <c r="B151" s="23">
        <v>2.30059966E8</v>
      </c>
      <c r="C151" s="22" t="s">
        <v>36</v>
      </c>
      <c r="D151" s="22" t="s">
        <v>4</v>
      </c>
      <c r="E151" s="23">
        <v>3.0</v>
      </c>
      <c r="F151" s="22" t="s">
        <v>155</v>
      </c>
      <c r="G151" s="23">
        <v>99.0</v>
      </c>
      <c r="H151" s="23">
        <v>0.0</v>
      </c>
      <c r="I151" s="24"/>
      <c r="J151" s="25"/>
      <c r="K151" s="23">
        <v>0.0</v>
      </c>
      <c r="L151" s="23">
        <v>2.0</v>
      </c>
      <c r="M151" s="25"/>
      <c r="N151" s="23">
        <v>2.0</v>
      </c>
      <c r="O151" s="22" t="s">
        <v>43</v>
      </c>
      <c r="P151" s="22" t="s">
        <v>77</v>
      </c>
      <c r="Q151" s="24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2" t="s">
        <v>213</v>
      </c>
      <c r="B152" s="23">
        <v>2.14568214E8</v>
      </c>
      <c r="C152" s="22" t="s">
        <v>36</v>
      </c>
      <c r="D152" s="22" t="s">
        <v>4</v>
      </c>
      <c r="E152" s="23">
        <v>3.0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2" t="s">
        <v>58</v>
      </c>
      <c r="Q152" s="24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2" t="s">
        <v>214</v>
      </c>
      <c r="B153" s="23">
        <v>2.04662076E8</v>
      </c>
      <c r="C153" s="22" t="s">
        <v>36</v>
      </c>
      <c r="D153" s="22" t="s">
        <v>4</v>
      </c>
      <c r="E153" s="23">
        <v>2.0</v>
      </c>
      <c r="F153" s="22" t="s">
        <v>55</v>
      </c>
      <c r="G153" s="23">
        <v>95.0</v>
      </c>
      <c r="H153" s="23">
        <v>1.0</v>
      </c>
      <c r="I153" s="25"/>
      <c r="J153" s="23">
        <v>1.0</v>
      </c>
      <c r="K153" s="23">
        <v>3.0</v>
      </c>
      <c r="L153" s="23">
        <v>2.0</v>
      </c>
      <c r="M153" s="25"/>
      <c r="N153" s="23">
        <v>5.0</v>
      </c>
      <c r="O153" s="22" t="s">
        <v>52</v>
      </c>
      <c r="P153" s="22" t="s">
        <v>38</v>
      </c>
      <c r="Q153" s="24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2" t="s">
        <v>215</v>
      </c>
      <c r="B154" s="23">
        <v>2.34623684E8</v>
      </c>
      <c r="C154" s="22" t="s">
        <v>36</v>
      </c>
      <c r="D154" s="22" t="s">
        <v>4</v>
      </c>
      <c r="E154" s="23">
        <v>2.0</v>
      </c>
      <c r="F154" s="22" t="s">
        <v>55</v>
      </c>
      <c r="G154" s="25"/>
      <c r="H154" s="23">
        <v>6.0</v>
      </c>
      <c r="I154" s="25"/>
      <c r="J154" s="23">
        <v>2.0</v>
      </c>
      <c r="K154" s="23">
        <v>2.0</v>
      </c>
      <c r="L154" s="23">
        <v>3.0</v>
      </c>
      <c r="M154" s="25"/>
      <c r="N154" s="23">
        <v>5.0</v>
      </c>
      <c r="O154" s="22" t="s">
        <v>39</v>
      </c>
      <c r="P154" s="22" t="s">
        <v>38</v>
      </c>
      <c r="Q154" s="24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2" t="s">
        <v>216</v>
      </c>
      <c r="B155" s="23">
        <v>2.31019795E8</v>
      </c>
      <c r="C155" s="22" t="s">
        <v>36</v>
      </c>
      <c r="D155" s="22" t="s">
        <v>4</v>
      </c>
      <c r="E155" s="23">
        <v>4.0</v>
      </c>
      <c r="F155" s="25"/>
      <c r="G155" s="25"/>
      <c r="H155" s="25"/>
      <c r="I155" s="24"/>
      <c r="J155" s="25"/>
      <c r="K155" s="25"/>
      <c r="L155" s="25"/>
      <c r="M155" s="25"/>
      <c r="N155" s="25"/>
      <c r="O155" s="25"/>
      <c r="P155" s="22" t="s">
        <v>75</v>
      </c>
      <c r="Q155" s="24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2" t="s">
        <v>217</v>
      </c>
      <c r="B156" s="23">
        <v>2.36417994E8</v>
      </c>
      <c r="C156" s="22" t="s">
        <v>36</v>
      </c>
      <c r="D156" s="22" t="s">
        <v>4</v>
      </c>
      <c r="E156" s="23">
        <v>1.0</v>
      </c>
      <c r="F156" s="22" t="s">
        <v>38</v>
      </c>
      <c r="G156" s="23">
        <v>96.0</v>
      </c>
      <c r="H156" s="23">
        <v>2.0</v>
      </c>
      <c r="I156" s="25"/>
      <c r="J156" s="23">
        <v>1.0</v>
      </c>
      <c r="K156" s="23">
        <v>3.0</v>
      </c>
      <c r="L156" s="23">
        <v>3.0</v>
      </c>
      <c r="M156" s="25"/>
      <c r="N156" s="23">
        <v>6.0</v>
      </c>
      <c r="O156" s="22" t="s">
        <v>163</v>
      </c>
      <c r="Q156" s="24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2" t="s">
        <v>218</v>
      </c>
      <c r="B157" s="23">
        <v>2.3414708E8</v>
      </c>
      <c r="C157" s="22" t="s">
        <v>36</v>
      </c>
      <c r="D157" s="22" t="s">
        <v>4</v>
      </c>
      <c r="E157" s="23">
        <v>2.0</v>
      </c>
      <c r="F157" s="22" t="s">
        <v>155</v>
      </c>
      <c r="G157" s="23">
        <v>95.0</v>
      </c>
      <c r="H157" s="23">
        <v>2.0</v>
      </c>
      <c r="I157" s="23">
        <v>65.6</v>
      </c>
      <c r="J157" s="23">
        <v>2.0</v>
      </c>
      <c r="K157" s="23">
        <v>2.0</v>
      </c>
      <c r="L157" s="23">
        <v>2.0</v>
      </c>
      <c r="M157" s="25"/>
      <c r="N157" s="23">
        <v>4.0</v>
      </c>
      <c r="O157" s="22" t="s">
        <v>39</v>
      </c>
      <c r="P157" s="22" t="s">
        <v>77</v>
      </c>
      <c r="Q157" s="24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2" t="s">
        <v>219</v>
      </c>
      <c r="B158" s="23">
        <v>2.2955085E8</v>
      </c>
      <c r="C158" s="22" t="s">
        <v>36</v>
      </c>
      <c r="D158" s="22" t="s">
        <v>4</v>
      </c>
      <c r="E158" s="23">
        <v>4.0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2" t="s">
        <v>37</v>
      </c>
      <c r="Q158" s="24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2" t="s">
        <v>220</v>
      </c>
      <c r="B159" s="23">
        <v>2.37649314E8</v>
      </c>
      <c r="C159" s="22" t="s">
        <v>36</v>
      </c>
      <c r="D159" s="22" t="s">
        <v>4</v>
      </c>
      <c r="E159" s="23">
        <v>1.0</v>
      </c>
      <c r="F159" s="22" t="s">
        <v>55</v>
      </c>
      <c r="G159" s="23">
        <v>91.0</v>
      </c>
      <c r="H159" s="23">
        <v>1.0</v>
      </c>
      <c r="I159" s="24"/>
      <c r="J159" s="23">
        <v>1.0</v>
      </c>
      <c r="K159" s="23">
        <v>1.0</v>
      </c>
      <c r="L159" s="23">
        <v>1.0</v>
      </c>
      <c r="M159" s="25"/>
      <c r="N159" s="23">
        <v>2.0</v>
      </c>
      <c r="O159" s="22" t="s">
        <v>43</v>
      </c>
      <c r="P159" s="22" t="s">
        <v>38</v>
      </c>
      <c r="Q159" s="24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2" t="s">
        <v>221</v>
      </c>
      <c r="B160" s="23">
        <v>2.40015263E8</v>
      </c>
      <c r="C160" s="22" t="s">
        <v>36</v>
      </c>
      <c r="D160" s="22" t="s">
        <v>4</v>
      </c>
      <c r="E160" s="22" t="s">
        <v>37</v>
      </c>
      <c r="F160" s="22" t="s">
        <v>42</v>
      </c>
      <c r="G160" s="23">
        <v>90.0</v>
      </c>
      <c r="H160" s="23">
        <v>0.0</v>
      </c>
      <c r="I160" s="25"/>
      <c r="J160" s="23">
        <v>1.0</v>
      </c>
      <c r="K160" s="23">
        <v>3.0</v>
      </c>
      <c r="L160" s="23">
        <v>2.0</v>
      </c>
      <c r="M160" s="25"/>
      <c r="N160" s="23">
        <v>5.0</v>
      </c>
      <c r="O160" s="22" t="s">
        <v>52</v>
      </c>
      <c r="P160" s="22" t="s">
        <v>44</v>
      </c>
      <c r="Q160" s="24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2" t="s">
        <v>222</v>
      </c>
      <c r="B161" s="23">
        <v>2.32795153E8</v>
      </c>
      <c r="C161" s="22" t="s">
        <v>36</v>
      </c>
      <c r="D161" s="22" t="s">
        <v>4</v>
      </c>
      <c r="E161" s="23">
        <v>3.0</v>
      </c>
      <c r="F161" s="25"/>
      <c r="G161" s="25"/>
      <c r="H161" s="25"/>
      <c r="I161" s="24"/>
      <c r="J161" s="25"/>
      <c r="K161" s="25"/>
      <c r="L161" s="25"/>
      <c r="M161" s="25"/>
      <c r="N161" s="25"/>
      <c r="O161" s="25"/>
      <c r="P161" s="22" t="s">
        <v>53</v>
      </c>
      <c r="Q161" s="24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2" t="s">
        <v>223</v>
      </c>
      <c r="B162" s="23">
        <v>2.32432526E8</v>
      </c>
      <c r="C162" s="22" t="s">
        <v>36</v>
      </c>
      <c r="D162" s="22" t="s">
        <v>4</v>
      </c>
      <c r="E162" s="23">
        <v>3.0</v>
      </c>
      <c r="F162" s="22" t="s">
        <v>90</v>
      </c>
      <c r="G162" s="23">
        <v>95.0</v>
      </c>
      <c r="H162" s="23">
        <v>3.0</v>
      </c>
      <c r="I162" s="25"/>
      <c r="J162" s="23">
        <v>1.0</v>
      </c>
      <c r="K162" s="23">
        <v>3.0</v>
      </c>
      <c r="L162" s="23">
        <v>1.0</v>
      </c>
      <c r="M162" s="25"/>
      <c r="N162" s="23">
        <v>4.0</v>
      </c>
      <c r="O162" s="22" t="s">
        <v>39</v>
      </c>
      <c r="P162" s="22" t="s">
        <v>38</v>
      </c>
      <c r="Q162" s="24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2" t="s">
        <v>224</v>
      </c>
      <c r="B163" s="23">
        <v>2.34623692E8</v>
      </c>
      <c r="C163" s="22" t="s">
        <v>36</v>
      </c>
      <c r="D163" s="22" t="s">
        <v>4</v>
      </c>
      <c r="E163" s="23">
        <v>2.0</v>
      </c>
      <c r="F163" s="25"/>
      <c r="G163" s="25"/>
      <c r="H163" s="25"/>
      <c r="I163" s="24"/>
      <c r="J163" s="25"/>
      <c r="K163" s="25"/>
      <c r="L163" s="25"/>
      <c r="M163" s="25"/>
      <c r="N163" s="25"/>
      <c r="O163" s="25"/>
      <c r="P163" s="22" t="s">
        <v>53</v>
      </c>
      <c r="Q163" s="24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2" t="s">
        <v>225</v>
      </c>
      <c r="B164" s="23">
        <v>2.36721437E8</v>
      </c>
      <c r="C164" s="22" t="s">
        <v>36</v>
      </c>
      <c r="D164" s="22" t="s">
        <v>4</v>
      </c>
      <c r="E164" s="23">
        <v>1.0</v>
      </c>
      <c r="F164" s="22" t="s">
        <v>96</v>
      </c>
      <c r="G164" s="23">
        <v>92.0</v>
      </c>
      <c r="H164" s="23">
        <v>2.0</v>
      </c>
      <c r="I164" s="24"/>
      <c r="J164" s="23">
        <v>1.0</v>
      </c>
      <c r="K164" s="23">
        <v>2.0</v>
      </c>
      <c r="L164" s="23">
        <v>1.0</v>
      </c>
      <c r="M164" s="25"/>
      <c r="N164" s="23">
        <v>3.0</v>
      </c>
      <c r="O164" s="22" t="s">
        <v>43</v>
      </c>
      <c r="P164" s="22" t="s">
        <v>90</v>
      </c>
      <c r="Q164" s="24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2" t="s">
        <v>226</v>
      </c>
      <c r="B165" s="23">
        <v>2.34117034E8</v>
      </c>
      <c r="C165" s="22" t="s">
        <v>36</v>
      </c>
      <c r="D165" s="22" t="s">
        <v>4</v>
      </c>
      <c r="E165" s="23">
        <v>2.0</v>
      </c>
      <c r="F165" s="22" t="s">
        <v>155</v>
      </c>
      <c r="G165" s="23">
        <v>99.0</v>
      </c>
      <c r="H165" s="23">
        <v>2.0</v>
      </c>
      <c r="I165" s="23">
        <v>71.0</v>
      </c>
      <c r="J165" s="23">
        <v>3.0</v>
      </c>
      <c r="K165" s="23">
        <v>2.0</v>
      </c>
      <c r="L165" s="23">
        <v>0.0</v>
      </c>
      <c r="M165" s="25"/>
      <c r="N165" s="23">
        <v>2.0</v>
      </c>
      <c r="O165" s="22" t="s">
        <v>43</v>
      </c>
      <c r="P165" s="22" t="s">
        <v>77</v>
      </c>
      <c r="Q165" s="24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2" t="s">
        <v>227</v>
      </c>
      <c r="B166" s="23">
        <v>2.31562596E8</v>
      </c>
      <c r="C166" s="22" t="s">
        <v>36</v>
      </c>
      <c r="D166" s="22" t="s">
        <v>4</v>
      </c>
      <c r="E166" s="23">
        <v>3.0</v>
      </c>
      <c r="F166" s="25"/>
      <c r="G166" s="25"/>
      <c r="H166" s="25"/>
      <c r="I166" s="24"/>
      <c r="J166" s="25"/>
      <c r="K166" s="25"/>
      <c r="L166" s="25"/>
      <c r="M166" s="25"/>
      <c r="N166" s="25"/>
      <c r="O166" s="25"/>
      <c r="P166" s="22" t="s">
        <v>53</v>
      </c>
      <c r="Q166" s="24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2" t="s">
        <v>228</v>
      </c>
      <c r="B167" s="23">
        <v>2.23495656E8</v>
      </c>
      <c r="C167" s="22" t="s">
        <v>36</v>
      </c>
      <c r="D167" s="22" t="s">
        <v>4</v>
      </c>
      <c r="E167" s="23">
        <v>3.0</v>
      </c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2" t="s">
        <v>46</v>
      </c>
      <c r="Q167" s="24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2" t="s">
        <v>229</v>
      </c>
      <c r="B168" s="23">
        <v>2.346237E8</v>
      </c>
      <c r="C168" s="22" t="s">
        <v>36</v>
      </c>
      <c r="D168" s="22" t="s">
        <v>4</v>
      </c>
      <c r="E168" s="23">
        <v>2.0</v>
      </c>
      <c r="F168" s="25"/>
      <c r="G168" s="25"/>
      <c r="H168" s="25"/>
      <c r="I168" s="24"/>
      <c r="J168" s="25"/>
      <c r="K168" s="25"/>
      <c r="L168" s="25"/>
      <c r="M168" s="25"/>
      <c r="N168" s="25"/>
      <c r="O168" s="25"/>
      <c r="P168" s="22" t="s">
        <v>47</v>
      </c>
      <c r="Q168" s="24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2" t="s">
        <v>230</v>
      </c>
      <c r="B169" s="23">
        <v>2.19994167E8</v>
      </c>
      <c r="C169" s="22" t="s">
        <v>36</v>
      </c>
      <c r="D169" s="22" t="s">
        <v>4</v>
      </c>
      <c r="E169" s="23">
        <v>1.0</v>
      </c>
      <c r="F169" s="22" t="s">
        <v>42</v>
      </c>
      <c r="G169" s="23">
        <v>100.0</v>
      </c>
      <c r="H169" s="23">
        <v>1.0</v>
      </c>
      <c r="I169" s="24"/>
      <c r="J169" s="23">
        <v>3.0</v>
      </c>
      <c r="K169" s="23">
        <v>3.0</v>
      </c>
      <c r="L169" s="23">
        <v>3.0</v>
      </c>
      <c r="M169" s="25"/>
      <c r="N169" s="23">
        <v>6.0</v>
      </c>
      <c r="O169" s="22" t="s">
        <v>163</v>
      </c>
      <c r="P169" s="22" t="s">
        <v>42</v>
      </c>
      <c r="Q169" s="24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2" t="s">
        <v>231</v>
      </c>
      <c r="B170" s="23">
        <v>2.15782723E8</v>
      </c>
      <c r="C170" s="22" t="s">
        <v>36</v>
      </c>
      <c r="D170" s="22" t="s">
        <v>4</v>
      </c>
      <c r="E170" s="23">
        <v>3.0</v>
      </c>
      <c r="F170" s="25"/>
      <c r="G170" s="25"/>
      <c r="H170" s="25"/>
      <c r="I170" s="24"/>
      <c r="J170" s="25"/>
      <c r="K170" s="25"/>
      <c r="L170" s="25"/>
      <c r="M170" s="25"/>
      <c r="N170" s="25"/>
      <c r="O170" s="25"/>
      <c r="P170" s="22" t="s">
        <v>58</v>
      </c>
      <c r="Q170" s="24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2" t="s">
        <v>232</v>
      </c>
      <c r="B171" s="23">
        <v>2.31078965E8</v>
      </c>
      <c r="C171" s="22" t="s">
        <v>36</v>
      </c>
      <c r="D171" s="22" t="s">
        <v>4</v>
      </c>
      <c r="E171" s="23">
        <v>2.0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2" t="s">
        <v>37</v>
      </c>
      <c r="Q171" s="24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2" t="s">
        <v>233</v>
      </c>
      <c r="B172" s="23">
        <v>2.23474693E8</v>
      </c>
      <c r="C172" s="22" t="s">
        <v>36</v>
      </c>
      <c r="D172" s="22" t="s">
        <v>4</v>
      </c>
      <c r="E172" s="23">
        <v>4.0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2" t="s">
        <v>49</v>
      </c>
      <c r="Q172" s="24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2" t="s">
        <v>234</v>
      </c>
      <c r="B173" s="23">
        <v>2.40060202E8</v>
      </c>
      <c r="C173" s="22" t="s">
        <v>36</v>
      </c>
      <c r="D173" s="22" t="s">
        <v>4</v>
      </c>
      <c r="E173" s="22" t="s">
        <v>37</v>
      </c>
      <c r="F173" s="22" t="s">
        <v>38</v>
      </c>
      <c r="G173" s="23">
        <v>91.0</v>
      </c>
      <c r="H173" s="23">
        <v>1.0</v>
      </c>
      <c r="I173" s="24"/>
      <c r="J173" s="23">
        <v>1.0</v>
      </c>
      <c r="K173" s="23">
        <v>3.0</v>
      </c>
      <c r="L173" s="23">
        <v>1.0</v>
      </c>
      <c r="M173" s="25"/>
      <c r="N173" s="23">
        <v>4.0</v>
      </c>
      <c r="O173" s="22" t="s">
        <v>39</v>
      </c>
      <c r="P173" s="22" t="s">
        <v>40</v>
      </c>
      <c r="Q173" s="24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2" t="s">
        <v>235</v>
      </c>
      <c r="B174" s="23">
        <v>2.37295555E8</v>
      </c>
      <c r="C174" s="22" t="s">
        <v>36</v>
      </c>
      <c r="D174" s="22" t="s">
        <v>4</v>
      </c>
      <c r="E174" s="23">
        <v>1.0</v>
      </c>
      <c r="F174" s="22" t="s">
        <v>96</v>
      </c>
      <c r="G174" s="23">
        <v>96.0</v>
      </c>
      <c r="H174" s="23">
        <v>4.0</v>
      </c>
      <c r="I174" s="24"/>
      <c r="J174" s="23">
        <v>2.0</v>
      </c>
      <c r="K174" s="23">
        <v>2.0</v>
      </c>
      <c r="L174" s="23">
        <v>1.0</v>
      </c>
      <c r="M174" s="25"/>
      <c r="N174" s="23">
        <v>3.0</v>
      </c>
      <c r="O174" s="22" t="s">
        <v>43</v>
      </c>
      <c r="P174" s="22" t="s">
        <v>90</v>
      </c>
      <c r="Q174" s="24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2" t="s">
        <v>236</v>
      </c>
      <c r="B175" s="23">
        <v>2.26440378E8</v>
      </c>
      <c r="C175" s="22" t="s">
        <v>36</v>
      </c>
      <c r="D175" s="22" t="s">
        <v>4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2" t="s">
        <v>47</v>
      </c>
      <c r="Q175" s="24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2" t="s">
        <v>237</v>
      </c>
      <c r="B176" s="23">
        <v>2.28040747E8</v>
      </c>
      <c r="C176" s="22" t="s">
        <v>36</v>
      </c>
      <c r="D176" s="22" t="s">
        <v>4</v>
      </c>
      <c r="E176" s="23">
        <v>4.0</v>
      </c>
      <c r="F176" s="25"/>
      <c r="G176" s="25"/>
      <c r="H176" s="25"/>
      <c r="I176" s="24"/>
      <c r="J176" s="25"/>
      <c r="K176" s="25"/>
      <c r="L176" s="25"/>
      <c r="M176" s="25"/>
      <c r="N176" s="25"/>
      <c r="O176" s="25"/>
      <c r="P176" s="22" t="s">
        <v>47</v>
      </c>
      <c r="Q176" s="24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2" t="s">
        <v>238</v>
      </c>
      <c r="B177" s="23">
        <v>2.36852703E8</v>
      </c>
      <c r="C177" s="22" t="s">
        <v>36</v>
      </c>
      <c r="D177" s="22" t="s">
        <v>4</v>
      </c>
      <c r="E177" s="23">
        <v>1.0</v>
      </c>
      <c r="F177" s="22" t="s">
        <v>96</v>
      </c>
      <c r="G177" s="23">
        <v>99.0</v>
      </c>
      <c r="H177" s="23">
        <v>0.0</v>
      </c>
      <c r="I177" s="25"/>
      <c r="J177" s="23">
        <v>3.0</v>
      </c>
      <c r="K177" s="23">
        <v>2.0</v>
      </c>
      <c r="L177" s="23">
        <v>2.0</v>
      </c>
      <c r="M177" s="25"/>
      <c r="N177" s="23">
        <v>4.0</v>
      </c>
      <c r="O177" s="22" t="s">
        <v>39</v>
      </c>
      <c r="P177" s="22" t="s">
        <v>90</v>
      </c>
      <c r="Q177" s="24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2" t="s">
        <v>239</v>
      </c>
      <c r="B178" s="23">
        <v>2.4006021E8</v>
      </c>
      <c r="C178" s="22" t="s">
        <v>36</v>
      </c>
      <c r="D178" s="22" t="s">
        <v>4</v>
      </c>
      <c r="E178" s="22" t="s">
        <v>37</v>
      </c>
      <c r="F178" s="22" t="s">
        <v>40</v>
      </c>
      <c r="G178" s="23">
        <v>88.0</v>
      </c>
      <c r="H178" s="23">
        <v>0.0</v>
      </c>
      <c r="I178" s="25"/>
      <c r="J178" s="23">
        <v>2.0</v>
      </c>
      <c r="K178" s="23">
        <v>2.0</v>
      </c>
      <c r="L178" s="23">
        <v>2.0</v>
      </c>
      <c r="M178" s="25"/>
      <c r="N178" s="23">
        <v>4.0</v>
      </c>
      <c r="O178" s="22" t="s">
        <v>39</v>
      </c>
      <c r="P178" s="22" t="s">
        <v>42</v>
      </c>
      <c r="Q178" s="24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2" t="s">
        <v>240</v>
      </c>
      <c r="B179" s="23">
        <v>2.12301675E8</v>
      </c>
      <c r="C179" s="22" t="s">
        <v>36</v>
      </c>
      <c r="D179" s="22" t="s">
        <v>4</v>
      </c>
      <c r="E179" s="23">
        <v>2.0</v>
      </c>
      <c r="F179" s="22" t="s">
        <v>90</v>
      </c>
      <c r="G179" s="23">
        <v>93.0</v>
      </c>
      <c r="H179" s="23">
        <v>8.0</v>
      </c>
      <c r="I179" s="25"/>
      <c r="J179" s="23">
        <v>2.0</v>
      </c>
      <c r="K179" s="23">
        <v>2.0</v>
      </c>
      <c r="L179" s="23">
        <v>2.0</v>
      </c>
      <c r="M179" s="25"/>
      <c r="N179" s="23">
        <v>3.0</v>
      </c>
      <c r="O179" s="22" t="s">
        <v>39</v>
      </c>
      <c r="P179" s="22" t="s">
        <v>55</v>
      </c>
      <c r="Q179" s="24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2" t="s">
        <v>241</v>
      </c>
      <c r="B180" s="23">
        <v>2.33376193E8</v>
      </c>
      <c r="C180" s="22" t="s">
        <v>36</v>
      </c>
      <c r="D180" s="22" t="s">
        <v>4</v>
      </c>
      <c r="E180" s="23">
        <v>4.0</v>
      </c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2" t="s">
        <v>71</v>
      </c>
      <c r="Q180" s="24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2" t="s">
        <v>242</v>
      </c>
      <c r="B181" s="23">
        <v>2.35167798E8</v>
      </c>
      <c r="C181" s="22" t="s">
        <v>36</v>
      </c>
      <c r="D181" s="22" t="s">
        <v>4</v>
      </c>
      <c r="E181" s="23">
        <v>1.0</v>
      </c>
      <c r="F181" s="22" t="s">
        <v>40</v>
      </c>
      <c r="G181" s="23">
        <v>97.0</v>
      </c>
      <c r="H181" s="23">
        <v>0.0</v>
      </c>
      <c r="I181" s="25"/>
      <c r="J181" s="23">
        <v>2.0</v>
      </c>
      <c r="K181" s="23">
        <v>3.0</v>
      </c>
      <c r="L181" s="23">
        <v>2.0</v>
      </c>
      <c r="M181" s="25"/>
      <c r="N181" s="23">
        <v>5.0</v>
      </c>
      <c r="O181" s="22" t="s">
        <v>52</v>
      </c>
      <c r="P181" s="22" t="s">
        <v>40</v>
      </c>
      <c r="Q181" s="24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2" t="s">
        <v>243</v>
      </c>
      <c r="B182" s="23">
        <v>2.32795146E8</v>
      </c>
      <c r="C182" s="22" t="s">
        <v>36</v>
      </c>
      <c r="D182" s="22" t="s">
        <v>4</v>
      </c>
      <c r="E182" s="23">
        <v>4.0</v>
      </c>
      <c r="F182" s="25"/>
      <c r="G182" s="25"/>
      <c r="H182" s="25"/>
      <c r="I182" s="24"/>
      <c r="J182" s="25"/>
      <c r="K182" s="25"/>
      <c r="L182" s="25"/>
      <c r="M182" s="25"/>
      <c r="N182" s="25"/>
      <c r="O182" s="25"/>
      <c r="P182" s="22" t="s">
        <v>46</v>
      </c>
      <c r="Q182" s="24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2" t="s">
        <v>244</v>
      </c>
      <c r="B183" s="23">
        <v>2.30849697E8</v>
      </c>
      <c r="C183" s="22" t="s">
        <v>36</v>
      </c>
      <c r="D183" s="22" t="s">
        <v>4</v>
      </c>
      <c r="E183" s="23">
        <v>2.0</v>
      </c>
      <c r="F183" s="22" t="s">
        <v>55</v>
      </c>
      <c r="G183" s="23">
        <v>96.0</v>
      </c>
      <c r="H183" s="23">
        <v>1.0</v>
      </c>
      <c r="I183" s="25"/>
      <c r="J183" s="23">
        <v>1.0</v>
      </c>
      <c r="K183" s="23">
        <v>2.0</v>
      </c>
      <c r="L183" s="23">
        <v>2.0</v>
      </c>
      <c r="M183" s="25"/>
      <c r="N183" s="23">
        <v>4.0</v>
      </c>
      <c r="O183" s="22" t="s">
        <v>39</v>
      </c>
      <c r="P183" s="22" t="s">
        <v>38</v>
      </c>
      <c r="Q183" s="24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2" t="s">
        <v>245</v>
      </c>
      <c r="B184" s="23">
        <v>2.27567013E8</v>
      </c>
      <c r="C184" s="22" t="s">
        <v>36</v>
      </c>
      <c r="D184" s="22" t="s">
        <v>4</v>
      </c>
      <c r="E184" s="23">
        <v>4.0</v>
      </c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2" t="s">
        <v>155</v>
      </c>
      <c r="Q184" s="24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2" t="s">
        <v>246</v>
      </c>
      <c r="B185" s="23">
        <v>2.39222276E8</v>
      </c>
      <c r="C185" s="22" t="s">
        <v>36</v>
      </c>
      <c r="D185" s="22" t="s">
        <v>4</v>
      </c>
      <c r="E185" s="22" t="s">
        <v>37</v>
      </c>
      <c r="F185" s="22" t="s">
        <v>55</v>
      </c>
      <c r="G185" s="23">
        <v>90.0</v>
      </c>
      <c r="H185" s="23">
        <v>2.0</v>
      </c>
      <c r="I185" s="24"/>
      <c r="J185" s="23">
        <v>1.0</v>
      </c>
      <c r="K185" s="23">
        <v>3.0</v>
      </c>
      <c r="L185" s="23">
        <v>3.0</v>
      </c>
      <c r="M185" s="25"/>
      <c r="N185" s="23">
        <v>6.0</v>
      </c>
      <c r="O185" s="22" t="s">
        <v>163</v>
      </c>
      <c r="P185" s="22" t="s">
        <v>38</v>
      </c>
      <c r="Q185" s="24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2" t="s">
        <v>247</v>
      </c>
      <c r="B186" s="23">
        <v>2.15324757E8</v>
      </c>
      <c r="C186" s="22" t="s">
        <v>36</v>
      </c>
      <c r="D186" s="22" t="s">
        <v>4</v>
      </c>
      <c r="E186" s="23">
        <v>3.0</v>
      </c>
      <c r="F186" s="22" t="s">
        <v>77</v>
      </c>
      <c r="G186" s="23">
        <v>96.0</v>
      </c>
      <c r="H186" s="23">
        <v>0.0</v>
      </c>
      <c r="I186" s="24"/>
      <c r="J186" s="23">
        <v>2.0</v>
      </c>
      <c r="K186" s="23">
        <v>2.0</v>
      </c>
      <c r="L186" s="23">
        <v>1.0</v>
      </c>
      <c r="M186" s="25"/>
      <c r="N186" s="23">
        <v>2.0</v>
      </c>
      <c r="O186" s="22" t="s">
        <v>39</v>
      </c>
      <c r="P186" s="22" t="s">
        <v>59</v>
      </c>
      <c r="Q186" s="24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2" t="s">
        <v>248</v>
      </c>
      <c r="B187" s="23">
        <v>2.38866941E8</v>
      </c>
      <c r="C187" s="22" t="s">
        <v>36</v>
      </c>
      <c r="D187" s="22" t="s">
        <v>4</v>
      </c>
      <c r="E187" s="22" t="s">
        <v>37</v>
      </c>
      <c r="F187" s="22" t="s">
        <v>102</v>
      </c>
      <c r="G187" s="23">
        <v>75.0</v>
      </c>
      <c r="H187" s="23">
        <v>0.0</v>
      </c>
      <c r="I187" s="24"/>
      <c r="J187" s="23">
        <v>3.0</v>
      </c>
      <c r="K187" s="23">
        <v>1.0</v>
      </c>
      <c r="L187" s="23">
        <v>1.0</v>
      </c>
      <c r="M187" s="25"/>
      <c r="N187" s="23">
        <v>4.0</v>
      </c>
      <c r="O187" s="22" t="s">
        <v>39</v>
      </c>
      <c r="P187" s="22" t="s">
        <v>102</v>
      </c>
      <c r="Q187" s="24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2" t="s">
        <v>249</v>
      </c>
      <c r="B188" s="23">
        <v>2.38051569E8</v>
      </c>
      <c r="C188" s="22" t="s">
        <v>36</v>
      </c>
      <c r="D188" s="22" t="s">
        <v>4</v>
      </c>
      <c r="E188" s="23">
        <v>1.0</v>
      </c>
      <c r="F188" s="22" t="s">
        <v>55</v>
      </c>
      <c r="G188" s="23">
        <v>92.0</v>
      </c>
      <c r="H188" s="23">
        <v>0.0</v>
      </c>
      <c r="I188" s="24"/>
      <c r="J188" s="23">
        <v>2.0</v>
      </c>
      <c r="K188" s="23">
        <v>1.0</v>
      </c>
      <c r="L188" s="23">
        <v>2.0</v>
      </c>
      <c r="M188" s="25"/>
      <c r="N188" s="23">
        <v>3.0</v>
      </c>
      <c r="O188" s="22" t="s">
        <v>43</v>
      </c>
      <c r="P188" s="22" t="s">
        <v>38</v>
      </c>
      <c r="Q188" s="24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2" t="s">
        <v>250</v>
      </c>
      <c r="B189" s="23">
        <v>2.3565071E8</v>
      </c>
      <c r="C189" s="22" t="s">
        <v>36</v>
      </c>
      <c r="D189" s="22" t="s">
        <v>4</v>
      </c>
      <c r="E189" s="22" t="s">
        <v>37</v>
      </c>
      <c r="F189" s="22" t="s">
        <v>102</v>
      </c>
      <c r="G189" s="23">
        <v>0.0</v>
      </c>
      <c r="H189" s="23">
        <v>0.0</v>
      </c>
      <c r="I189" s="25"/>
      <c r="J189" s="23">
        <v>0.0</v>
      </c>
      <c r="K189" s="23">
        <v>1.0</v>
      </c>
      <c r="L189" s="23">
        <v>0.0</v>
      </c>
      <c r="M189" s="25"/>
      <c r="N189" s="23">
        <v>1.0</v>
      </c>
      <c r="O189" s="22" t="s">
        <v>43</v>
      </c>
      <c r="P189" s="22" t="s">
        <v>102</v>
      </c>
      <c r="Q189" s="24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2" t="s">
        <v>251</v>
      </c>
      <c r="B190" s="23">
        <v>2.05458987E8</v>
      </c>
      <c r="C190" s="22" t="s">
        <v>36</v>
      </c>
      <c r="D190" s="22" t="s">
        <v>4</v>
      </c>
      <c r="E190" s="23">
        <v>2.0</v>
      </c>
      <c r="F190" s="25"/>
      <c r="G190" s="25"/>
      <c r="H190" s="25"/>
      <c r="I190" s="24"/>
      <c r="J190" s="25"/>
      <c r="K190" s="25"/>
      <c r="L190" s="25"/>
      <c r="M190" s="25"/>
      <c r="N190" s="25"/>
      <c r="O190" s="25"/>
      <c r="P190" s="22" t="s">
        <v>53</v>
      </c>
      <c r="Q190" s="24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2" t="s">
        <v>252</v>
      </c>
      <c r="B191" s="23">
        <v>2.39980154E8</v>
      </c>
      <c r="C191" s="22" t="s">
        <v>36</v>
      </c>
      <c r="D191" s="22" t="s">
        <v>4</v>
      </c>
      <c r="E191" s="22" t="s">
        <v>37</v>
      </c>
      <c r="F191" s="22" t="s">
        <v>38</v>
      </c>
      <c r="G191" s="23">
        <v>88.0</v>
      </c>
      <c r="H191" s="23">
        <v>1.0</v>
      </c>
      <c r="I191" s="25"/>
      <c r="J191" s="23">
        <v>2.0</v>
      </c>
      <c r="K191" s="23">
        <v>3.0</v>
      </c>
      <c r="L191" s="23">
        <v>2.0</v>
      </c>
      <c r="M191" s="25"/>
      <c r="N191" s="23">
        <v>5.0</v>
      </c>
      <c r="O191" s="22" t="s">
        <v>52</v>
      </c>
      <c r="P191" s="22" t="s">
        <v>40</v>
      </c>
      <c r="Q191" s="24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2" t="s">
        <v>253</v>
      </c>
      <c r="B192" s="23">
        <v>2.35360096E8</v>
      </c>
      <c r="C192" s="22" t="s">
        <v>36</v>
      </c>
      <c r="D192" s="22" t="s">
        <v>4</v>
      </c>
      <c r="E192" s="23">
        <v>1.0</v>
      </c>
      <c r="F192" s="22" t="s">
        <v>90</v>
      </c>
      <c r="G192" s="23">
        <v>97.0</v>
      </c>
      <c r="H192" s="23">
        <v>9.0</v>
      </c>
      <c r="I192" s="25"/>
      <c r="J192" s="23">
        <v>2.0</v>
      </c>
      <c r="K192" s="23">
        <v>2.0</v>
      </c>
      <c r="L192" s="23">
        <v>2.0</v>
      </c>
      <c r="M192" s="25"/>
      <c r="N192" s="23">
        <v>4.0</v>
      </c>
      <c r="O192" s="22" t="s">
        <v>39</v>
      </c>
      <c r="P192" s="22" t="s">
        <v>55</v>
      </c>
      <c r="Q192" s="24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2" t="s">
        <v>254</v>
      </c>
      <c r="B193" s="23">
        <v>2.30996498E8</v>
      </c>
      <c r="C193" s="22" t="s">
        <v>36</v>
      </c>
      <c r="D193" s="22" t="s">
        <v>4</v>
      </c>
      <c r="E193" s="23">
        <v>4.0</v>
      </c>
      <c r="F193" s="25"/>
      <c r="G193" s="25"/>
      <c r="H193" s="25"/>
      <c r="I193" s="24"/>
      <c r="J193" s="25"/>
      <c r="K193" s="25"/>
      <c r="L193" s="25"/>
      <c r="M193" s="25"/>
      <c r="N193" s="25"/>
      <c r="O193" s="25"/>
      <c r="P193" s="22" t="s">
        <v>65</v>
      </c>
      <c r="Q193" s="24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2" t="s">
        <v>255</v>
      </c>
      <c r="B194" s="23">
        <v>2.35620622E8</v>
      </c>
      <c r="C194" s="22" t="s">
        <v>36</v>
      </c>
      <c r="D194" s="22" t="s">
        <v>4</v>
      </c>
      <c r="E194" s="22" t="s">
        <v>37</v>
      </c>
      <c r="F194" s="22" t="s">
        <v>55</v>
      </c>
      <c r="G194" s="23">
        <v>90.0</v>
      </c>
      <c r="H194" s="23">
        <v>1.0</v>
      </c>
      <c r="I194" s="25"/>
      <c r="J194" s="23">
        <v>1.0</v>
      </c>
      <c r="K194" s="23">
        <v>3.0</v>
      </c>
      <c r="L194" s="23">
        <v>2.0</v>
      </c>
      <c r="M194" s="25"/>
      <c r="N194" s="23">
        <v>5.0</v>
      </c>
      <c r="O194" s="22" t="s">
        <v>52</v>
      </c>
      <c r="P194" s="22" t="s">
        <v>38</v>
      </c>
      <c r="Q194" s="24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2" t="s">
        <v>256</v>
      </c>
      <c r="B195" s="23">
        <v>2.36561155E8</v>
      </c>
      <c r="C195" s="22" t="s">
        <v>36</v>
      </c>
      <c r="D195" s="22" t="s">
        <v>4</v>
      </c>
      <c r="E195" s="23">
        <v>1.0</v>
      </c>
      <c r="F195" s="22" t="s">
        <v>37</v>
      </c>
      <c r="G195" s="23">
        <v>99.0</v>
      </c>
      <c r="H195" s="23">
        <v>1.0</v>
      </c>
      <c r="I195" s="23">
        <v>38.0</v>
      </c>
      <c r="J195" s="23">
        <v>2.0</v>
      </c>
      <c r="K195" s="23">
        <v>3.0</v>
      </c>
      <c r="L195" s="23">
        <v>1.0</v>
      </c>
      <c r="M195" s="25"/>
      <c r="N195" s="23">
        <v>4.0</v>
      </c>
      <c r="O195" s="22" t="s">
        <v>39</v>
      </c>
      <c r="P195" s="22" t="s">
        <v>155</v>
      </c>
      <c r="Q195" s="24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2" t="s">
        <v>257</v>
      </c>
      <c r="B196" s="23">
        <v>2.30792889E8</v>
      </c>
      <c r="C196" s="22" t="s">
        <v>36</v>
      </c>
      <c r="D196" s="22" t="s">
        <v>4</v>
      </c>
      <c r="E196" s="23">
        <v>4.0</v>
      </c>
      <c r="F196" s="25"/>
      <c r="G196" s="24"/>
      <c r="H196" s="25"/>
      <c r="I196" s="25"/>
      <c r="J196" s="25"/>
      <c r="K196" s="25"/>
      <c r="L196" s="25"/>
      <c r="M196" s="25"/>
      <c r="N196" s="25"/>
      <c r="O196" s="25"/>
      <c r="P196" s="22" t="s">
        <v>53</v>
      </c>
      <c r="Q196" s="24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2" t="s">
        <v>258</v>
      </c>
      <c r="B197" s="23">
        <v>2.39980188E8</v>
      </c>
      <c r="C197" s="22" t="s">
        <v>36</v>
      </c>
      <c r="D197" s="22" t="s">
        <v>4</v>
      </c>
      <c r="E197" s="22" t="s">
        <v>37</v>
      </c>
      <c r="F197" s="22" t="s">
        <v>42</v>
      </c>
      <c r="G197" s="23">
        <v>15.0</v>
      </c>
      <c r="H197" s="23">
        <v>0.0</v>
      </c>
      <c r="I197" s="24"/>
      <c r="J197" s="23">
        <v>1.0</v>
      </c>
      <c r="K197" s="23">
        <v>3.0</v>
      </c>
      <c r="L197" s="23">
        <v>2.0</v>
      </c>
      <c r="M197" s="25"/>
      <c r="N197" s="23">
        <v>5.0</v>
      </c>
      <c r="O197" s="22" t="s">
        <v>52</v>
      </c>
      <c r="P197" s="22" t="s">
        <v>44</v>
      </c>
      <c r="Q197" s="24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2" t="s">
        <v>259</v>
      </c>
      <c r="B198" s="23">
        <v>2.34033942E8</v>
      </c>
      <c r="C198" s="22" t="s">
        <v>36</v>
      </c>
      <c r="D198" s="22" t="s">
        <v>4</v>
      </c>
      <c r="E198" s="22" t="s">
        <v>37</v>
      </c>
      <c r="F198" s="22" t="s">
        <v>44</v>
      </c>
      <c r="G198" s="25"/>
      <c r="H198" s="23">
        <v>0.0</v>
      </c>
      <c r="I198" s="25"/>
      <c r="J198" s="23">
        <v>1.0</v>
      </c>
      <c r="K198" s="23">
        <v>3.0</v>
      </c>
      <c r="L198" s="23">
        <v>1.0</v>
      </c>
      <c r="M198" s="25"/>
      <c r="N198" s="23">
        <v>4.0</v>
      </c>
      <c r="O198" s="22" t="s">
        <v>39</v>
      </c>
      <c r="P198" s="25"/>
      <c r="Q198" s="24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2" t="s">
        <v>260</v>
      </c>
      <c r="B199" s="23">
        <v>2.34552271E8</v>
      </c>
      <c r="C199" s="22" t="s">
        <v>36</v>
      </c>
      <c r="D199" s="22" t="s">
        <v>4</v>
      </c>
      <c r="E199" s="23">
        <v>2.0</v>
      </c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2" t="s">
        <v>51</v>
      </c>
      <c r="Q199" s="24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2" t="s">
        <v>261</v>
      </c>
      <c r="B200" s="23">
        <v>2.33591411E8</v>
      </c>
      <c r="C200" s="22" t="s">
        <v>36</v>
      </c>
      <c r="D200" s="22" t="s">
        <v>4</v>
      </c>
      <c r="E200" s="23">
        <v>3.0</v>
      </c>
      <c r="F200" s="25"/>
      <c r="G200" s="25"/>
      <c r="H200" s="25"/>
      <c r="I200" s="24"/>
      <c r="J200" s="25"/>
      <c r="K200" s="25"/>
      <c r="L200" s="25"/>
      <c r="M200" s="25"/>
      <c r="N200" s="25"/>
      <c r="O200" s="25"/>
      <c r="P200" s="22" t="s">
        <v>49</v>
      </c>
      <c r="Q200" s="24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2" t="s">
        <v>262</v>
      </c>
      <c r="B201" s="23">
        <v>2.33628825E8</v>
      </c>
      <c r="C201" s="22" t="s">
        <v>36</v>
      </c>
      <c r="D201" s="22" t="s">
        <v>4</v>
      </c>
      <c r="E201" s="23">
        <v>3.0</v>
      </c>
      <c r="F201" s="25"/>
      <c r="G201" s="25"/>
      <c r="H201" s="25"/>
      <c r="I201" s="24"/>
      <c r="J201" s="25"/>
      <c r="K201" s="25"/>
      <c r="L201" s="25"/>
      <c r="M201" s="25"/>
      <c r="N201" s="25"/>
      <c r="O201" s="25"/>
      <c r="P201" s="22" t="s">
        <v>47</v>
      </c>
      <c r="Q201" s="24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2" t="s">
        <v>263</v>
      </c>
      <c r="B202" s="23">
        <v>2.38187819E8</v>
      </c>
      <c r="C202" s="22" t="s">
        <v>36</v>
      </c>
      <c r="D202" s="22" t="s">
        <v>4</v>
      </c>
      <c r="E202" s="23">
        <v>1.0</v>
      </c>
      <c r="F202" s="22" t="s">
        <v>42</v>
      </c>
      <c r="G202" s="23">
        <v>80.0</v>
      </c>
      <c r="H202" s="23">
        <v>0.0</v>
      </c>
      <c r="I202" s="25"/>
      <c r="J202" s="23">
        <v>2.0</v>
      </c>
      <c r="K202" s="23">
        <v>3.0</v>
      </c>
      <c r="L202" s="23">
        <v>3.0</v>
      </c>
      <c r="M202" s="25"/>
      <c r="N202" s="23">
        <v>6.0</v>
      </c>
      <c r="O202" s="22" t="s">
        <v>163</v>
      </c>
      <c r="P202" s="22" t="s">
        <v>42</v>
      </c>
      <c r="Q202" s="24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2" t="s">
        <v>264</v>
      </c>
      <c r="B203" s="23">
        <v>2.33246818E8</v>
      </c>
      <c r="C203" s="22" t="s">
        <v>36</v>
      </c>
      <c r="D203" s="22" t="s">
        <v>4</v>
      </c>
      <c r="E203" s="23">
        <v>3.0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2" t="s">
        <v>47</v>
      </c>
      <c r="Q203" s="24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2" t="s">
        <v>265</v>
      </c>
      <c r="B204" s="23">
        <v>2.23414517E8</v>
      </c>
      <c r="C204" s="22" t="s">
        <v>36</v>
      </c>
      <c r="D204" s="22" t="s">
        <v>4</v>
      </c>
      <c r="E204" s="23">
        <v>4.0</v>
      </c>
      <c r="F204" s="25"/>
      <c r="G204" s="25"/>
      <c r="H204" s="25"/>
      <c r="I204" s="24"/>
      <c r="J204" s="24"/>
      <c r="K204" s="25"/>
      <c r="L204" s="25"/>
      <c r="M204" s="25"/>
      <c r="N204" s="25"/>
      <c r="O204" s="25"/>
      <c r="P204" s="22" t="s">
        <v>46</v>
      </c>
      <c r="Q204" s="24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2" t="s">
        <v>266</v>
      </c>
      <c r="B205" s="23">
        <v>2.3818785E8</v>
      </c>
      <c r="C205" s="22" t="s">
        <v>36</v>
      </c>
      <c r="D205" s="22" t="s">
        <v>4</v>
      </c>
      <c r="E205" s="23">
        <v>1.0</v>
      </c>
      <c r="F205" s="22" t="s">
        <v>37</v>
      </c>
      <c r="G205" s="23">
        <v>99.0</v>
      </c>
      <c r="H205" s="23">
        <v>0.0</v>
      </c>
      <c r="I205" s="23">
        <v>30.0</v>
      </c>
      <c r="J205" s="23">
        <v>3.0</v>
      </c>
      <c r="K205" s="23">
        <v>2.0</v>
      </c>
      <c r="L205" s="23">
        <v>1.0</v>
      </c>
      <c r="M205" s="25"/>
      <c r="N205" s="23">
        <v>3.0</v>
      </c>
      <c r="O205" s="22" t="s">
        <v>43</v>
      </c>
      <c r="P205" s="22" t="s">
        <v>155</v>
      </c>
      <c r="Q205" s="24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2" t="s">
        <v>267</v>
      </c>
      <c r="B206" s="23">
        <v>2.05734916E8</v>
      </c>
      <c r="C206" s="22" t="s">
        <v>36</v>
      </c>
      <c r="D206" s="22" t="s">
        <v>4</v>
      </c>
      <c r="E206" s="23">
        <v>4.0</v>
      </c>
      <c r="F206" s="25"/>
      <c r="G206" s="25"/>
      <c r="H206" s="25"/>
      <c r="I206" s="24"/>
      <c r="J206" s="25"/>
      <c r="K206" s="25"/>
      <c r="L206" s="25"/>
      <c r="M206" s="25"/>
      <c r="N206" s="25"/>
      <c r="O206" s="25"/>
      <c r="P206" s="22" t="s">
        <v>65</v>
      </c>
      <c r="Q206" s="24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2" t="s">
        <v>268</v>
      </c>
      <c r="B207" s="23">
        <v>2.12439822E8</v>
      </c>
      <c r="C207" s="22" t="s">
        <v>36</v>
      </c>
      <c r="D207" s="22" t="s">
        <v>4</v>
      </c>
      <c r="E207" s="23">
        <v>3.0</v>
      </c>
      <c r="F207" s="25"/>
      <c r="G207" s="25"/>
      <c r="H207" s="25"/>
      <c r="I207" s="24"/>
      <c r="J207" s="25"/>
      <c r="K207" s="25"/>
      <c r="L207" s="25"/>
      <c r="M207" s="25"/>
      <c r="N207" s="25"/>
      <c r="O207" s="25"/>
      <c r="P207" s="22" t="s">
        <v>46</v>
      </c>
      <c r="Q207" s="24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2" t="s">
        <v>269</v>
      </c>
      <c r="B208" s="23">
        <v>2.08610493E8</v>
      </c>
      <c r="C208" s="22" t="s">
        <v>36</v>
      </c>
      <c r="D208" s="22" t="s">
        <v>4</v>
      </c>
      <c r="E208" s="23">
        <v>4.0</v>
      </c>
      <c r="F208" s="25"/>
      <c r="G208" s="25"/>
      <c r="H208" s="25"/>
      <c r="I208" s="24"/>
      <c r="J208" s="25"/>
      <c r="K208" s="25"/>
      <c r="L208" s="25"/>
      <c r="M208" s="25"/>
      <c r="N208" s="25"/>
      <c r="O208" s="25"/>
      <c r="P208" s="22" t="s">
        <v>47</v>
      </c>
      <c r="Q208" s="24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2" t="s">
        <v>270</v>
      </c>
      <c r="B209" s="23">
        <v>2.14965063E8</v>
      </c>
      <c r="C209" s="22" t="s">
        <v>36</v>
      </c>
      <c r="D209" s="22" t="s">
        <v>4</v>
      </c>
      <c r="E209" s="23">
        <v>3.0</v>
      </c>
      <c r="F209" s="25"/>
      <c r="G209" s="25"/>
      <c r="H209" s="25"/>
      <c r="I209" s="24"/>
      <c r="J209" s="25"/>
      <c r="K209" s="25"/>
      <c r="L209" s="25"/>
      <c r="M209" s="25"/>
      <c r="N209" s="25"/>
      <c r="O209" s="25"/>
      <c r="P209" s="22" t="s">
        <v>37</v>
      </c>
      <c r="Q209" s="24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2" t="s">
        <v>271</v>
      </c>
      <c r="B210" s="23">
        <v>2.37649322E8</v>
      </c>
      <c r="C210" s="22" t="s">
        <v>36</v>
      </c>
      <c r="D210" s="22" t="s">
        <v>4</v>
      </c>
      <c r="E210" s="23">
        <v>1.0</v>
      </c>
      <c r="F210" s="22" t="s">
        <v>90</v>
      </c>
      <c r="G210" s="23">
        <v>96.0</v>
      </c>
      <c r="H210" s="23">
        <v>2.0</v>
      </c>
      <c r="I210" s="24"/>
      <c r="J210" s="23">
        <v>1.0</v>
      </c>
      <c r="K210" s="23">
        <v>3.0</v>
      </c>
      <c r="L210" s="23">
        <v>1.0</v>
      </c>
      <c r="M210" s="25"/>
      <c r="N210" s="23">
        <v>4.0</v>
      </c>
      <c r="O210" s="22" t="s">
        <v>39</v>
      </c>
      <c r="P210" s="22" t="s">
        <v>38</v>
      </c>
      <c r="Q210" s="24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2" t="s">
        <v>272</v>
      </c>
      <c r="B211" s="23">
        <v>2.32298729E8</v>
      </c>
      <c r="C211" s="22" t="s">
        <v>36</v>
      </c>
      <c r="D211" s="22" t="s">
        <v>4</v>
      </c>
      <c r="E211" s="23">
        <v>4.0</v>
      </c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2" t="s">
        <v>65</v>
      </c>
      <c r="Q211" s="24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2" t="s">
        <v>273</v>
      </c>
      <c r="B212" s="23">
        <v>2.39980196E8</v>
      </c>
      <c r="C212" s="22" t="s">
        <v>36</v>
      </c>
      <c r="D212" s="22" t="s">
        <v>4</v>
      </c>
      <c r="E212" s="22" t="s">
        <v>37</v>
      </c>
      <c r="F212" s="22" t="s">
        <v>102</v>
      </c>
      <c r="G212" s="23">
        <v>88.0</v>
      </c>
      <c r="H212" s="23">
        <v>0.0</v>
      </c>
      <c r="I212" s="25"/>
      <c r="J212" s="23">
        <v>2.0</v>
      </c>
      <c r="K212" s="23">
        <v>3.0</v>
      </c>
      <c r="L212" s="23">
        <v>1.0</v>
      </c>
      <c r="M212" s="25"/>
      <c r="N212" s="23">
        <v>4.0</v>
      </c>
      <c r="O212" s="22" t="s">
        <v>39</v>
      </c>
      <c r="P212" s="22" t="s">
        <v>102</v>
      </c>
      <c r="Q212" s="24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2" t="s">
        <v>274</v>
      </c>
      <c r="B213" s="23">
        <v>2.29457668E8</v>
      </c>
      <c r="C213" s="22" t="s">
        <v>36</v>
      </c>
      <c r="D213" s="22" t="s">
        <v>4</v>
      </c>
      <c r="E213" s="23">
        <v>2.0</v>
      </c>
      <c r="F213" s="25"/>
      <c r="G213" s="25"/>
      <c r="H213" s="25"/>
      <c r="I213" s="24"/>
      <c r="J213" s="25"/>
      <c r="K213" s="25"/>
      <c r="L213" s="25"/>
      <c r="M213" s="25"/>
      <c r="N213" s="25"/>
      <c r="O213" s="25"/>
      <c r="P213" s="22" t="s">
        <v>51</v>
      </c>
      <c r="Q213" s="24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2" t="s">
        <v>275</v>
      </c>
      <c r="B214" s="23">
        <v>2.26073617E8</v>
      </c>
      <c r="C214" s="22" t="s">
        <v>36</v>
      </c>
      <c r="D214" s="22" t="s">
        <v>4</v>
      </c>
      <c r="E214" s="23">
        <v>3.0</v>
      </c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2" t="s">
        <v>58</v>
      </c>
      <c r="Q214" s="24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2" t="s">
        <v>276</v>
      </c>
      <c r="B215" s="23">
        <v>2.38932347E8</v>
      </c>
      <c r="C215" s="22" t="s">
        <v>36</v>
      </c>
      <c r="D215" s="22" t="s">
        <v>4</v>
      </c>
      <c r="E215" s="22" t="s">
        <v>37</v>
      </c>
      <c r="F215" s="22" t="s">
        <v>42</v>
      </c>
      <c r="G215" s="23">
        <v>91.0</v>
      </c>
      <c r="H215" s="23">
        <v>0.0</v>
      </c>
      <c r="I215" s="24"/>
      <c r="J215" s="23">
        <v>2.0</v>
      </c>
      <c r="K215" s="23">
        <v>3.0</v>
      </c>
      <c r="L215" s="23">
        <v>2.0</v>
      </c>
      <c r="M215" s="25"/>
      <c r="N215" s="23">
        <v>5.0</v>
      </c>
      <c r="O215" s="22" t="s">
        <v>52</v>
      </c>
      <c r="P215" s="22" t="s">
        <v>44</v>
      </c>
      <c r="Q215" s="24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2" t="s">
        <v>277</v>
      </c>
      <c r="B216" s="23">
        <v>2.34623742E8</v>
      </c>
      <c r="C216" s="22" t="s">
        <v>36</v>
      </c>
      <c r="D216" s="22" t="s">
        <v>4</v>
      </c>
      <c r="E216" s="23">
        <v>2.0</v>
      </c>
      <c r="F216" s="22" t="s">
        <v>55</v>
      </c>
      <c r="G216" s="23">
        <v>89.0</v>
      </c>
      <c r="H216" s="23">
        <v>3.0</v>
      </c>
      <c r="I216" s="25"/>
      <c r="J216" s="23">
        <v>0.0</v>
      </c>
      <c r="K216" s="23">
        <v>1.0</v>
      </c>
      <c r="L216" s="23">
        <v>1.0</v>
      </c>
      <c r="M216" s="25"/>
      <c r="N216" s="23">
        <v>2.0</v>
      </c>
      <c r="O216" s="22" t="s">
        <v>43</v>
      </c>
      <c r="P216" s="22" t="s">
        <v>38</v>
      </c>
      <c r="Q216" s="24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2" t="s">
        <v>278</v>
      </c>
      <c r="B217" s="23">
        <v>2.38193684E8</v>
      </c>
      <c r="C217" s="22" t="s">
        <v>36</v>
      </c>
      <c r="D217" s="22" t="s">
        <v>4</v>
      </c>
      <c r="E217" s="23">
        <v>1.0</v>
      </c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2" t="s">
        <v>37</v>
      </c>
      <c r="Q217" s="24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2" t="s">
        <v>279</v>
      </c>
      <c r="B218" s="23">
        <v>2.34187441E8</v>
      </c>
      <c r="C218" s="22" t="s">
        <v>36</v>
      </c>
      <c r="D218" s="22" t="s">
        <v>4</v>
      </c>
      <c r="E218" s="23">
        <v>2.0</v>
      </c>
      <c r="F218" s="25"/>
      <c r="G218" s="25"/>
      <c r="H218" s="25"/>
      <c r="I218" s="24"/>
      <c r="J218" s="25"/>
      <c r="K218" s="25"/>
      <c r="L218" s="25"/>
      <c r="M218" s="25"/>
      <c r="N218" s="25"/>
      <c r="O218" s="25"/>
      <c r="P218" s="22" t="s">
        <v>51</v>
      </c>
      <c r="Q218" s="24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2" t="s">
        <v>280</v>
      </c>
      <c r="B219" s="23">
        <v>2.3177047E8</v>
      </c>
      <c r="C219" s="22" t="s">
        <v>36</v>
      </c>
      <c r="D219" s="22" t="s">
        <v>4</v>
      </c>
      <c r="E219" s="23">
        <v>4.0</v>
      </c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2" t="s">
        <v>49</v>
      </c>
      <c r="Q219" s="24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2" t="s">
        <v>281</v>
      </c>
      <c r="B220" s="23">
        <v>2.32836288E8</v>
      </c>
      <c r="C220" s="22" t="s">
        <v>36</v>
      </c>
      <c r="D220" s="22" t="s">
        <v>4</v>
      </c>
      <c r="E220" s="23">
        <v>4.0</v>
      </c>
      <c r="F220" s="25"/>
      <c r="G220" s="25"/>
      <c r="H220" s="25"/>
      <c r="I220" s="24"/>
      <c r="J220" s="25"/>
      <c r="K220" s="25"/>
      <c r="L220" s="25"/>
      <c r="M220" s="25"/>
      <c r="N220" s="25"/>
      <c r="O220" s="25"/>
      <c r="P220" s="22" t="s">
        <v>94</v>
      </c>
      <c r="Q220" s="24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2" t="s">
        <v>282</v>
      </c>
      <c r="B221" s="23">
        <v>2.28040739E8</v>
      </c>
      <c r="C221" s="22" t="s">
        <v>36</v>
      </c>
      <c r="D221" s="22" t="s">
        <v>4</v>
      </c>
      <c r="E221" s="23">
        <v>4.0</v>
      </c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2" t="s">
        <v>53</v>
      </c>
      <c r="Q221" s="24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2" t="s">
        <v>283</v>
      </c>
      <c r="B222" s="23">
        <v>2.0915586E8</v>
      </c>
      <c r="C222" s="22" t="s">
        <v>36</v>
      </c>
      <c r="D222" s="22" t="s">
        <v>4</v>
      </c>
      <c r="E222" s="23">
        <v>4.0</v>
      </c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2" t="s">
        <v>46</v>
      </c>
      <c r="Q222" s="24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2" t="s">
        <v>284</v>
      </c>
      <c r="B223" s="23">
        <v>2.169381E8</v>
      </c>
      <c r="C223" s="22" t="s">
        <v>36</v>
      </c>
      <c r="D223" s="22" t="s">
        <v>4</v>
      </c>
      <c r="E223" s="23">
        <v>3.0</v>
      </c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2" t="s">
        <v>53</v>
      </c>
      <c r="Q223" s="24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2" t="s">
        <v>285</v>
      </c>
      <c r="B224" s="23">
        <v>2.39980238E8</v>
      </c>
      <c r="C224" s="22" t="s">
        <v>36</v>
      </c>
      <c r="D224" s="22" t="s">
        <v>4</v>
      </c>
      <c r="E224" s="22" t="s">
        <v>37</v>
      </c>
      <c r="F224" s="22" t="s">
        <v>40</v>
      </c>
      <c r="G224" s="23">
        <v>88.0</v>
      </c>
      <c r="H224" s="23">
        <v>0.0</v>
      </c>
      <c r="I224" s="25"/>
      <c r="J224" s="23">
        <v>2.0</v>
      </c>
      <c r="K224" s="23">
        <v>2.0</v>
      </c>
      <c r="L224" s="23">
        <v>1.0</v>
      </c>
      <c r="M224" s="25"/>
      <c r="N224" s="23">
        <v>3.0</v>
      </c>
      <c r="O224" s="22" t="s">
        <v>43</v>
      </c>
      <c r="P224" s="22" t="s">
        <v>42</v>
      </c>
      <c r="Q224" s="24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2" t="s">
        <v>286</v>
      </c>
      <c r="B225" s="23">
        <v>2.29950142E8</v>
      </c>
      <c r="C225" s="22" t="s">
        <v>36</v>
      </c>
      <c r="D225" s="22" t="s">
        <v>4</v>
      </c>
      <c r="E225" s="23">
        <v>3.0</v>
      </c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2" t="s">
        <v>51</v>
      </c>
      <c r="Q225" s="24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2" t="s">
        <v>287</v>
      </c>
      <c r="B226" s="23">
        <v>2.41355445E8</v>
      </c>
      <c r="C226" s="22" t="s">
        <v>36</v>
      </c>
      <c r="D226" s="22" t="s">
        <v>4</v>
      </c>
      <c r="E226" s="22" t="s">
        <v>37</v>
      </c>
      <c r="F226" s="22" t="s">
        <v>38</v>
      </c>
      <c r="G226" s="23">
        <v>91.0</v>
      </c>
      <c r="H226" s="23">
        <v>0.0</v>
      </c>
      <c r="I226" s="24"/>
      <c r="J226" s="23">
        <v>2.0</v>
      </c>
      <c r="K226" s="23">
        <v>3.0</v>
      </c>
      <c r="L226" s="23">
        <v>2.0</v>
      </c>
      <c r="M226" s="25"/>
      <c r="N226" s="23">
        <v>5.0</v>
      </c>
      <c r="O226" s="22" t="s">
        <v>52</v>
      </c>
      <c r="P226" s="22" t="s">
        <v>40</v>
      </c>
      <c r="Q226" s="24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2" t="s">
        <v>288</v>
      </c>
      <c r="B227" s="23">
        <v>2.30879421E8</v>
      </c>
      <c r="C227" s="22" t="s">
        <v>36</v>
      </c>
      <c r="D227" s="22" t="s">
        <v>4</v>
      </c>
      <c r="E227" s="23">
        <v>4.0</v>
      </c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2" t="s">
        <v>49</v>
      </c>
      <c r="Q227" s="24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2" t="s">
        <v>289</v>
      </c>
      <c r="B228" s="23">
        <v>2.33376227E8</v>
      </c>
      <c r="C228" s="22" t="s">
        <v>36</v>
      </c>
      <c r="D228" s="22" t="s">
        <v>4</v>
      </c>
      <c r="E228" s="23">
        <v>3.0</v>
      </c>
      <c r="F228" s="25"/>
      <c r="G228" s="25"/>
      <c r="H228" s="25"/>
      <c r="I228" s="24"/>
      <c r="J228" s="25"/>
      <c r="K228" s="25"/>
      <c r="L228" s="25"/>
      <c r="M228" s="25"/>
      <c r="N228" s="25"/>
      <c r="O228" s="25"/>
      <c r="P228" s="22" t="s">
        <v>37</v>
      </c>
      <c r="Q228" s="24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2" t="s">
        <v>290</v>
      </c>
      <c r="B229" s="23">
        <v>2.33376235E8</v>
      </c>
      <c r="C229" s="22" t="s">
        <v>36</v>
      </c>
      <c r="D229" s="22" t="s">
        <v>4</v>
      </c>
      <c r="E229" s="23">
        <v>4.0</v>
      </c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2" t="s">
        <v>65</v>
      </c>
      <c r="Q229" s="24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2" t="s">
        <v>291</v>
      </c>
      <c r="B230" s="23">
        <v>2.36561197E8</v>
      </c>
      <c r="C230" s="22" t="s">
        <v>36</v>
      </c>
      <c r="D230" s="22" t="s">
        <v>4</v>
      </c>
      <c r="E230" s="23">
        <v>1.0</v>
      </c>
      <c r="F230" s="22" t="s">
        <v>155</v>
      </c>
      <c r="G230" s="23">
        <v>95.0</v>
      </c>
      <c r="H230" s="23">
        <v>2.0</v>
      </c>
      <c r="I230" s="23">
        <v>64.0</v>
      </c>
      <c r="J230" s="23">
        <v>2.0</v>
      </c>
      <c r="K230" s="23">
        <v>2.0</v>
      </c>
      <c r="L230" s="23">
        <v>2.0</v>
      </c>
      <c r="M230" s="25"/>
      <c r="N230" s="23">
        <v>4.0</v>
      </c>
      <c r="O230" s="22" t="s">
        <v>39</v>
      </c>
      <c r="P230" s="22" t="s">
        <v>77</v>
      </c>
      <c r="Q230" s="24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2" t="s">
        <v>292</v>
      </c>
      <c r="B231" s="23">
        <v>2.34749943E8</v>
      </c>
      <c r="C231" s="22" t="s">
        <v>36</v>
      </c>
      <c r="D231" s="22" t="s">
        <v>4</v>
      </c>
      <c r="E231" s="23">
        <v>2.0</v>
      </c>
      <c r="F231" s="25"/>
      <c r="G231" s="25"/>
      <c r="H231" s="25"/>
      <c r="I231" s="24"/>
      <c r="J231" s="25"/>
      <c r="K231" s="25"/>
      <c r="L231" s="25"/>
      <c r="M231" s="25"/>
      <c r="N231" s="25"/>
      <c r="O231" s="25"/>
      <c r="P231" s="22" t="s">
        <v>37</v>
      </c>
      <c r="Q231" s="24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2" t="s">
        <v>293</v>
      </c>
      <c r="B232" s="23">
        <v>2.37164363E8</v>
      </c>
      <c r="C232" s="22" t="s">
        <v>36</v>
      </c>
      <c r="D232" s="22" t="s">
        <v>4</v>
      </c>
      <c r="E232" s="23">
        <v>2.0</v>
      </c>
      <c r="F232" s="22" t="s">
        <v>96</v>
      </c>
      <c r="G232" s="23">
        <v>99.0</v>
      </c>
      <c r="H232" s="23">
        <v>0.0</v>
      </c>
      <c r="I232" s="24"/>
      <c r="J232" s="23">
        <v>1.0</v>
      </c>
      <c r="K232" s="23">
        <v>3.0</v>
      </c>
      <c r="L232" s="23">
        <v>1.0</v>
      </c>
      <c r="M232" s="25"/>
      <c r="N232" s="23">
        <v>4.0</v>
      </c>
      <c r="O232" s="22" t="s">
        <v>39</v>
      </c>
      <c r="P232" s="22" t="s">
        <v>90</v>
      </c>
      <c r="Q232" s="24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2" t="s">
        <v>294</v>
      </c>
      <c r="B233" s="23">
        <v>2.36817367E8</v>
      </c>
      <c r="C233" s="22" t="s">
        <v>36</v>
      </c>
      <c r="D233" s="22" t="s">
        <v>4</v>
      </c>
      <c r="E233" s="23">
        <v>1.0</v>
      </c>
      <c r="F233" s="22" t="s">
        <v>55</v>
      </c>
      <c r="G233" s="23">
        <v>91.0</v>
      </c>
      <c r="H233" s="23">
        <v>3.0</v>
      </c>
      <c r="I233" s="24"/>
      <c r="J233" s="23">
        <v>2.0</v>
      </c>
      <c r="K233" s="23">
        <v>2.0</v>
      </c>
      <c r="L233" s="23">
        <v>2.0</v>
      </c>
      <c r="M233" s="24"/>
      <c r="N233" s="23">
        <v>4.0</v>
      </c>
      <c r="O233" s="22" t="s">
        <v>39</v>
      </c>
      <c r="P233" s="22" t="s">
        <v>38</v>
      </c>
      <c r="Q233" s="24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2" t="s">
        <v>295</v>
      </c>
      <c r="B234" s="23">
        <v>2.3462389E8</v>
      </c>
      <c r="C234" s="22" t="s">
        <v>36</v>
      </c>
      <c r="D234" s="22" t="s">
        <v>4</v>
      </c>
      <c r="E234" s="23">
        <v>2.0</v>
      </c>
      <c r="F234" s="22" t="s">
        <v>96</v>
      </c>
      <c r="G234" s="23">
        <v>90.0</v>
      </c>
      <c r="H234" s="23">
        <v>3.0</v>
      </c>
      <c r="I234" s="24"/>
      <c r="J234" s="23">
        <v>1.0</v>
      </c>
      <c r="K234" s="23">
        <v>1.0</v>
      </c>
      <c r="L234" s="23">
        <v>3.0</v>
      </c>
      <c r="M234" s="25"/>
      <c r="N234" s="23">
        <v>4.0</v>
      </c>
      <c r="O234" s="22" t="s">
        <v>39</v>
      </c>
      <c r="P234" s="22" t="s">
        <v>90</v>
      </c>
      <c r="Q234" s="24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2" t="s">
        <v>296</v>
      </c>
      <c r="B235" s="23">
        <v>2.31020033E8</v>
      </c>
      <c r="C235" s="22" t="s">
        <v>36</v>
      </c>
      <c r="D235" s="22" t="s">
        <v>4</v>
      </c>
      <c r="E235" s="23">
        <v>4.0</v>
      </c>
      <c r="F235" s="25"/>
      <c r="G235" s="25"/>
      <c r="H235" s="25"/>
      <c r="I235" s="24"/>
      <c r="J235" s="25"/>
      <c r="K235" s="25"/>
      <c r="L235" s="25"/>
      <c r="M235" s="25"/>
      <c r="N235" s="25"/>
      <c r="O235" s="25"/>
      <c r="P235" s="22" t="s">
        <v>47</v>
      </c>
      <c r="Q235" s="24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2" t="s">
        <v>297</v>
      </c>
      <c r="B236" s="23">
        <v>2.38187868E8</v>
      </c>
      <c r="C236" s="22" t="s">
        <v>36</v>
      </c>
      <c r="D236" s="22" t="s">
        <v>4</v>
      </c>
      <c r="E236" s="23">
        <v>1.0</v>
      </c>
      <c r="F236" s="22" t="s">
        <v>37</v>
      </c>
      <c r="G236" s="23">
        <v>96.0</v>
      </c>
      <c r="H236" s="23">
        <v>0.0</v>
      </c>
      <c r="I236" s="23">
        <v>50.0</v>
      </c>
      <c r="J236" s="23">
        <v>1.0</v>
      </c>
      <c r="K236" s="23">
        <v>3.0</v>
      </c>
      <c r="L236" s="23">
        <v>1.0</v>
      </c>
      <c r="M236" s="25"/>
      <c r="N236" s="23">
        <v>4.0</v>
      </c>
      <c r="O236" s="22" t="s">
        <v>39</v>
      </c>
      <c r="P236" s="22" t="s">
        <v>155</v>
      </c>
      <c r="Q236" s="24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2" t="s">
        <v>298</v>
      </c>
      <c r="B237" s="23">
        <v>2.38187876E8</v>
      </c>
      <c r="C237" s="22" t="s">
        <v>36</v>
      </c>
      <c r="D237" s="22" t="s">
        <v>4</v>
      </c>
      <c r="E237" s="23">
        <v>1.0</v>
      </c>
      <c r="F237" s="22" t="s">
        <v>59</v>
      </c>
      <c r="G237" s="23">
        <v>100.0</v>
      </c>
      <c r="H237" s="23">
        <v>0.0</v>
      </c>
      <c r="I237" s="24"/>
      <c r="J237" s="23">
        <v>2.0</v>
      </c>
      <c r="K237" s="23">
        <v>3.0</v>
      </c>
      <c r="L237" s="23">
        <v>1.0</v>
      </c>
      <c r="M237" s="25"/>
      <c r="N237" s="23">
        <v>4.0</v>
      </c>
      <c r="O237" s="22" t="s">
        <v>39</v>
      </c>
      <c r="P237" s="22" t="s">
        <v>96</v>
      </c>
      <c r="Q237" s="24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2" t="s">
        <v>299</v>
      </c>
      <c r="B238" s="23">
        <v>2.34027167E8</v>
      </c>
      <c r="C238" s="22" t="s">
        <v>36</v>
      </c>
      <c r="D238" s="22" t="s">
        <v>4</v>
      </c>
      <c r="E238" s="23">
        <v>1.0</v>
      </c>
      <c r="F238" s="22" t="s">
        <v>90</v>
      </c>
      <c r="G238" s="23">
        <v>96.0</v>
      </c>
      <c r="H238" s="23">
        <v>4.0</v>
      </c>
      <c r="I238" s="24"/>
      <c r="J238" s="23">
        <v>1.0</v>
      </c>
      <c r="K238" s="23">
        <v>2.0</v>
      </c>
      <c r="L238" s="23">
        <v>1.0</v>
      </c>
      <c r="M238" s="25"/>
      <c r="N238" s="23">
        <v>3.0</v>
      </c>
      <c r="O238" s="22" t="s">
        <v>43</v>
      </c>
      <c r="P238" s="22" t="s">
        <v>55</v>
      </c>
      <c r="Q238" s="24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2" t="s">
        <v>300</v>
      </c>
      <c r="B239" s="23">
        <v>2.2775541E8</v>
      </c>
      <c r="C239" s="22" t="s">
        <v>36</v>
      </c>
      <c r="D239" s="22" t="s">
        <v>4</v>
      </c>
      <c r="E239" s="23">
        <v>4.0</v>
      </c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2" t="s">
        <v>46</v>
      </c>
      <c r="Q239" s="24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2" t="s">
        <v>301</v>
      </c>
      <c r="B240" s="23">
        <v>2.37649348E8</v>
      </c>
      <c r="C240" s="22" t="s">
        <v>36</v>
      </c>
      <c r="D240" s="22" t="s">
        <v>4</v>
      </c>
      <c r="E240" s="23">
        <v>1.0</v>
      </c>
      <c r="F240" s="22" t="s">
        <v>155</v>
      </c>
      <c r="G240" s="23">
        <v>95.0</v>
      </c>
      <c r="H240" s="23">
        <v>4.0</v>
      </c>
      <c r="I240" s="23">
        <v>52.0</v>
      </c>
      <c r="J240" s="23">
        <v>2.0</v>
      </c>
      <c r="K240" s="23">
        <v>2.0</v>
      </c>
      <c r="L240" s="23">
        <v>2.0</v>
      </c>
      <c r="M240" s="25"/>
      <c r="N240" s="23">
        <v>4.0</v>
      </c>
      <c r="O240" s="22" t="s">
        <v>39</v>
      </c>
      <c r="P240" s="22" t="s">
        <v>77</v>
      </c>
      <c r="Q240" s="24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2" t="s">
        <v>302</v>
      </c>
      <c r="B241" s="23">
        <v>2.3942761E8</v>
      </c>
      <c r="C241" s="22" t="s">
        <v>36</v>
      </c>
      <c r="D241" s="22" t="s">
        <v>4</v>
      </c>
      <c r="E241" s="22" t="s">
        <v>37</v>
      </c>
      <c r="F241" s="22" t="s">
        <v>38</v>
      </c>
      <c r="G241" s="23">
        <v>88.0</v>
      </c>
      <c r="H241" s="23">
        <v>0.0</v>
      </c>
      <c r="I241" s="25"/>
      <c r="J241" s="23">
        <v>2.0</v>
      </c>
      <c r="K241" s="23">
        <v>2.0</v>
      </c>
      <c r="L241" s="23">
        <v>2.0</v>
      </c>
      <c r="M241" s="25"/>
      <c r="N241" s="23">
        <v>4.0</v>
      </c>
      <c r="O241" s="22" t="s">
        <v>39</v>
      </c>
      <c r="P241" s="22" t="s">
        <v>40</v>
      </c>
      <c r="Q241" s="24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2" t="s">
        <v>303</v>
      </c>
      <c r="B242" s="23">
        <v>2.42410959E8</v>
      </c>
      <c r="C242" s="22" t="s">
        <v>36</v>
      </c>
      <c r="D242" s="22" t="s">
        <v>4</v>
      </c>
      <c r="E242" s="23">
        <v>2.0</v>
      </c>
      <c r="F242" s="22" t="s">
        <v>96</v>
      </c>
      <c r="G242" s="23">
        <v>98.0</v>
      </c>
      <c r="H242" s="23">
        <v>1.0</v>
      </c>
      <c r="I242" s="25"/>
      <c r="J242" s="23">
        <v>2.0</v>
      </c>
      <c r="K242" s="23">
        <v>2.0</v>
      </c>
      <c r="L242" s="23">
        <v>2.0</v>
      </c>
      <c r="M242" s="25"/>
      <c r="N242" s="23">
        <v>4.0</v>
      </c>
      <c r="O242" s="22" t="s">
        <v>39</v>
      </c>
      <c r="P242" s="22" t="s">
        <v>90</v>
      </c>
      <c r="Q242" s="24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2" t="s">
        <v>304</v>
      </c>
      <c r="B243" s="23">
        <v>2.36051918E8</v>
      </c>
      <c r="C243" s="22" t="s">
        <v>36</v>
      </c>
      <c r="D243" s="22" t="s">
        <v>4</v>
      </c>
      <c r="E243" s="23">
        <v>2.0</v>
      </c>
      <c r="F243" s="22" t="s">
        <v>37</v>
      </c>
      <c r="G243" s="23">
        <v>91.0</v>
      </c>
      <c r="H243" s="23">
        <v>2.0</v>
      </c>
      <c r="I243" s="23">
        <v>49.0</v>
      </c>
      <c r="J243" s="23">
        <v>1.0</v>
      </c>
      <c r="K243" s="23">
        <v>2.0</v>
      </c>
      <c r="L243" s="23">
        <v>1.0</v>
      </c>
      <c r="M243" s="25"/>
      <c r="N243" s="23">
        <v>3.0</v>
      </c>
      <c r="O243" s="22" t="s">
        <v>43</v>
      </c>
      <c r="P243" s="22" t="s">
        <v>155</v>
      </c>
      <c r="Q243" s="24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2" t="s">
        <v>305</v>
      </c>
      <c r="B244" s="23">
        <v>2.23297771E8</v>
      </c>
      <c r="C244" s="22" t="s">
        <v>36</v>
      </c>
      <c r="D244" s="22" t="s">
        <v>4</v>
      </c>
      <c r="E244" s="23">
        <v>4.0</v>
      </c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2" t="s">
        <v>94</v>
      </c>
      <c r="Q244" s="24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2" t="s">
        <v>306</v>
      </c>
      <c r="B245" s="23">
        <v>2.05347693E8</v>
      </c>
      <c r="C245" s="22" t="s">
        <v>36</v>
      </c>
      <c r="D245" s="22" t="s">
        <v>4</v>
      </c>
      <c r="E245" s="23">
        <v>3.0</v>
      </c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2" t="s">
        <v>53</v>
      </c>
      <c r="Q245" s="24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2" t="s">
        <v>307</v>
      </c>
      <c r="B246" s="23">
        <v>2.23331091E8</v>
      </c>
      <c r="C246" s="22" t="s">
        <v>36</v>
      </c>
      <c r="D246" s="22" t="s">
        <v>4</v>
      </c>
      <c r="E246" s="23">
        <v>2.0</v>
      </c>
      <c r="F246" s="22" t="s">
        <v>37</v>
      </c>
      <c r="G246" s="23">
        <v>92.0</v>
      </c>
      <c r="H246" s="23">
        <v>1.0</v>
      </c>
      <c r="I246" s="23">
        <v>71.0</v>
      </c>
      <c r="J246" s="23">
        <v>3.0</v>
      </c>
      <c r="K246" s="23">
        <v>3.0</v>
      </c>
      <c r="L246" s="23">
        <v>3.0</v>
      </c>
      <c r="M246" s="24"/>
      <c r="N246" s="23">
        <v>6.0</v>
      </c>
      <c r="O246" s="22" t="s">
        <v>163</v>
      </c>
      <c r="P246" s="22" t="s">
        <v>155</v>
      </c>
      <c r="Q246" s="24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2" t="s">
        <v>308</v>
      </c>
      <c r="B247" s="23">
        <v>2.36562971E8</v>
      </c>
      <c r="C247" s="22" t="s">
        <v>36</v>
      </c>
      <c r="D247" s="22" t="s">
        <v>4</v>
      </c>
      <c r="E247" s="23">
        <v>1.0</v>
      </c>
      <c r="F247" s="22" t="s">
        <v>55</v>
      </c>
      <c r="G247" s="23">
        <v>97.0</v>
      </c>
      <c r="H247" s="23">
        <v>0.0</v>
      </c>
      <c r="I247" s="24"/>
      <c r="J247" s="23">
        <v>1.0</v>
      </c>
      <c r="K247" s="23">
        <v>2.0</v>
      </c>
      <c r="L247" s="23">
        <v>2.0</v>
      </c>
      <c r="M247" s="25"/>
      <c r="N247" s="23">
        <v>4.0</v>
      </c>
      <c r="O247" s="22" t="s">
        <v>39</v>
      </c>
      <c r="P247" s="22" t="s">
        <v>38</v>
      </c>
      <c r="Q247" s="24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2" t="s">
        <v>309</v>
      </c>
      <c r="B248" s="23">
        <v>2.34623718E8</v>
      </c>
      <c r="C248" s="22" t="s">
        <v>36</v>
      </c>
      <c r="D248" s="22" t="s">
        <v>4</v>
      </c>
      <c r="E248" s="23">
        <v>2.0</v>
      </c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2" t="s">
        <v>51</v>
      </c>
      <c r="Q248" s="24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2" t="s">
        <v>310</v>
      </c>
      <c r="B249" s="23">
        <v>2.38194344E8</v>
      </c>
      <c r="C249" s="22" t="s">
        <v>36</v>
      </c>
      <c r="D249" s="22" t="s">
        <v>4</v>
      </c>
      <c r="E249" s="22" t="s">
        <v>37</v>
      </c>
      <c r="F249" s="22" t="s">
        <v>44</v>
      </c>
      <c r="G249" s="23">
        <v>97.0</v>
      </c>
      <c r="H249" s="23">
        <v>0.0</v>
      </c>
      <c r="I249" s="24"/>
      <c r="J249" s="23">
        <v>2.0</v>
      </c>
      <c r="K249" s="23">
        <v>2.0</v>
      </c>
      <c r="L249" s="23">
        <v>1.0</v>
      </c>
      <c r="M249" s="25"/>
      <c r="N249" s="23">
        <v>3.0</v>
      </c>
      <c r="O249" s="22" t="s">
        <v>39</v>
      </c>
      <c r="P249" s="22" t="s">
        <v>102</v>
      </c>
      <c r="Q249" s="24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2" t="s">
        <v>311</v>
      </c>
      <c r="B250" s="23">
        <v>2.34573103E8</v>
      </c>
      <c r="C250" s="22" t="s">
        <v>36</v>
      </c>
      <c r="D250" s="22" t="s">
        <v>4</v>
      </c>
      <c r="E250" s="23">
        <v>1.0</v>
      </c>
      <c r="F250" s="22" t="s">
        <v>96</v>
      </c>
      <c r="G250" s="23">
        <v>91.0</v>
      </c>
      <c r="H250" s="23">
        <v>4.0</v>
      </c>
      <c r="I250" s="25"/>
      <c r="J250" s="23">
        <v>1.0</v>
      </c>
      <c r="K250" s="23">
        <v>3.0</v>
      </c>
      <c r="L250" s="23">
        <v>2.0</v>
      </c>
      <c r="M250" s="25"/>
      <c r="N250" s="23">
        <v>5.0</v>
      </c>
      <c r="O250" s="22" t="s">
        <v>52</v>
      </c>
      <c r="P250" s="22" t="s">
        <v>90</v>
      </c>
      <c r="Q250" s="24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2" t="s">
        <v>312</v>
      </c>
      <c r="B251" s="23">
        <v>2.14962961E8</v>
      </c>
      <c r="C251" s="22" t="s">
        <v>36</v>
      </c>
      <c r="D251" s="22" t="s">
        <v>4</v>
      </c>
      <c r="E251" s="23">
        <v>3.0</v>
      </c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2" t="s">
        <v>58</v>
      </c>
      <c r="Q251" s="24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2" t="s">
        <v>313</v>
      </c>
      <c r="B252" s="23">
        <v>2.23702002E8</v>
      </c>
      <c r="C252" s="22" t="s">
        <v>36</v>
      </c>
      <c r="D252" s="22" t="s">
        <v>4</v>
      </c>
      <c r="E252" s="23">
        <v>3.0</v>
      </c>
      <c r="F252" s="25"/>
      <c r="G252" s="25"/>
      <c r="H252" s="25"/>
      <c r="I252" s="24"/>
      <c r="J252" s="25"/>
      <c r="K252" s="25"/>
      <c r="L252" s="25"/>
      <c r="M252" s="25"/>
      <c r="N252" s="25"/>
      <c r="O252" s="25"/>
      <c r="P252" s="22" t="s">
        <v>46</v>
      </c>
      <c r="Q252" s="24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2" t="s">
        <v>314</v>
      </c>
      <c r="B253" s="23">
        <v>2.39980246E8</v>
      </c>
      <c r="C253" s="22" t="s">
        <v>36</v>
      </c>
      <c r="D253" s="22" t="s">
        <v>4</v>
      </c>
      <c r="E253" s="22" t="s">
        <v>37</v>
      </c>
      <c r="F253" s="22" t="s">
        <v>44</v>
      </c>
      <c r="G253" s="23">
        <v>33.0</v>
      </c>
      <c r="H253" s="23">
        <v>0.0</v>
      </c>
      <c r="I253" s="24"/>
      <c r="J253" s="23">
        <v>2.0</v>
      </c>
      <c r="K253" s="23">
        <v>1.0</v>
      </c>
      <c r="L253" s="23">
        <v>2.0</v>
      </c>
      <c r="M253" s="25"/>
      <c r="N253" s="23">
        <v>3.0</v>
      </c>
      <c r="O253" s="22" t="s">
        <v>43</v>
      </c>
      <c r="P253" s="22" t="s">
        <v>102</v>
      </c>
      <c r="Q253" s="24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2" t="s">
        <v>315</v>
      </c>
      <c r="B254" s="23">
        <v>2.32795112E8</v>
      </c>
      <c r="C254" s="22" t="s">
        <v>36</v>
      </c>
      <c r="D254" s="22" t="s">
        <v>4</v>
      </c>
      <c r="E254" s="23">
        <v>4.0</v>
      </c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2" t="s">
        <v>65</v>
      </c>
      <c r="Q254" s="24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2" t="s">
        <v>316</v>
      </c>
      <c r="B255" s="23">
        <v>2.37649355E8</v>
      </c>
      <c r="C255" s="22" t="s">
        <v>36</v>
      </c>
      <c r="D255" s="22" t="s">
        <v>4</v>
      </c>
      <c r="E255" s="23">
        <v>1.0</v>
      </c>
      <c r="F255" s="22" t="s">
        <v>37</v>
      </c>
      <c r="G255" s="23">
        <v>100.0</v>
      </c>
      <c r="H255" s="23">
        <v>0.0</v>
      </c>
      <c r="I255" s="23">
        <v>65.0</v>
      </c>
      <c r="J255" s="23">
        <v>3.0</v>
      </c>
      <c r="K255" s="23">
        <v>3.0</v>
      </c>
      <c r="L255" s="23">
        <v>1.0</v>
      </c>
      <c r="M255" s="25"/>
      <c r="N255" s="23">
        <v>4.0</v>
      </c>
      <c r="O255" s="22" t="s">
        <v>39</v>
      </c>
      <c r="P255" s="22" t="s">
        <v>155</v>
      </c>
      <c r="Q255" s="24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2" t="s">
        <v>317</v>
      </c>
      <c r="B256" s="23">
        <v>2.39980253E8</v>
      </c>
      <c r="C256" s="22" t="s">
        <v>36</v>
      </c>
      <c r="D256" s="22" t="s">
        <v>4</v>
      </c>
      <c r="E256" s="22" t="s">
        <v>37</v>
      </c>
      <c r="F256" s="22" t="s">
        <v>42</v>
      </c>
      <c r="G256" s="23">
        <v>95.0</v>
      </c>
      <c r="H256" s="23">
        <v>0.0</v>
      </c>
      <c r="I256" s="25"/>
      <c r="J256" s="23">
        <v>2.0</v>
      </c>
      <c r="K256" s="23">
        <v>3.0</v>
      </c>
      <c r="L256" s="23">
        <v>1.0</v>
      </c>
      <c r="M256" s="25"/>
      <c r="N256" s="23">
        <v>4.0</v>
      </c>
      <c r="O256" s="22" t="s">
        <v>39</v>
      </c>
      <c r="P256" s="22" t="s">
        <v>44</v>
      </c>
      <c r="Q256" s="24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2" t="s">
        <v>318</v>
      </c>
      <c r="B257" s="23">
        <v>2.12571699E8</v>
      </c>
      <c r="C257" s="22" t="s">
        <v>36</v>
      </c>
      <c r="D257" s="22" t="s">
        <v>4</v>
      </c>
      <c r="E257" s="23">
        <v>3.0</v>
      </c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2" t="s">
        <v>53</v>
      </c>
      <c r="Q257" s="24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2" t="s">
        <v>319</v>
      </c>
      <c r="B258" s="23">
        <v>2.3825352E8</v>
      </c>
      <c r="C258" s="22" t="s">
        <v>36</v>
      </c>
      <c r="D258" s="22" t="s">
        <v>4</v>
      </c>
      <c r="E258" s="23">
        <v>1.0</v>
      </c>
      <c r="F258" s="22" t="s">
        <v>155</v>
      </c>
      <c r="G258" s="23">
        <v>99.0</v>
      </c>
      <c r="H258" s="23">
        <v>2.0</v>
      </c>
      <c r="I258" s="24"/>
      <c r="J258" s="23">
        <v>2.0</v>
      </c>
      <c r="K258" s="23">
        <v>2.0</v>
      </c>
      <c r="L258" s="23">
        <v>1.0</v>
      </c>
      <c r="M258" s="25"/>
      <c r="N258" s="23">
        <v>3.0</v>
      </c>
      <c r="O258" s="22" t="s">
        <v>43</v>
      </c>
      <c r="P258" s="22" t="s">
        <v>77</v>
      </c>
      <c r="Q258" s="24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2" t="s">
        <v>320</v>
      </c>
      <c r="B259" s="23">
        <v>2.0916152E8</v>
      </c>
      <c r="C259" s="22" t="s">
        <v>36</v>
      </c>
      <c r="D259" s="22" t="s">
        <v>4</v>
      </c>
      <c r="E259" s="23">
        <v>4.0</v>
      </c>
      <c r="F259" s="25"/>
      <c r="G259" s="25"/>
      <c r="H259" s="25"/>
      <c r="I259" s="24"/>
      <c r="J259" s="25"/>
      <c r="K259" s="25"/>
      <c r="L259" s="25"/>
      <c r="M259" s="25"/>
      <c r="N259" s="25"/>
      <c r="O259" s="25"/>
      <c r="P259" s="22" t="s">
        <v>53</v>
      </c>
      <c r="Q259" s="24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2" t="s">
        <v>321</v>
      </c>
      <c r="B260" s="23">
        <v>2.30846388E8</v>
      </c>
      <c r="C260" s="22" t="s">
        <v>36</v>
      </c>
      <c r="D260" s="22" t="s">
        <v>4</v>
      </c>
      <c r="E260" s="23">
        <v>3.0</v>
      </c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2" t="s">
        <v>47</v>
      </c>
      <c r="Q260" s="24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2" t="s">
        <v>322</v>
      </c>
      <c r="B261" s="23">
        <v>2.15580101E8</v>
      </c>
      <c r="C261" s="22" t="s">
        <v>36</v>
      </c>
      <c r="D261" s="22" t="s">
        <v>4</v>
      </c>
      <c r="E261" s="23">
        <v>2.0</v>
      </c>
      <c r="F261" s="22" t="s">
        <v>155</v>
      </c>
      <c r="G261" s="23">
        <v>92.0</v>
      </c>
      <c r="H261" s="25"/>
      <c r="I261" s="23">
        <v>59.0</v>
      </c>
      <c r="J261" s="23">
        <v>3.0</v>
      </c>
      <c r="K261" s="23">
        <v>3.0</v>
      </c>
      <c r="L261" s="23">
        <v>2.0</v>
      </c>
      <c r="M261" s="25"/>
      <c r="N261" s="23">
        <v>5.0</v>
      </c>
      <c r="O261" s="22" t="s">
        <v>52</v>
      </c>
      <c r="P261" s="22" t="s">
        <v>59</v>
      </c>
      <c r="Q261" s="24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2" t="s">
        <v>323</v>
      </c>
      <c r="B262" s="23">
        <v>2.36665122E8</v>
      </c>
      <c r="C262" s="22" t="s">
        <v>36</v>
      </c>
      <c r="D262" s="22" t="s">
        <v>4</v>
      </c>
      <c r="E262" s="22" t="s">
        <v>37</v>
      </c>
      <c r="F262" s="22" t="s">
        <v>42</v>
      </c>
      <c r="G262" s="23">
        <v>88.0</v>
      </c>
      <c r="H262" s="23">
        <v>0.0</v>
      </c>
      <c r="I262" s="24"/>
      <c r="J262" s="23">
        <v>2.0</v>
      </c>
      <c r="K262" s="23">
        <v>2.0</v>
      </c>
      <c r="L262" s="23">
        <v>1.0</v>
      </c>
      <c r="M262" s="24"/>
      <c r="N262" s="23">
        <v>3.0</v>
      </c>
      <c r="O262" s="22" t="s">
        <v>43</v>
      </c>
      <c r="P262" s="22" t="s">
        <v>44</v>
      </c>
      <c r="Q262" s="24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2" t="s">
        <v>324</v>
      </c>
      <c r="B263" s="23">
        <v>2.33034529E8</v>
      </c>
      <c r="C263" s="22" t="s">
        <v>36</v>
      </c>
      <c r="D263" s="22" t="s">
        <v>4</v>
      </c>
      <c r="E263" s="23">
        <v>2.0</v>
      </c>
      <c r="F263" s="22" t="s">
        <v>55</v>
      </c>
      <c r="G263" s="23">
        <v>96.0</v>
      </c>
      <c r="H263" s="23">
        <v>4.0</v>
      </c>
      <c r="I263" s="25"/>
      <c r="J263" s="23">
        <v>0.0</v>
      </c>
      <c r="K263" s="23">
        <v>1.0</v>
      </c>
      <c r="L263" s="23">
        <v>1.0</v>
      </c>
      <c r="M263" s="25"/>
      <c r="N263" s="23">
        <v>2.0</v>
      </c>
      <c r="O263" s="22" t="s">
        <v>43</v>
      </c>
      <c r="P263" s="22" t="s">
        <v>38</v>
      </c>
      <c r="Q263" s="24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2" t="s">
        <v>325</v>
      </c>
      <c r="B264" s="23">
        <v>2.28597688E8</v>
      </c>
      <c r="C264" s="22" t="s">
        <v>36</v>
      </c>
      <c r="D264" s="22" t="s">
        <v>4</v>
      </c>
      <c r="E264" s="23">
        <v>4.0</v>
      </c>
      <c r="F264" s="22" t="s">
        <v>37</v>
      </c>
      <c r="G264" s="23">
        <v>94.0</v>
      </c>
      <c r="H264" s="23">
        <v>10.0</v>
      </c>
      <c r="I264" s="24"/>
      <c r="J264" s="23">
        <v>2.0</v>
      </c>
      <c r="K264" s="23">
        <v>3.0</v>
      </c>
      <c r="L264" s="23">
        <v>2.0</v>
      </c>
      <c r="M264" s="24"/>
      <c r="N264" s="23">
        <v>5.0</v>
      </c>
      <c r="O264" s="22" t="s">
        <v>52</v>
      </c>
      <c r="P264" s="22" t="s">
        <v>155</v>
      </c>
      <c r="Q264" s="24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2" t="s">
        <v>326</v>
      </c>
      <c r="B265" s="23">
        <v>2.3297479E8</v>
      </c>
      <c r="C265" s="22" t="s">
        <v>36</v>
      </c>
      <c r="D265" s="22" t="s">
        <v>4</v>
      </c>
      <c r="E265" s="23">
        <v>3.0</v>
      </c>
      <c r="F265" s="22" t="s">
        <v>59</v>
      </c>
      <c r="G265" s="23">
        <v>94.0</v>
      </c>
      <c r="H265" s="23">
        <v>10.0</v>
      </c>
      <c r="I265" s="25"/>
      <c r="J265" s="23">
        <v>1.0</v>
      </c>
      <c r="K265" s="23">
        <v>3.0</v>
      </c>
      <c r="L265" s="23">
        <v>2.0</v>
      </c>
      <c r="M265" s="25"/>
      <c r="N265" s="23">
        <v>5.0</v>
      </c>
      <c r="O265" s="22" t="s">
        <v>52</v>
      </c>
      <c r="P265" s="22" t="s">
        <v>96</v>
      </c>
      <c r="Q265" s="24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2" t="s">
        <v>327</v>
      </c>
      <c r="B266" s="23">
        <v>2.14276784E8</v>
      </c>
      <c r="C266" s="22" t="s">
        <v>36</v>
      </c>
      <c r="D266" s="22" t="s">
        <v>4</v>
      </c>
      <c r="E266" s="23">
        <v>2.0</v>
      </c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2" t="s">
        <v>51</v>
      </c>
      <c r="Q266" s="24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</sheetData>
  <autoFilter ref="$A$1:$Q$734">
    <sortState ref="A1:Q734">
      <sortCondition ref="F1:F734"/>
    </sortState>
  </autoFilter>
  <mergeCells count="1">
    <mergeCell ref="O156:P1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9.38"/>
    <col customWidth="1" min="3" max="3" width="9.63"/>
    <col customWidth="1" min="4" max="5" width="7.5"/>
    <col customWidth="1" hidden="1" min="6" max="7" width="7.5"/>
    <col customWidth="1" min="8" max="17" width="7.5"/>
  </cols>
  <sheetData>
    <row r="1">
      <c r="A1" s="28" t="s">
        <v>328</v>
      </c>
      <c r="B1" s="28" t="s">
        <v>329</v>
      </c>
      <c r="C1" s="28" t="s">
        <v>330</v>
      </c>
      <c r="D1" s="28" t="s">
        <v>331</v>
      </c>
      <c r="E1" s="28" t="s">
        <v>332</v>
      </c>
      <c r="F1" s="28" t="s">
        <v>333</v>
      </c>
      <c r="G1" s="28" t="s">
        <v>332</v>
      </c>
      <c r="H1" s="28" t="s">
        <v>334</v>
      </c>
      <c r="I1" s="28" t="s">
        <v>332</v>
      </c>
      <c r="J1" s="28" t="s">
        <v>333</v>
      </c>
      <c r="K1" s="28" t="s">
        <v>332</v>
      </c>
      <c r="L1" s="28" t="s">
        <v>335</v>
      </c>
      <c r="M1" s="28" t="s">
        <v>336</v>
      </c>
      <c r="N1" s="28" t="s">
        <v>337</v>
      </c>
      <c r="O1" s="28" t="s">
        <v>338</v>
      </c>
      <c r="P1" s="28" t="s">
        <v>339</v>
      </c>
      <c r="Q1" s="28" t="s">
        <v>340</v>
      </c>
      <c r="R1" s="28"/>
      <c r="S1" s="28"/>
      <c r="T1" s="28"/>
      <c r="U1" s="28"/>
      <c r="V1" s="28"/>
      <c r="W1" s="28"/>
      <c r="X1" s="28"/>
    </row>
    <row r="2">
      <c r="A2" s="29">
        <v>2.36563003E8</v>
      </c>
      <c r="B2" s="29">
        <v>0.0</v>
      </c>
      <c r="C2" s="29" t="s">
        <v>9</v>
      </c>
      <c r="D2" s="29" t="s">
        <v>102</v>
      </c>
      <c r="E2" s="29">
        <v>-0.25</v>
      </c>
      <c r="F2" s="29" t="s">
        <v>341</v>
      </c>
      <c r="G2" s="29" t="s">
        <v>342</v>
      </c>
      <c r="H2" s="30" t="s">
        <v>102</v>
      </c>
      <c r="I2" s="30">
        <v>-0.25</v>
      </c>
      <c r="J2" s="29" t="s">
        <v>44</v>
      </c>
      <c r="K2" s="29">
        <v>0.0</v>
      </c>
      <c r="L2" s="29">
        <v>88.0</v>
      </c>
      <c r="M2" s="29">
        <v>1.0</v>
      </c>
      <c r="N2" s="29">
        <v>3.0</v>
      </c>
      <c r="O2" s="29">
        <v>2.0</v>
      </c>
      <c r="P2" s="29" t="s">
        <v>341</v>
      </c>
      <c r="Q2" s="29">
        <v>5.0</v>
      </c>
      <c r="R2" s="29"/>
      <c r="S2" s="29"/>
      <c r="T2" s="29"/>
      <c r="U2" s="29"/>
      <c r="V2" s="29"/>
      <c r="W2" s="29"/>
      <c r="X2" s="29"/>
    </row>
    <row r="3">
      <c r="A3" s="29">
        <v>2.38194344E8</v>
      </c>
      <c r="B3" s="29">
        <v>0.0</v>
      </c>
      <c r="C3" s="29" t="s">
        <v>9</v>
      </c>
      <c r="D3" s="29" t="s">
        <v>102</v>
      </c>
      <c r="E3" s="29">
        <v>-0.25</v>
      </c>
      <c r="F3" s="29" t="s">
        <v>341</v>
      </c>
      <c r="G3" s="29" t="s">
        <v>342</v>
      </c>
      <c r="H3" s="30" t="s">
        <v>102</v>
      </c>
      <c r="I3" s="30">
        <v>-0.25</v>
      </c>
      <c r="J3" s="29" t="s">
        <v>44</v>
      </c>
      <c r="K3" s="29">
        <v>0.0</v>
      </c>
      <c r="L3" s="29">
        <v>97.0</v>
      </c>
      <c r="M3" s="29">
        <v>2.0</v>
      </c>
      <c r="N3" s="29">
        <v>2.0</v>
      </c>
      <c r="O3" s="29">
        <v>1.0</v>
      </c>
      <c r="P3" s="29" t="s">
        <v>341</v>
      </c>
      <c r="Q3" s="29">
        <v>3.0</v>
      </c>
      <c r="R3" s="29"/>
      <c r="S3" s="29"/>
      <c r="T3" s="29"/>
      <c r="U3" s="29"/>
      <c r="V3" s="29"/>
      <c r="W3" s="29"/>
      <c r="X3" s="29"/>
    </row>
    <row r="4">
      <c r="A4" s="29">
        <v>2.39980246E8</v>
      </c>
      <c r="B4" s="29">
        <v>0.0</v>
      </c>
      <c r="C4" s="29" t="s">
        <v>9</v>
      </c>
      <c r="D4" s="29" t="s">
        <v>102</v>
      </c>
      <c r="E4" s="29">
        <v>-0.25</v>
      </c>
      <c r="F4" s="29" t="s">
        <v>341</v>
      </c>
      <c r="G4" s="29" t="s">
        <v>342</v>
      </c>
      <c r="H4" s="30" t="s">
        <v>102</v>
      </c>
      <c r="I4" s="30">
        <v>-0.25</v>
      </c>
      <c r="J4" s="29" t="s">
        <v>44</v>
      </c>
      <c r="K4" s="29">
        <v>0.0</v>
      </c>
      <c r="L4" s="29">
        <v>33.0</v>
      </c>
      <c r="M4" s="29">
        <v>2.0</v>
      </c>
      <c r="N4" s="29">
        <v>1.0</v>
      </c>
      <c r="O4" s="29">
        <v>2.0</v>
      </c>
      <c r="P4" s="29" t="s">
        <v>341</v>
      </c>
      <c r="Q4" s="29">
        <v>3.0</v>
      </c>
      <c r="R4" s="29"/>
      <c r="S4" s="29"/>
      <c r="T4" s="29"/>
      <c r="U4" s="29"/>
      <c r="V4" s="29"/>
      <c r="W4" s="29"/>
      <c r="X4" s="29"/>
    </row>
    <row r="5">
      <c r="A5" s="29">
        <v>2.40845834E8</v>
      </c>
      <c r="B5" s="29">
        <v>0.0</v>
      </c>
      <c r="C5" s="29" t="s">
        <v>9</v>
      </c>
      <c r="D5" s="29" t="s">
        <v>102</v>
      </c>
      <c r="E5" s="29">
        <v>-0.25</v>
      </c>
      <c r="F5" s="29" t="s">
        <v>341</v>
      </c>
      <c r="G5" s="29" t="s">
        <v>342</v>
      </c>
      <c r="H5" s="30" t="str">
        <f>vlookup(A5,'RH K-4 MOY Data'!A:H,8,false)</f>
        <v>AA</v>
      </c>
      <c r="I5" s="30" t="str">
        <f t="shared" ref="I5:I6" si="1">iferror(vlookup(H5,#REF!,2,false)," ")</f>
        <v> </v>
      </c>
      <c r="J5" s="29" t="s">
        <v>102</v>
      </c>
      <c r="K5" s="29">
        <v>-0.25</v>
      </c>
      <c r="L5" s="29"/>
      <c r="M5" s="29">
        <v>3.0</v>
      </c>
      <c r="N5" s="29">
        <v>1.0</v>
      </c>
      <c r="O5" s="29"/>
      <c r="P5" s="29" t="s">
        <v>341</v>
      </c>
      <c r="Q5" s="29">
        <v>1.0</v>
      </c>
      <c r="R5" s="29"/>
      <c r="S5" s="29"/>
      <c r="T5" s="29"/>
      <c r="U5" s="29"/>
      <c r="V5" s="29"/>
      <c r="W5" s="29"/>
      <c r="X5" s="29"/>
    </row>
    <row r="6">
      <c r="A6" s="29">
        <v>2.39980196E8</v>
      </c>
      <c r="B6" s="29">
        <v>0.0</v>
      </c>
      <c r="C6" s="29" t="s">
        <v>9</v>
      </c>
      <c r="D6" s="29" t="s">
        <v>102</v>
      </c>
      <c r="E6" s="29">
        <v>-0.25</v>
      </c>
      <c r="F6" s="29" t="s">
        <v>341</v>
      </c>
      <c r="G6" s="29" t="s">
        <v>342</v>
      </c>
      <c r="H6" s="30" t="str">
        <f>vlookup(A6,'RH K-4 MOY Data'!A:H,8,false)</f>
        <v>AA</v>
      </c>
      <c r="I6" s="30" t="str">
        <f t="shared" si="1"/>
        <v> </v>
      </c>
      <c r="J6" s="29" t="s">
        <v>102</v>
      </c>
      <c r="K6" s="29">
        <v>-0.25</v>
      </c>
      <c r="L6" s="29"/>
      <c r="M6" s="29">
        <v>2.0</v>
      </c>
      <c r="N6" s="29">
        <v>3.0</v>
      </c>
      <c r="O6" s="29">
        <v>1.0</v>
      </c>
      <c r="P6" s="29" t="s">
        <v>341</v>
      </c>
      <c r="Q6" s="29">
        <v>4.0</v>
      </c>
      <c r="R6" s="29"/>
      <c r="S6" s="29"/>
      <c r="T6" s="29"/>
      <c r="U6" s="29"/>
      <c r="V6" s="29"/>
      <c r="W6" s="29"/>
      <c r="X6" s="29"/>
    </row>
    <row r="7">
      <c r="A7" s="29">
        <v>2.40414854E8</v>
      </c>
      <c r="B7" s="29">
        <v>0.0</v>
      </c>
      <c r="C7" s="29" t="s">
        <v>9</v>
      </c>
      <c r="D7" s="29" t="s">
        <v>102</v>
      </c>
      <c r="E7" s="29">
        <v>-0.25</v>
      </c>
      <c r="F7" s="29" t="s">
        <v>341</v>
      </c>
      <c r="G7" s="29" t="s">
        <v>342</v>
      </c>
      <c r="H7" s="31" t="s">
        <v>44</v>
      </c>
      <c r="I7" s="31">
        <v>0.0</v>
      </c>
      <c r="J7" s="29" t="s">
        <v>42</v>
      </c>
      <c r="K7" s="29">
        <v>0.33</v>
      </c>
      <c r="L7" s="29">
        <v>90.0</v>
      </c>
      <c r="M7" s="29"/>
      <c r="N7" s="29">
        <v>1.0</v>
      </c>
      <c r="O7" s="29">
        <v>2.0</v>
      </c>
      <c r="P7" s="29" t="s">
        <v>341</v>
      </c>
      <c r="Q7" s="29">
        <v>3.0</v>
      </c>
      <c r="R7" s="29"/>
      <c r="S7" s="29"/>
      <c r="T7" s="29"/>
      <c r="U7" s="29"/>
      <c r="V7" s="29"/>
      <c r="W7" s="29"/>
      <c r="X7" s="29"/>
    </row>
    <row r="8">
      <c r="A8" s="29">
        <v>2.40158048E8</v>
      </c>
      <c r="B8" s="29">
        <v>0.0</v>
      </c>
      <c r="C8" s="29" t="s">
        <v>9</v>
      </c>
      <c r="D8" s="29" t="s">
        <v>102</v>
      </c>
      <c r="E8" s="29">
        <v>-0.25</v>
      </c>
      <c r="F8" s="29" t="s">
        <v>341</v>
      </c>
      <c r="G8" s="29" t="s">
        <v>342</v>
      </c>
      <c r="H8" s="31" t="s">
        <v>44</v>
      </c>
      <c r="I8" s="31">
        <v>0.0</v>
      </c>
      <c r="J8" s="29" t="s">
        <v>42</v>
      </c>
      <c r="K8" s="29">
        <v>0.33</v>
      </c>
      <c r="L8" s="29">
        <v>95.0</v>
      </c>
      <c r="M8" s="29"/>
      <c r="N8" s="29">
        <v>2.0</v>
      </c>
      <c r="O8" s="29">
        <v>2.0</v>
      </c>
      <c r="P8" s="29" t="s">
        <v>341</v>
      </c>
      <c r="Q8" s="29">
        <v>4.0</v>
      </c>
      <c r="R8" s="29"/>
      <c r="S8" s="29"/>
      <c r="T8" s="29"/>
      <c r="U8" s="29"/>
      <c r="V8" s="29"/>
      <c r="W8" s="29"/>
      <c r="X8" s="29"/>
    </row>
    <row r="9">
      <c r="A9" s="29">
        <v>2.40060129E8</v>
      </c>
      <c r="B9" s="29">
        <v>0.0</v>
      </c>
      <c r="C9" s="29" t="s">
        <v>9</v>
      </c>
      <c r="D9" s="29" t="s">
        <v>102</v>
      </c>
      <c r="E9" s="29">
        <v>-0.25</v>
      </c>
      <c r="F9" s="29" t="s">
        <v>341</v>
      </c>
      <c r="G9" s="29" t="s">
        <v>342</v>
      </c>
      <c r="H9" s="31" t="s">
        <v>44</v>
      </c>
      <c r="I9" s="31">
        <v>0.0</v>
      </c>
      <c r="J9" s="29" t="s">
        <v>42</v>
      </c>
      <c r="K9" s="29">
        <v>0.33</v>
      </c>
      <c r="L9" s="29">
        <v>90.0</v>
      </c>
      <c r="M9" s="29"/>
      <c r="N9" s="29">
        <v>2.0</v>
      </c>
      <c r="O9" s="29">
        <v>1.0</v>
      </c>
      <c r="P9" s="29" t="s">
        <v>341</v>
      </c>
      <c r="Q9" s="29">
        <v>3.0</v>
      </c>
      <c r="R9" s="29"/>
      <c r="S9" s="29"/>
      <c r="T9" s="29"/>
      <c r="U9" s="29"/>
      <c r="V9" s="29"/>
      <c r="W9" s="29"/>
      <c r="X9" s="29"/>
    </row>
    <row r="10">
      <c r="A10" s="29">
        <v>2.40267807E8</v>
      </c>
      <c r="B10" s="29">
        <v>0.0</v>
      </c>
      <c r="C10" s="29" t="s">
        <v>9</v>
      </c>
      <c r="D10" s="29" t="s">
        <v>102</v>
      </c>
      <c r="E10" s="29">
        <v>-0.25</v>
      </c>
      <c r="F10" s="29" t="s">
        <v>341</v>
      </c>
      <c r="G10" s="29" t="s">
        <v>342</v>
      </c>
      <c r="H10" s="31" t="s">
        <v>44</v>
      </c>
      <c r="I10" s="31">
        <v>0.0</v>
      </c>
      <c r="J10" s="29" t="s">
        <v>42</v>
      </c>
      <c r="K10" s="29">
        <v>0.33</v>
      </c>
      <c r="L10" s="29">
        <v>90.0</v>
      </c>
      <c r="M10" s="29"/>
      <c r="N10" s="29">
        <v>3.0</v>
      </c>
      <c r="O10" s="29">
        <v>3.0</v>
      </c>
      <c r="P10" s="29" t="s">
        <v>341</v>
      </c>
      <c r="Q10" s="29">
        <v>6.0</v>
      </c>
      <c r="R10" s="29"/>
      <c r="S10" s="29"/>
      <c r="T10" s="29"/>
      <c r="U10" s="29"/>
      <c r="V10" s="29"/>
      <c r="W10" s="29"/>
      <c r="X10" s="29"/>
    </row>
    <row r="11">
      <c r="A11" s="29">
        <v>2.36665122E8</v>
      </c>
      <c r="B11" s="29">
        <v>0.0</v>
      </c>
      <c r="C11" s="29" t="s">
        <v>9</v>
      </c>
      <c r="D11" s="29" t="s">
        <v>102</v>
      </c>
      <c r="E11" s="29">
        <v>-0.25</v>
      </c>
      <c r="F11" s="29" t="s">
        <v>341</v>
      </c>
      <c r="G11" s="29" t="s">
        <v>342</v>
      </c>
      <c r="H11" s="31" t="s">
        <v>44</v>
      </c>
      <c r="I11" s="31">
        <v>0.0</v>
      </c>
      <c r="J11" s="29" t="s">
        <v>42</v>
      </c>
      <c r="K11" s="29">
        <v>0.33</v>
      </c>
      <c r="L11" s="29">
        <v>90.0</v>
      </c>
      <c r="M11" s="29"/>
      <c r="N11" s="29">
        <v>2.0</v>
      </c>
      <c r="O11" s="29">
        <v>1.0</v>
      </c>
      <c r="P11" s="29" t="s">
        <v>341</v>
      </c>
      <c r="Q11" s="29">
        <v>3.0</v>
      </c>
      <c r="R11" s="29"/>
      <c r="S11" s="29"/>
      <c r="T11" s="29"/>
      <c r="U11" s="29"/>
      <c r="V11" s="29"/>
      <c r="W11" s="29"/>
      <c r="X11" s="29"/>
    </row>
    <row r="12">
      <c r="A12" s="29">
        <v>2.39980253E8</v>
      </c>
      <c r="B12" s="29">
        <v>0.0</v>
      </c>
      <c r="C12" s="29" t="s">
        <v>9</v>
      </c>
      <c r="D12" s="29" t="s">
        <v>102</v>
      </c>
      <c r="E12" s="29">
        <v>-0.25</v>
      </c>
      <c r="F12" s="29" t="s">
        <v>341</v>
      </c>
      <c r="G12" s="29" t="s">
        <v>342</v>
      </c>
      <c r="H12" s="31" t="str">
        <f>vlookup(A12,'RH K-4 MOY Data'!A:H,8,false)</f>
        <v>A</v>
      </c>
      <c r="I12" s="31" t="str">
        <f>iferror(vlookup(H12,#REF!,2,false)," ")</f>
        <v> </v>
      </c>
      <c r="J12" s="29" t="s">
        <v>42</v>
      </c>
      <c r="K12" s="29">
        <v>0.33</v>
      </c>
      <c r="L12" s="29">
        <v>95.0</v>
      </c>
      <c r="M12" s="29"/>
      <c r="N12" s="29">
        <v>3.0</v>
      </c>
      <c r="O12" s="29">
        <v>1.0</v>
      </c>
      <c r="P12" s="29" t="s">
        <v>341</v>
      </c>
      <c r="Q12" s="29">
        <v>4.0</v>
      </c>
      <c r="R12" s="29"/>
      <c r="S12" s="29"/>
      <c r="T12" s="29"/>
      <c r="U12" s="29"/>
      <c r="V12" s="29"/>
      <c r="W12" s="29"/>
      <c r="X12" s="29"/>
    </row>
    <row r="13">
      <c r="A13" s="29">
        <v>2.40414904E8</v>
      </c>
      <c r="B13" s="29">
        <v>0.0</v>
      </c>
      <c r="C13" s="29" t="s">
        <v>9</v>
      </c>
      <c r="D13" s="29" t="s">
        <v>102</v>
      </c>
      <c r="E13" s="29">
        <v>-0.25</v>
      </c>
      <c r="F13" s="29" t="s">
        <v>341</v>
      </c>
      <c r="G13" s="29" t="s">
        <v>342</v>
      </c>
      <c r="H13" s="32" t="s">
        <v>42</v>
      </c>
      <c r="I13" s="32">
        <v>0.33</v>
      </c>
      <c r="J13" s="29" t="s">
        <v>40</v>
      </c>
      <c r="K13" s="29">
        <v>0.67</v>
      </c>
      <c r="L13" s="29">
        <v>90.0</v>
      </c>
      <c r="M13" s="29"/>
      <c r="N13" s="29">
        <v>1.0</v>
      </c>
      <c r="O13" s="29">
        <v>1.0</v>
      </c>
      <c r="P13" s="29" t="s">
        <v>341</v>
      </c>
      <c r="Q13" s="29">
        <v>2.0</v>
      </c>
      <c r="R13" s="29"/>
      <c r="S13" s="29"/>
      <c r="T13" s="29"/>
      <c r="U13" s="29"/>
      <c r="V13" s="29"/>
      <c r="W13" s="29"/>
      <c r="X13" s="29"/>
    </row>
    <row r="14">
      <c r="A14" s="29">
        <v>2.38742233E8</v>
      </c>
      <c r="B14" s="29">
        <v>0.0</v>
      </c>
      <c r="C14" s="29" t="s">
        <v>9</v>
      </c>
      <c r="D14" s="29" t="s">
        <v>102</v>
      </c>
      <c r="E14" s="29">
        <v>-0.25</v>
      </c>
      <c r="F14" s="29" t="s">
        <v>341</v>
      </c>
      <c r="G14" s="29" t="s">
        <v>342</v>
      </c>
      <c r="H14" s="32" t="s">
        <v>42</v>
      </c>
      <c r="I14" s="32">
        <v>0.33</v>
      </c>
      <c r="J14" s="29" t="s">
        <v>40</v>
      </c>
      <c r="K14" s="29">
        <v>0.67</v>
      </c>
      <c r="L14" s="29">
        <v>90.0</v>
      </c>
      <c r="M14" s="29"/>
      <c r="N14" s="29">
        <v>2.0</v>
      </c>
      <c r="O14" s="29">
        <v>3.0</v>
      </c>
      <c r="P14" s="29" t="s">
        <v>341</v>
      </c>
      <c r="Q14" s="29">
        <v>5.0</v>
      </c>
      <c r="R14" s="29"/>
      <c r="S14" s="29"/>
      <c r="T14" s="29"/>
      <c r="U14" s="29"/>
      <c r="V14" s="29"/>
      <c r="W14" s="29"/>
      <c r="X14" s="29"/>
    </row>
    <row r="15">
      <c r="A15" s="29">
        <v>2.39352479E8</v>
      </c>
      <c r="B15" s="29">
        <v>0.0</v>
      </c>
      <c r="C15" s="29" t="s">
        <v>9</v>
      </c>
      <c r="D15" s="29" t="s">
        <v>102</v>
      </c>
      <c r="E15" s="29">
        <v>-0.25</v>
      </c>
      <c r="F15" s="29" t="s">
        <v>341</v>
      </c>
      <c r="G15" s="29" t="s">
        <v>342</v>
      </c>
      <c r="H15" s="32" t="s">
        <v>42</v>
      </c>
      <c r="I15" s="32">
        <v>0.33</v>
      </c>
      <c r="J15" s="29" t="s">
        <v>40</v>
      </c>
      <c r="K15" s="29">
        <v>0.67</v>
      </c>
      <c r="L15" s="29">
        <v>90.0</v>
      </c>
      <c r="M15" s="29"/>
      <c r="N15" s="29">
        <v>3.0</v>
      </c>
      <c r="O15" s="29">
        <v>1.0</v>
      </c>
      <c r="P15" s="29" t="s">
        <v>341</v>
      </c>
      <c r="Q15" s="29">
        <v>4.0</v>
      </c>
      <c r="R15" s="29"/>
      <c r="S15" s="29"/>
      <c r="T15" s="29"/>
      <c r="U15" s="29"/>
      <c r="V15" s="29"/>
      <c r="W15" s="29"/>
      <c r="X15" s="29"/>
    </row>
    <row r="16">
      <c r="A16" s="29">
        <v>2.39980238E8</v>
      </c>
      <c r="B16" s="29">
        <v>0.0</v>
      </c>
      <c r="C16" s="29" t="s">
        <v>9</v>
      </c>
      <c r="D16" s="29" t="s">
        <v>102</v>
      </c>
      <c r="E16" s="29">
        <v>-0.25</v>
      </c>
      <c r="F16" s="29" t="s">
        <v>341</v>
      </c>
      <c r="G16" s="29" t="s">
        <v>342</v>
      </c>
      <c r="H16" s="32" t="s">
        <v>42</v>
      </c>
      <c r="I16" s="32">
        <v>0.33</v>
      </c>
      <c r="J16" s="29" t="s">
        <v>40</v>
      </c>
      <c r="K16" s="29">
        <v>0.67</v>
      </c>
      <c r="L16" s="29">
        <v>90.0</v>
      </c>
      <c r="M16" s="29"/>
      <c r="N16" s="29">
        <v>2.0</v>
      </c>
      <c r="O16" s="29">
        <v>1.0</v>
      </c>
      <c r="P16" s="29" t="s">
        <v>341</v>
      </c>
      <c r="Q16" s="29">
        <v>3.0</v>
      </c>
      <c r="R16" s="29"/>
      <c r="S16" s="29"/>
      <c r="T16" s="29"/>
      <c r="U16" s="29"/>
      <c r="V16" s="29"/>
      <c r="W16" s="29"/>
      <c r="X16" s="29"/>
    </row>
    <row r="17">
      <c r="A17" s="29">
        <v>2.40060145E8</v>
      </c>
      <c r="B17" s="29">
        <v>0.0</v>
      </c>
      <c r="C17" s="29" t="s">
        <v>9</v>
      </c>
      <c r="D17" s="29" t="s">
        <v>102</v>
      </c>
      <c r="E17" s="29">
        <v>-0.25</v>
      </c>
      <c r="F17" s="29" t="s">
        <v>341</v>
      </c>
      <c r="G17" s="29" t="s">
        <v>342</v>
      </c>
      <c r="H17" s="33" t="s">
        <v>38</v>
      </c>
      <c r="I17" s="32" t="str">
        <f t="shared" ref="I17:I18" si="2">iferror(vlookup(H17,#REF!,2,false)," ")</f>
        <v> </v>
      </c>
      <c r="J17" s="29" t="s">
        <v>55</v>
      </c>
      <c r="K17" s="29">
        <v>1.16</v>
      </c>
      <c r="L17" s="29"/>
      <c r="M17" s="29"/>
      <c r="N17" s="29">
        <v>1.0</v>
      </c>
      <c r="O17" s="29">
        <v>1.0</v>
      </c>
      <c r="P17" s="29" t="s">
        <v>341</v>
      </c>
      <c r="Q17" s="29">
        <v>2.0</v>
      </c>
      <c r="R17" s="29"/>
      <c r="S17" s="29"/>
      <c r="T17" s="29"/>
      <c r="U17" s="29"/>
      <c r="V17" s="29"/>
      <c r="W17" s="29"/>
      <c r="X17" s="29"/>
    </row>
    <row r="18">
      <c r="A18" s="29">
        <v>2.4006021E8</v>
      </c>
      <c r="B18" s="29">
        <v>0.0</v>
      </c>
      <c r="C18" s="29" t="s">
        <v>9</v>
      </c>
      <c r="D18" s="29" t="s">
        <v>102</v>
      </c>
      <c r="E18" s="29">
        <v>-0.25</v>
      </c>
      <c r="F18" s="29" t="s">
        <v>341</v>
      </c>
      <c r="G18" s="29" t="s">
        <v>342</v>
      </c>
      <c r="H18" s="32" t="str">
        <f>vlookup(A18,'RH K-4 MOY Data'!A:H,8,false)</f>
        <v>B</v>
      </c>
      <c r="I18" s="32" t="str">
        <f t="shared" si="2"/>
        <v> </v>
      </c>
      <c r="J18" s="29" t="s">
        <v>40</v>
      </c>
      <c r="K18" s="29">
        <v>0.67</v>
      </c>
      <c r="L18" s="29"/>
      <c r="M18" s="29"/>
      <c r="N18" s="29">
        <v>2.0</v>
      </c>
      <c r="O18" s="29">
        <v>2.0</v>
      </c>
      <c r="P18" s="29" t="s">
        <v>341</v>
      </c>
      <c r="Q18" s="29">
        <v>4.0</v>
      </c>
      <c r="R18" s="29"/>
      <c r="S18" s="29"/>
      <c r="T18" s="29"/>
      <c r="U18" s="29"/>
      <c r="V18" s="29"/>
      <c r="W18" s="29"/>
      <c r="X18" s="29"/>
    </row>
    <row r="19">
      <c r="A19" s="29">
        <v>2.39980279E8</v>
      </c>
      <c r="B19" s="29">
        <v>0.0</v>
      </c>
      <c r="C19" s="29" t="s">
        <v>9</v>
      </c>
      <c r="D19" s="29" t="s">
        <v>102</v>
      </c>
      <c r="E19" s="29">
        <v>-0.25</v>
      </c>
      <c r="F19" s="29" t="s">
        <v>341</v>
      </c>
      <c r="G19" s="29" t="s">
        <v>342</v>
      </c>
      <c r="H19" s="34" t="s">
        <v>40</v>
      </c>
      <c r="I19" s="34">
        <v>0.67</v>
      </c>
      <c r="J19" s="29" t="s">
        <v>38</v>
      </c>
      <c r="K19" s="29">
        <v>1.0</v>
      </c>
      <c r="L19" s="29">
        <v>90.0</v>
      </c>
      <c r="M19" s="29"/>
      <c r="N19" s="29">
        <v>2.0</v>
      </c>
      <c r="O19" s="29">
        <v>2.0</v>
      </c>
      <c r="P19" s="29" t="s">
        <v>341</v>
      </c>
      <c r="Q19" s="29">
        <v>4.0</v>
      </c>
      <c r="R19" s="29"/>
      <c r="S19" s="29"/>
      <c r="T19" s="29"/>
      <c r="U19" s="29"/>
      <c r="V19" s="29"/>
      <c r="W19" s="29"/>
      <c r="X19" s="29"/>
    </row>
    <row r="20">
      <c r="A20" s="29">
        <v>2.39980154E8</v>
      </c>
      <c r="B20" s="29">
        <v>0.0</v>
      </c>
      <c r="C20" s="29" t="s">
        <v>9</v>
      </c>
      <c r="D20" s="29" t="s">
        <v>102</v>
      </c>
      <c r="E20" s="29">
        <v>-0.25</v>
      </c>
      <c r="F20" s="29" t="s">
        <v>341</v>
      </c>
      <c r="G20" s="29" t="s">
        <v>342</v>
      </c>
      <c r="H20" s="34" t="str">
        <f>vlookup(A20,'RH K-4 MOY Data'!A:H,8,false)</f>
        <v>C</v>
      </c>
      <c r="I20" s="34" t="str">
        <f t="shared" ref="I20:I21" si="3">iferror(vlookup(H20,#REF!,2,false)," ")</f>
        <v> </v>
      </c>
      <c r="J20" s="29" t="s">
        <v>341</v>
      </c>
      <c r="K20" s="29"/>
      <c r="L20" s="29"/>
      <c r="M20" s="29"/>
      <c r="N20" s="29"/>
      <c r="O20" s="29"/>
      <c r="P20" s="29" t="s">
        <v>341</v>
      </c>
      <c r="Q20" s="29">
        <v>0.0</v>
      </c>
      <c r="R20" s="29"/>
      <c r="S20" s="29"/>
      <c r="T20" s="29"/>
      <c r="U20" s="29"/>
      <c r="V20" s="29"/>
      <c r="W20" s="29"/>
      <c r="X20" s="29"/>
    </row>
    <row r="21">
      <c r="A21" s="29">
        <v>2.3942761E8</v>
      </c>
      <c r="B21" s="29">
        <v>0.0</v>
      </c>
      <c r="C21" s="29" t="s">
        <v>9</v>
      </c>
      <c r="D21" s="29" t="s">
        <v>102</v>
      </c>
      <c r="E21" s="29">
        <v>-0.25</v>
      </c>
      <c r="F21" s="29" t="s">
        <v>341</v>
      </c>
      <c r="G21" s="29" t="s">
        <v>342</v>
      </c>
      <c r="H21" s="34" t="str">
        <f>vlookup(A21,'RH K-4 MOY Data'!A:H,8,false)</f>
        <v>C</v>
      </c>
      <c r="I21" s="34" t="str">
        <f t="shared" si="3"/>
        <v> </v>
      </c>
      <c r="J21" s="29" t="s">
        <v>38</v>
      </c>
      <c r="K21" s="29">
        <v>1.0</v>
      </c>
      <c r="L21" s="29"/>
      <c r="M21" s="29"/>
      <c r="N21" s="29">
        <v>2.0</v>
      </c>
      <c r="O21" s="29">
        <v>2.0</v>
      </c>
      <c r="P21" s="29" t="s">
        <v>341</v>
      </c>
      <c r="Q21" s="29">
        <v>4.0</v>
      </c>
      <c r="R21" s="29"/>
      <c r="S21" s="29"/>
      <c r="T21" s="29"/>
      <c r="U21" s="29"/>
      <c r="V21" s="29"/>
      <c r="W21" s="29"/>
      <c r="X21" s="29"/>
    </row>
    <row r="22">
      <c r="A22" s="29">
        <v>2.404267E8</v>
      </c>
      <c r="B22" s="29">
        <v>0.0</v>
      </c>
      <c r="C22" s="29" t="s">
        <v>9</v>
      </c>
      <c r="D22" s="29" t="s">
        <v>102</v>
      </c>
      <c r="E22" s="29">
        <v>-0.25</v>
      </c>
      <c r="F22" s="29" t="s">
        <v>341</v>
      </c>
      <c r="G22" s="29" t="s">
        <v>342</v>
      </c>
      <c r="H22" s="34" t="s">
        <v>38</v>
      </c>
      <c r="I22" s="34">
        <v>1.0</v>
      </c>
      <c r="J22" s="29" t="s">
        <v>55</v>
      </c>
      <c r="K22" s="29">
        <v>1.16</v>
      </c>
      <c r="L22" s="29">
        <v>98.0</v>
      </c>
      <c r="M22" s="29">
        <v>2.0</v>
      </c>
      <c r="N22" s="29">
        <v>1.0</v>
      </c>
      <c r="O22" s="29">
        <v>2.0</v>
      </c>
      <c r="P22" s="29" t="s">
        <v>341</v>
      </c>
      <c r="Q22" s="29">
        <v>3.0</v>
      </c>
      <c r="R22" s="29"/>
      <c r="S22" s="29"/>
      <c r="T22" s="29"/>
      <c r="U22" s="29"/>
      <c r="V22" s="29"/>
      <c r="W22" s="29"/>
      <c r="X22" s="29"/>
    </row>
    <row r="23">
      <c r="A23" s="29">
        <v>2.39983976E8</v>
      </c>
      <c r="B23" s="29">
        <v>0.0</v>
      </c>
      <c r="C23" s="29" t="s">
        <v>9</v>
      </c>
      <c r="D23" s="29" t="s">
        <v>42</v>
      </c>
      <c r="E23" s="29">
        <v>0.33</v>
      </c>
      <c r="F23" s="29" t="s">
        <v>341</v>
      </c>
      <c r="G23" s="29" t="s">
        <v>342</v>
      </c>
      <c r="H23" s="34" t="s">
        <v>38</v>
      </c>
      <c r="I23" s="34">
        <v>1.0</v>
      </c>
      <c r="J23" s="29" t="s">
        <v>55</v>
      </c>
      <c r="K23" s="29">
        <v>1.16</v>
      </c>
      <c r="L23" s="29">
        <v>93.0</v>
      </c>
      <c r="M23" s="29"/>
      <c r="N23" s="29">
        <v>1.0</v>
      </c>
      <c r="O23" s="29">
        <v>2.0</v>
      </c>
      <c r="P23" s="29" t="s">
        <v>341</v>
      </c>
      <c r="Q23" s="29">
        <v>3.0</v>
      </c>
      <c r="R23" s="29"/>
      <c r="S23" s="29"/>
      <c r="T23" s="29"/>
      <c r="U23" s="29"/>
      <c r="V23" s="29"/>
      <c r="W23" s="29"/>
      <c r="X23" s="29"/>
    </row>
    <row r="24">
      <c r="A24" s="29">
        <v>2.40158022E8</v>
      </c>
      <c r="B24" s="29">
        <v>0.0</v>
      </c>
      <c r="C24" s="29" t="s">
        <v>9</v>
      </c>
      <c r="D24" s="29" t="s">
        <v>102</v>
      </c>
      <c r="E24" s="29">
        <v>-0.25</v>
      </c>
      <c r="F24" s="29" t="s">
        <v>341</v>
      </c>
      <c r="G24" s="29" t="s">
        <v>342</v>
      </c>
      <c r="H24" s="34" t="str">
        <f>vlookup(A24,'RH K-4 MOY Data'!A:H,8,false)</f>
        <v>D</v>
      </c>
      <c r="I24" s="34" t="str">
        <f t="shared" ref="I24:I28" si="4">iferror(vlookup(H24,#REF!,2,false)," ")</f>
        <v> </v>
      </c>
      <c r="J24" s="29" t="s">
        <v>55</v>
      </c>
      <c r="K24" s="29">
        <v>1.16</v>
      </c>
      <c r="L24" s="29"/>
      <c r="M24" s="29">
        <v>1.0</v>
      </c>
      <c r="N24" s="29">
        <v>1.0</v>
      </c>
      <c r="O24" s="29">
        <v>1.0</v>
      </c>
      <c r="P24" s="29" t="s">
        <v>341</v>
      </c>
      <c r="Q24" s="29">
        <v>2.0</v>
      </c>
      <c r="R24" s="29"/>
      <c r="S24" s="29"/>
      <c r="T24" s="29"/>
      <c r="U24" s="29"/>
      <c r="V24" s="29"/>
      <c r="W24" s="29"/>
      <c r="X24" s="29"/>
    </row>
    <row r="25">
      <c r="A25" s="29">
        <v>2.39980287E8</v>
      </c>
      <c r="B25" s="29">
        <v>0.0</v>
      </c>
      <c r="C25" s="29" t="s">
        <v>9</v>
      </c>
      <c r="D25" s="29" t="s">
        <v>102</v>
      </c>
      <c r="E25" s="29">
        <v>-0.25</v>
      </c>
      <c r="F25" s="29" t="s">
        <v>341</v>
      </c>
      <c r="G25" s="29" t="s">
        <v>342</v>
      </c>
      <c r="H25" s="34" t="str">
        <f>vlookup(A25,'RH K-4 MOY Data'!A:H,8,false)</f>
        <v>F</v>
      </c>
      <c r="I25" s="34" t="str">
        <f t="shared" si="4"/>
        <v> </v>
      </c>
      <c r="J25" s="29" t="s">
        <v>96</v>
      </c>
      <c r="K25" s="29">
        <v>1.5</v>
      </c>
      <c r="L25" s="29"/>
      <c r="M25" s="29">
        <v>2.0</v>
      </c>
      <c r="N25" s="29">
        <v>2.0</v>
      </c>
      <c r="O25" s="29">
        <v>1.0</v>
      </c>
      <c r="P25" s="29" t="s">
        <v>341</v>
      </c>
      <c r="Q25" s="29">
        <v>3.0</v>
      </c>
      <c r="R25" s="29"/>
      <c r="S25" s="29"/>
      <c r="T25" s="29"/>
      <c r="U25" s="29"/>
      <c r="V25" s="29"/>
      <c r="W25" s="29"/>
      <c r="X25" s="29"/>
    </row>
    <row r="26">
      <c r="A26" s="29">
        <v>2.40415372E8</v>
      </c>
      <c r="B26" s="29">
        <v>0.0</v>
      </c>
      <c r="C26" s="29" t="s">
        <v>9</v>
      </c>
      <c r="D26" s="29" t="s">
        <v>342</v>
      </c>
      <c r="E26" s="29"/>
      <c r="F26" s="29" t="s">
        <v>342</v>
      </c>
      <c r="G26" s="29" t="s">
        <v>342</v>
      </c>
      <c r="H26" s="35" t="s">
        <v>102</v>
      </c>
      <c r="I26" s="36" t="str">
        <f t="shared" si="4"/>
        <v> </v>
      </c>
      <c r="J26" s="37" t="s">
        <v>44</v>
      </c>
      <c r="K26" s="29"/>
      <c r="L26" s="29"/>
      <c r="M26" s="29"/>
      <c r="N26" s="29"/>
      <c r="O26" s="29"/>
      <c r="P26" s="29" t="s">
        <v>342</v>
      </c>
      <c r="Q26" s="29">
        <v>0.0</v>
      </c>
      <c r="R26" s="29"/>
      <c r="S26" s="29"/>
      <c r="T26" s="29"/>
      <c r="U26" s="29"/>
      <c r="V26" s="29"/>
      <c r="W26" s="29"/>
      <c r="X26" s="29"/>
    </row>
    <row r="27">
      <c r="A27" s="29">
        <v>2.40060103E8</v>
      </c>
      <c r="B27" s="29">
        <v>0.0</v>
      </c>
      <c r="C27" s="29" t="s">
        <v>9</v>
      </c>
      <c r="D27" s="29" t="s">
        <v>102</v>
      </c>
      <c r="E27" s="29">
        <v>-0.25</v>
      </c>
      <c r="F27" s="29" t="s">
        <v>341</v>
      </c>
      <c r="G27" s="29" t="s">
        <v>342</v>
      </c>
      <c r="H27" s="35" t="s">
        <v>42</v>
      </c>
      <c r="I27" s="36" t="str">
        <f t="shared" si="4"/>
        <v> </v>
      </c>
      <c r="J27" s="37" t="s">
        <v>40</v>
      </c>
      <c r="K27" s="29"/>
      <c r="L27" s="29"/>
      <c r="M27" s="29"/>
      <c r="N27" s="29"/>
      <c r="O27" s="29"/>
      <c r="P27" s="29" t="s">
        <v>342</v>
      </c>
      <c r="Q27" s="29">
        <v>0.0</v>
      </c>
      <c r="R27" s="29"/>
      <c r="S27" s="29"/>
      <c r="T27" s="29"/>
      <c r="U27" s="29"/>
      <c r="V27" s="29"/>
      <c r="W27" s="29"/>
      <c r="X27" s="29"/>
    </row>
    <row r="28">
      <c r="A28" s="29">
        <v>2.39668965E8</v>
      </c>
      <c r="B28" s="29">
        <v>0.0</v>
      </c>
      <c r="C28" s="29" t="s">
        <v>9</v>
      </c>
      <c r="D28" s="29" t="s">
        <v>342</v>
      </c>
      <c r="E28" s="29"/>
      <c r="F28" s="29" t="s">
        <v>342</v>
      </c>
      <c r="G28" s="29" t="s">
        <v>342</v>
      </c>
      <c r="H28" s="35" t="s">
        <v>102</v>
      </c>
      <c r="I28" s="36" t="str">
        <f t="shared" si="4"/>
        <v> </v>
      </c>
      <c r="J28" s="37" t="s">
        <v>44</v>
      </c>
      <c r="K28" s="29"/>
      <c r="L28" s="29"/>
      <c r="M28" s="29"/>
      <c r="N28" s="29"/>
      <c r="O28" s="29"/>
      <c r="P28" s="29" t="s">
        <v>342</v>
      </c>
      <c r="Q28" s="29">
        <v>0.0</v>
      </c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8.63"/>
    <col customWidth="1" min="3" max="3" width="7.25"/>
    <col customWidth="1" min="4" max="4" width="10.38"/>
    <col customWidth="1" min="5" max="5" width="11.75"/>
    <col customWidth="1" hidden="1" min="6" max="6" width="6.75"/>
    <col customWidth="1" hidden="1" min="7" max="7" width="11.75"/>
    <col customWidth="1" min="8" max="8" width="10.88"/>
    <col customWidth="1" min="9" max="9" width="11.75"/>
    <col customWidth="1" min="10" max="10" width="6.75"/>
    <col customWidth="1" hidden="1" min="11" max="11" width="11.75"/>
    <col customWidth="1" min="12" max="12" width="8.75"/>
    <col customWidth="1" min="13" max="13" width="8.88"/>
    <col customWidth="1" min="14" max="14" width="12.13"/>
    <col customWidth="1" min="15" max="15" width="12.63"/>
    <col customWidth="1" min="16" max="16" width="8.63"/>
    <col customWidth="1" min="17" max="17" width="7.88"/>
  </cols>
  <sheetData>
    <row r="1">
      <c r="A1" s="38" t="s">
        <v>328</v>
      </c>
      <c r="B1" s="39" t="s">
        <v>329</v>
      </c>
      <c r="C1" s="39" t="s">
        <v>330</v>
      </c>
      <c r="D1" s="39" t="s">
        <v>331</v>
      </c>
      <c r="E1" s="39" t="s">
        <v>332</v>
      </c>
      <c r="F1" s="39" t="s">
        <v>333</v>
      </c>
      <c r="G1" s="39" t="s">
        <v>332</v>
      </c>
      <c r="H1" s="39" t="s">
        <v>334</v>
      </c>
      <c r="I1" s="39" t="s">
        <v>332</v>
      </c>
      <c r="J1" s="39" t="s">
        <v>333</v>
      </c>
      <c r="K1" s="39" t="s">
        <v>332</v>
      </c>
      <c r="L1" s="39" t="s">
        <v>335</v>
      </c>
      <c r="M1" s="39" t="s">
        <v>336</v>
      </c>
      <c r="N1" s="39" t="s">
        <v>337</v>
      </c>
      <c r="O1" s="39" t="s">
        <v>338</v>
      </c>
      <c r="P1" s="39" t="s">
        <v>339</v>
      </c>
      <c r="Q1" s="39" t="s">
        <v>340</v>
      </c>
      <c r="R1" s="39"/>
      <c r="S1" s="39"/>
      <c r="T1" s="39"/>
      <c r="U1" s="39"/>
      <c r="V1" s="39"/>
      <c r="W1" s="39"/>
      <c r="X1" s="39"/>
    </row>
    <row r="2">
      <c r="A2" s="40">
        <v>2.4041487E8</v>
      </c>
      <c r="B2" s="40">
        <v>0.0</v>
      </c>
      <c r="C2" s="40" t="s">
        <v>8</v>
      </c>
      <c r="D2" s="40" t="s">
        <v>102</v>
      </c>
      <c r="E2" s="40">
        <v>-0.25</v>
      </c>
      <c r="F2" s="40" t="s">
        <v>44</v>
      </c>
      <c r="G2" s="40" t="s">
        <v>343</v>
      </c>
      <c r="H2" s="41" t="s">
        <v>102</v>
      </c>
      <c r="I2" s="41">
        <v>-0.25</v>
      </c>
      <c r="J2" s="40" t="s">
        <v>44</v>
      </c>
      <c r="K2" s="40">
        <v>0.0</v>
      </c>
      <c r="L2" s="40"/>
      <c r="M2" s="40"/>
      <c r="N2" s="40">
        <v>3.0</v>
      </c>
      <c r="O2" s="40">
        <v>1.0</v>
      </c>
      <c r="P2" s="40" t="s">
        <v>341</v>
      </c>
      <c r="Q2" s="40">
        <v>4.0</v>
      </c>
      <c r="R2" s="40"/>
      <c r="S2" s="40"/>
      <c r="T2" s="40"/>
      <c r="U2" s="40"/>
      <c r="V2" s="40"/>
      <c r="W2" s="40"/>
      <c r="X2" s="40"/>
    </row>
    <row r="3">
      <c r="A3" s="40">
        <v>2.3565071E8</v>
      </c>
      <c r="B3" s="40">
        <v>0.0</v>
      </c>
      <c r="C3" s="40" t="s">
        <v>8</v>
      </c>
      <c r="D3" s="40" t="s">
        <v>102</v>
      </c>
      <c r="E3" s="40">
        <v>-0.25</v>
      </c>
      <c r="F3" s="40" t="s">
        <v>44</v>
      </c>
      <c r="G3" s="40" t="s">
        <v>343</v>
      </c>
      <c r="H3" s="41" t="s">
        <v>102</v>
      </c>
      <c r="I3" s="41">
        <v>-0.25</v>
      </c>
      <c r="J3" s="40" t="s">
        <v>102</v>
      </c>
      <c r="K3" s="40">
        <v>-0.25</v>
      </c>
      <c r="L3" s="40">
        <v>0.0</v>
      </c>
      <c r="M3" s="40">
        <v>0.0</v>
      </c>
      <c r="N3" s="40">
        <v>1.0</v>
      </c>
      <c r="O3" s="40">
        <v>0.0</v>
      </c>
      <c r="P3" s="40" t="s">
        <v>341</v>
      </c>
      <c r="Q3" s="40">
        <v>1.0</v>
      </c>
      <c r="R3" s="40"/>
      <c r="S3" s="40"/>
      <c r="T3" s="40"/>
      <c r="U3" s="40"/>
      <c r="V3" s="40"/>
      <c r="W3" s="40"/>
      <c r="X3" s="40"/>
    </row>
    <row r="4">
      <c r="A4" s="40">
        <v>2.40845776E8</v>
      </c>
      <c r="B4" s="40">
        <v>0.0</v>
      </c>
      <c r="C4" s="40" t="s">
        <v>8</v>
      </c>
      <c r="D4" s="40" t="s">
        <v>102</v>
      </c>
      <c r="E4" s="40">
        <v>-0.25</v>
      </c>
      <c r="F4" s="40" t="s">
        <v>44</v>
      </c>
      <c r="G4" s="40" t="s">
        <v>343</v>
      </c>
      <c r="H4" s="42" t="str">
        <f>iferror(vlookup(A4,'RH K-4 MOY Data'!A:I,10,false)," ")</f>
        <v> </v>
      </c>
      <c r="I4" s="41" t="str">
        <f t="shared" ref="I4:I6" si="1">iferror(vlookup(H4,#REF!,2,false)," ")</f>
        <v> </v>
      </c>
      <c r="J4" s="40" t="s">
        <v>102</v>
      </c>
      <c r="K4" s="40">
        <v>-0.25</v>
      </c>
      <c r="L4" s="40"/>
      <c r="M4" s="40">
        <v>0.0</v>
      </c>
      <c r="N4" s="40">
        <v>2.0</v>
      </c>
      <c r="O4" s="40">
        <v>0.0</v>
      </c>
      <c r="P4" s="40" t="s">
        <v>341</v>
      </c>
      <c r="Q4" s="40">
        <v>2.0</v>
      </c>
      <c r="R4" s="40"/>
      <c r="S4" s="40"/>
      <c r="T4" s="40"/>
      <c r="U4" s="40"/>
      <c r="V4" s="40"/>
      <c r="W4" s="40"/>
      <c r="X4" s="40"/>
    </row>
    <row r="5">
      <c r="A5" s="40">
        <v>2.40761957E8</v>
      </c>
      <c r="B5" s="40">
        <v>0.0</v>
      </c>
      <c r="C5" s="40" t="s">
        <v>8</v>
      </c>
      <c r="D5" s="40" t="s">
        <v>102</v>
      </c>
      <c r="E5" s="40">
        <v>-0.25</v>
      </c>
      <c r="F5" s="40" t="s">
        <v>44</v>
      </c>
      <c r="G5" s="40" t="s">
        <v>343</v>
      </c>
      <c r="H5" s="42" t="s">
        <v>102</v>
      </c>
      <c r="I5" s="41" t="str">
        <f t="shared" si="1"/>
        <v> </v>
      </c>
      <c r="J5" s="40" t="s">
        <v>102</v>
      </c>
      <c r="K5" s="40">
        <v>-0.25</v>
      </c>
      <c r="L5" s="40">
        <v>94.0</v>
      </c>
      <c r="M5" s="40">
        <v>3.0</v>
      </c>
      <c r="N5" s="40">
        <v>1.0</v>
      </c>
      <c r="O5" s="40"/>
      <c r="P5" s="40" t="s">
        <v>341</v>
      </c>
      <c r="Q5" s="40">
        <v>1.0</v>
      </c>
      <c r="R5" s="40"/>
      <c r="S5" s="40"/>
      <c r="T5" s="40"/>
      <c r="U5" s="40"/>
      <c r="V5" s="40"/>
      <c r="W5" s="40"/>
      <c r="X5" s="40"/>
    </row>
    <row r="6">
      <c r="A6" s="40">
        <v>2.38866941E8</v>
      </c>
      <c r="B6" s="40">
        <v>0.0</v>
      </c>
      <c r="C6" s="40" t="s">
        <v>8</v>
      </c>
      <c r="D6" s="40" t="s">
        <v>102</v>
      </c>
      <c r="E6" s="40">
        <v>-0.25</v>
      </c>
      <c r="F6" s="40" t="s">
        <v>44</v>
      </c>
      <c r="G6" s="40" t="s">
        <v>343</v>
      </c>
      <c r="H6" s="42" t="str">
        <f>iferror(vlookup(A6,'RH K-4 MOY Data'!A:I,10,false)," ")</f>
        <v> </v>
      </c>
      <c r="I6" s="41" t="str">
        <f t="shared" si="1"/>
        <v> </v>
      </c>
      <c r="J6" s="40" t="s">
        <v>102</v>
      </c>
      <c r="K6" s="40">
        <v>-0.25</v>
      </c>
      <c r="L6" s="40"/>
      <c r="M6" s="40">
        <v>3.0</v>
      </c>
      <c r="N6" s="40">
        <v>1.0</v>
      </c>
      <c r="O6" s="40"/>
      <c r="P6" s="40" t="s">
        <v>341</v>
      </c>
      <c r="Q6" s="40">
        <v>1.0</v>
      </c>
      <c r="R6" s="40"/>
      <c r="S6" s="40"/>
      <c r="T6" s="40"/>
      <c r="U6" s="40"/>
      <c r="V6" s="40"/>
      <c r="W6" s="40"/>
      <c r="X6" s="40"/>
    </row>
    <row r="7">
      <c r="A7" s="40">
        <v>2.20962815E8</v>
      </c>
      <c r="B7" s="40">
        <v>0.0</v>
      </c>
      <c r="C7" s="40" t="s">
        <v>8</v>
      </c>
      <c r="D7" s="40" t="s">
        <v>102</v>
      </c>
      <c r="E7" s="40">
        <v>-0.25</v>
      </c>
      <c r="F7" s="40" t="s">
        <v>44</v>
      </c>
      <c r="G7" s="40" t="s">
        <v>343</v>
      </c>
      <c r="H7" s="43" t="s">
        <v>44</v>
      </c>
      <c r="I7" s="43">
        <v>0.0</v>
      </c>
      <c r="J7" s="40" t="s">
        <v>42</v>
      </c>
      <c r="K7" s="40">
        <v>0.33</v>
      </c>
      <c r="L7" s="40"/>
      <c r="M7" s="40">
        <v>1.0</v>
      </c>
      <c r="N7" s="40">
        <v>3.0</v>
      </c>
      <c r="O7" s="40">
        <v>3.0</v>
      </c>
      <c r="P7" s="40" t="s">
        <v>341</v>
      </c>
      <c r="Q7" s="40">
        <v>6.0</v>
      </c>
      <c r="R7" s="40"/>
      <c r="S7" s="40"/>
      <c r="T7" s="40"/>
      <c r="U7" s="40"/>
      <c r="V7" s="40"/>
      <c r="W7" s="40"/>
      <c r="X7" s="40"/>
    </row>
    <row r="8">
      <c r="A8" s="40">
        <v>2.36446738E8</v>
      </c>
      <c r="B8" s="40">
        <v>0.0</v>
      </c>
      <c r="C8" s="40" t="s">
        <v>8</v>
      </c>
      <c r="D8" s="40" t="s">
        <v>102</v>
      </c>
      <c r="E8" s="40">
        <v>-0.25</v>
      </c>
      <c r="F8" s="40" t="s">
        <v>44</v>
      </c>
      <c r="G8" s="40" t="s">
        <v>343</v>
      </c>
      <c r="H8" s="43" t="s">
        <v>44</v>
      </c>
      <c r="I8" s="43">
        <v>0.0</v>
      </c>
      <c r="J8" s="40" t="s">
        <v>42</v>
      </c>
      <c r="K8" s="40">
        <v>0.33</v>
      </c>
      <c r="L8" s="40">
        <v>96.0</v>
      </c>
      <c r="M8" s="40"/>
      <c r="N8" s="40">
        <v>3.0</v>
      </c>
      <c r="O8" s="40">
        <v>1.0</v>
      </c>
      <c r="P8" s="40" t="s">
        <v>341</v>
      </c>
      <c r="Q8" s="40">
        <v>4.0</v>
      </c>
      <c r="R8" s="40"/>
      <c r="S8" s="40"/>
      <c r="T8" s="40"/>
      <c r="U8" s="40"/>
      <c r="V8" s="40"/>
      <c r="W8" s="40"/>
      <c r="X8" s="40"/>
    </row>
    <row r="9">
      <c r="A9" s="40">
        <v>2.39980188E8</v>
      </c>
      <c r="B9" s="40">
        <v>0.0</v>
      </c>
      <c r="C9" s="40" t="s">
        <v>8</v>
      </c>
      <c r="D9" s="40" t="s">
        <v>102</v>
      </c>
      <c r="E9" s="40">
        <v>-0.25</v>
      </c>
      <c r="F9" s="40" t="s">
        <v>44</v>
      </c>
      <c r="G9" s="40" t="s">
        <v>343</v>
      </c>
      <c r="H9" s="43" t="s">
        <v>44</v>
      </c>
      <c r="I9" s="43">
        <v>0.0</v>
      </c>
      <c r="J9" s="40" t="s">
        <v>42</v>
      </c>
      <c r="K9" s="40">
        <v>0.33</v>
      </c>
      <c r="L9" s="40"/>
      <c r="M9" s="40">
        <v>1.0</v>
      </c>
      <c r="N9" s="40">
        <v>3.0</v>
      </c>
      <c r="O9" s="40">
        <v>2.0</v>
      </c>
      <c r="P9" s="40" t="s">
        <v>341</v>
      </c>
      <c r="Q9" s="40">
        <v>5.0</v>
      </c>
      <c r="R9" s="40"/>
      <c r="S9" s="40"/>
      <c r="T9" s="40"/>
      <c r="U9" s="40"/>
      <c r="V9" s="40"/>
      <c r="W9" s="40"/>
      <c r="X9" s="40"/>
    </row>
    <row r="10">
      <c r="A10" s="40">
        <v>2.38932347E8</v>
      </c>
      <c r="B10" s="40">
        <v>0.0</v>
      </c>
      <c r="C10" s="40" t="s">
        <v>8</v>
      </c>
      <c r="D10" s="40" t="s">
        <v>102</v>
      </c>
      <c r="E10" s="40">
        <v>-0.25</v>
      </c>
      <c r="F10" s="40" t="s">
        <v>44</v>
      </c>
      <c r="G10" s="40" t="s">
        <v>343</v>
      </c>
      <c r="H10" s="43" t="s">
        <v>44</v>
      </c>
      <c r="I10" s="43">
        <v>0.0</v>
      </c>
      <c r="J10" s="40" t="s">
        <v>42</v>
      </c>
      <c r="K10" s="40">
        <v>0.33</v>
      </c>
      <c r="L10" s="40">
        <v>91.0</v>
      </c>
      <c r="M10" s="40">
        <v>2.0</v>
      </c>
      <c r="N10" s="40">
        <v>3.0</v>
      </c>
      <c r="O10" s="40">
        <v>2.0</v>
      </c>
      <c r="P10" s="40" t="s">
        <v>341</v>
      </c>
      <c r="Q10" s="40">
        <v>5.0</v>
      </c>
      <c r="R10" s="40"/>
      <c r="S10" s="40"/>
      <c r="T10" s="40"/>
      <c r="U10" s="40"/>
      <c r="V10" s="40"/>
      <c r="W10" s="40"/>
      <c r="X10" s="40"/>
    </row>
    <row r="11">
      <c r="A11" s="40">
        <v>2.4009897E8</v>
      </c>
      <c r="B11" s="40">
        <v>0.0</v>
      </c>
      <c r="C11" s="40" t="s">
        <v>8</v>
      </c>
      <c r="D11" s="40" t="s">
        <v>102</v>
      </c>
      <c r="E11" s="40">
        <v>-0.25</v>
      </c>
      <c r="F11" s="40" t="s">
        <v>44</v>
      </c>
      <c r="G11" s="40" t="s">
        <v>343</v>
      </c>
      <c r="H11" s="44" t="str">
        <f>iferror(vlookup(A11,'RH K-4 MOY Data'!A:I,10,false)," ")</f>
        <v> </v>
      </c>
      <c r="I11" s="43" t="str">
        <f t="shared" ref="I11:I13" si="2">iferror(vlookup(H11,#REF!,2,false)," ")</f>
        <v> </v>
      </c>
      <c r="J11" s="40" t="s">
        <v>42</v>
      </c>
      <c r="K11" s="40">
        <v>0.33</v>
      </c>
      <c r="L11" s="40"/>
      <c r="M11" s="40">
        <v>2.0</v>
      </c>
      <c r="N11" s="40">
        <v>3.0</v>
      </c>
      <c r="O11" s="40">
        <v>2.0</v>
      </c>
      <c r="P11" s="40" t="s">
        <v>341</v>
      </c>
      <c r="Q11" s="40">
        <v>5.0</v>
      </c>
      <c r="R11" s="40"/>
      <c r="S11" s="40"/>
      <c r="T11" s="40"/>
      <c r="U11" s="40"/>
      <c r="V11" s="40"/>
      <c r="W11" s="40"/>
      <c r="X11" s="40"/>
    </row>
    <row r="12">
      <c r="A12" s="40">
        <v>2.37294889E8</v>
      </c>
      <c r="B12" s="40">
        <v>0.0</v>
      </c>
      <c r="C12" s="40" t="s">
        <v>8</v>
      </c>
      <c r="D12" s="40" t="s">
        <v>102</v>
      </c>
      <c r="E12" s="40">
        <v>-0.25</v>
      </c>
      <c r="F12" s="40" t="s">
        <v>44</v>
      </c>
      <c r="G12" s="40" t="s">
        <v>343</v>
      </c>
      <c r="H12" s="44" t="str">
        <f>iferror(vlookup(A12,'RH K-4 MOY Data'!A:I,10,false)," ")</f>
        <v> </v>
      </c>
      <c r="I12" s="43" t="str">
        <f t="shared" si="2"/>
        <v> </v>
      </c>
      <c r="J12" s="40" t="s">
        <v>42</v>
      </c>
      <c r="K12" s="40">
        <v>0.33</v>
      </c>
      <c r="L12" s="40"/>
      <c r="M12" s="40">
        <v>2.0</v>
      </c>
      <c r="N12" s="40">
        <v>2.0</v>
      </c>
      <c r="O12" s="40">
        <v>2.0</v>
      </c>
      <c r="P12" s="40" t="s">
        <v>341</v>
      </c>
      <c r="Q12" s="40">
        <v>4.0</v>
      </c>
      <c r="R12" s="40"/>
      <c r="S12" s="40"/>
      <c r="T12" s="40"/>
      <c r="U12" s="40"/>
      <c r="V12" s="40"/>
      <c r="W12" s="40"/>
      <c r="X12" s="40"/>
    </row>
    <row r="13">
      <c r="A13" s="40">
        <v>2.40015263E8</v>
      </c>
      <c r="B13" s="40">
        <v>0.0</v>
      </c>
      <c r="C13" s="40" t="s">
        <v>8</v>
      </c>
      <c r="D13" s="40" t="s">
        <v>102</v>
      </c>
      <c r="E13" s="40">
        <v>-0.25</v>
      </c>
      <c r="F13" s="40" t="s">
        <v>44</v>
      </c>
      <c r="G13" s="40" t="s">
        <v>343</v>
      </c>
      <c r="H13" s="44" t="str">
        <f>iferror(vlookup(A13,'RH K-4 MOY Data'!A:I,10,false)," ")</f>
        <v> </v>
      </c>
      <c r="I13" s="43" t="str">
        <f t="shared" si="2"/>
        <v> </v>
      </c>
      <c r="J13" s="40" t="s">
        <v>42</v>
      </c>
      <c r="K13" s="40">
        <v>0.33</v>
      </c>
      <c r="L13" s="40"/>
      <c r="M13" s="40"/>
      <c r="N13" s="40">
        <v>3.0</v>
      </c>
      <c r="O13" s="40">
        <v>2.0</v>
      </c>
      <c r="P13" s="40" t="s">
        <v>341</v>
      </c>
      <c r="Q13" s="40">
        <v>5.0</v>
      </c>
      <c r="R13" s="40"/>
      <c r="S13" s="40"/>
      <c r="T13" s="40"/>
      <c r="U13" s="40"/>
      <c r="V13" s="40"/>
      <c r="W13" s="40"/>
      <c r="X13" s="40"/>
    </row>
    <row r="14">
      <c r="A14" s="40">
        <v>2.40060111E8</v>
      </c>
      <c r="B14" s="40">
        <v>0.0</v>
      </c>
      <c r="C14" s="40" t="s">
        <v>8</v>
      </c>
      <c r="D14" s="40" t="s">
        <v>102</v>
      </c>
      <c r="E14" s="40">
        <v>-0.25</v>
      </c>
      <c r="F14" s="40" t="s">
        <v>44</v>
      </c>
      <c r="G14" s="40" t="s">
        <v>343</v>
      </c>
      <c r="H14" s="45" t="s">
        <v>44</v>
      </c>
      <c r="I14" s="46">
        <v>0.33</v>
      </c>
      <c r="J14" s="40" t="s">
        <v>42</v>
      </c>
      <c r="K14" s="40">
        <v>0.33</v>
      </c>
      <c r="L14" s="40"/>
      <c r="M14" s="40">
        <v>2.0</v>
      </c>
      <c r="N14" s="40">
        <v>3.0</v>
      </c>
      <c r="O14" s="40">
        <v>3.0</v>
      </c>
      <c r="P14" s="40" t="s">
        <v>341</v>
      </c>
      <c r="Q14" s="40">
        <v>6.0</v>
      </c>
      <c r="R14" s="40"/>
      <c r="S14" s="40"/>
      <c r="T14" s="40"/>
      <c r="U14" s="40"/>
      <c r="V14" s="40"/>
      <c r="W14" s="40"/>
      <c r="X14" s="40"/>
    </row>
    <row r="15">
      <c r="A15" s="40">
        <v>2.34529014E8</v>
      </c>
      <c r="B15" s="40">
        <v>0.0</v>
      </c>
      <c r="C15" s="40" t="s">
        <v>8</v>
      </c>
      <c r="D15" s="40" t="s">
        <v>102</v>
      </c>
      <c r="E15" s="40">
        <v>-0.25</v>
      </c>
      <c r="F15" s="40" t="s">
        <v>44</v>
      </c>
      <c r="G15" s="40" t="s">
        <v>343</v>
      </c>
      <c r="H15" s="46" t="s">
        <v>42</v>
      </c>
      <c r="I15" s="46">
        <v>0.33</v>
      </c>
      <c r="J15" s="40" t="s">
        <v>40</v>
      </c>
      <c r="K15" s="40">
        <v>0.67</v>
      </c>
      <c r="L15" s="40">
        <v>97.0</v>
      </c>
      <c r="M15" s="40">
        <v>2.0</v>
      </c>
      <c r="N15" s="40">
        <v>2.0</v>
      </c>
      <c r="O15" s="40">
        <v>1.0</v>
      </c>
      <c r="P15" s="40" t="s">
        <v>341</v>
      </c>
      <c r="Q15" s="40">
        <v>3.0</v>
      </c>
      <c r="R15" s="40"/>
      <c r="S15" s="40"/>
      <c r="T15" s="40"/>
      <c r="U15" s="40"/>
      <c r="V15" s="40"/>
      <c r="W15" s="40"/>
      <c r="X15" s="40"/>
    </row>
    <row r="16">
      <c r="A16" s="40">
        <v>2.37462346E8</v>
      </c>
      <c r="B16" s="40">
        <v>0.0</v>
      </c>
      <c r="C16" s="40" t="s">
        <v>8</v>
      </c>
      <c r="D16" s="40" t="s">
        <v>102</v>
      </c>
      <c r="E16" s="40">
        <v>-0.25</v>
      </c>
      <c r="F16" s="40" t="s">
        <v>44</v>
      </c>
      <c r="G16" s="40" t="s">
        <v>343</v>
      </c>
      <c r="H16" s="46" t="s">
        <v>42</v>
      </c>
      <c r="I16" s="46">
        <v>0.33</v>
      </c>
      <c r="J16" s="40" t="s">
        <v>40</v>
      </c>
      <c r="K16" s="40">
        <v>0.67</v>
      </c>
      <c r="L16" s="40">
        <v>90.0</v>
      </c>
      <c r="M16" s="40">
        <v>1.0</v>
      </c>
      <c r="N16" s="40">
        <v>3.0</v>
      </c>
      <c r="O16" s="40">
        <v>3.0</v>
      </c>
      <c r="P16" s="40" t="s">
        <v>341</v>
      </c>
      <c r="Q16" s="40">
        <v>6.0</v>
      </c>
      <c r="R16" s="40"/>
      <c r="S16" s="40"/>
      <c r="T16" s="40"/>
      <c r="U16" s="40"/>
      <c r="V16" s="40"/>
      <c r="W16" s="40"/>
      <c r="X16" s="40"/>
    </row>
    <row r="17">
      <c r="A17" s="40">
        <v>2.4041492E8</v>
      </c>
      <c r="B17" s="40">
        <v>0.0</v>
      </c>
      <c r="C17" s="40" t="s">
        <v>8</v>
      </c>
      <c r="D17" s="40" t="s">
        <v>102</v>
      </c>
      <c r="E17" s="40">
        <v>-0.25</v>
      </c>
      <c r="F17" s="40" t="s">
        <v>44</v>
      </c>
      <c r="G17" s="40" t="s">
        <v>343</v>
      </c>
      <c r="H17" s="46" t="s">
        <v>42</v>
      </c>
      <c r="I17" s="46">
        <v>0.33</v>
      </c>
      <c r="J17" s="40" t="s">
        <v>40</v>
      </c>
      <c r="K17" s="40">
        <v>0.67</v>
      </c>
      <c r="L17" s="40">
        <v>97.0</v>
      </c>
      <c r="M17" s="40">
        <v>2.0</v>
      </c>
      <c r="N17" s="40">
        <v>3.0</v>
      </c>
      <c r="O17" s="40">
        <v>1.0</v>
      </c>
      <c r="P17" s="40" t="s">
        <v>341</v>
      </c>
      <c r="Q17" s="40">
        <v>4.0</v>
      </c>
      <c r="R17" s="40"/>
      <c r="S17" s="40"/>
      <c r="T17" s="40"/>
      <c r="U17" s="40"/>
      <c r="V17" s="40"/>
      <c r="W17" s="40"/>
      <c r="X17" s="40"/>
    </row>
    <row r="18">
      <c r="A18" s="40">
        <v>2.39980147E8</v>
      </c>
      <c r="B18" s="40">
        <v>0.0</v>
      </c>
      <c r="C18" s="40" t="s">
        <v>8</v>
      </c>
      <c r="D18" s="40" t="s">
        <v>102</v>
      </c>
      <c r="E18" s="40">
        <v>-0.25</v>
      </c>
      <c r="F18" s="40" t="s">
        <v>44</v>
      </c>
      <c r="G18" s="40" t="s">
        <v>343</v>
      </c>
      <c r="H18" s="47" t="s">
        <v>40</v>
      </c>
      <c r="I18" s="47">
        <v>0.67</v>
      </c>
      <c r="J18" s="40" t="s">
        <v>38</v>
      </c>
      <c r="K18" s="40">
        <v>1.0</v>
      </c>
      <c r="L18" s="40">
        <v>93.0</v>
      </c>
      <c r="M18" s="40">
        <v>2.0</v>
      </c>
      <c r="N18" s="40">
        <v>3.0</v>
      </c>
      <c r="O18" s="40">
        <v>1.0</v>
      </c>
      <c r="P18" s="40" t="s">
        <v>341</v>
      </c>
      <c r="Q18" s="40">
        <v>4.0</v>
      </c>
      <c r="R18" s="40"/>
      <c r="S18" s="40"/>
      <c r="T18" s="40"/>
      <c r="U18" s="40"/>
      <c r="V18" s="40"/>
      <c r="W18" s="40"/>
      <c r="X18" s="40"/>
    </row>
    <row r="19">
      <c r="A19" s="40">
        <v>2.39980261E8</v>
      </c>
      <c r="B19" s="40">
        <v>0.0</v>
      </c>
      <c r="C19" s="40" t="s">
        <v>8</v>
      </c>
      <c r="D19" s="40" t="s">
        <v>102</v>
      </c>
      <c r="E19" s="40">
        <v>-0.25</v>
      </c>
      <c r="F19" s="40" t="s">
        <v>44</v>
      </c>
      <c r="G19" s="40" t="s">
        <v>343</v>
      </c>
      <c r="H19" s="47" t="s">
        <v>40</v>
      </c>
      <c r="I19" s="47">
        <v>0.67</v>
      </c>
      <c r="J19" s="40" t="s">
        <v>38</v>
      </c>
      <c r="K19" s="40">
        <v>1.0</v>
      </c>
      <c r="L19" s="40">
        <v>90.0</v>
      </c>
      <c r="M19" s="40">
        <v>2.0</v>
      </c>
      <c r="N19" s="40">
        <v>3.0</v>
      </c>
      <c r="O19" s="40">
        <v>2.0</v>
      </c>
      <c r="P19" s="40" t="s">
        <v>341</v>
      </c>
      <c r="Q19" s="40">
        <v>5.0</v>
      </c>
      <c r="R19" s="40"/>
      <c r="S19" s="40"/>
      <c r="T19" s="40"/>
      <c r="U19" s="40"/>
      <c r="V19" s="40"/>
      <c r="W19" s="40"/>
      <c r="X19" s="40"/>
    </row>
    <row r="20">
      <c r="A20" s="40">
        <v>2.39984008E8</v>
      </c>
      <c r="B20" s="40">
        <v>0.0</v>
      </c>
      <c r="C20" s="40" t="s">
        <v>8</v>
      </c>
      <c r="D20" s="40" t="s">
        <v>102</v>
      </c>
      <c r="E20" s="40">
        <v>-0.25</v>
      </c>
      <c r="F20" s="40" t="s">
        <v>44</v>
      </c>
      <c r="G20" s="40" t="s">
        <v>343</v>
      </c>
      <c r="H20" s="47" t="s">
        <v>40</v>
      </c>
      <c r="I20" s="47">
        <v>0.67</v>
      </c>
      <c r="J20" s="40" t="s">
        <v>38</v>
      </c>
      <c r="K20" s="40">
        <v>1.0</v>
      </c>
      <c r="L20" s="40">
        <v>92.0</v>
      </c>
      <c r="M20" s="40">
        <v>2.0</v>
      </c>
      <c r="N20" s="40">
        <v>3.0</v>
      </c>
      <c r="O20" s="40">
        <v>3.0</v>
      </c>
      <c r="P20" s="40" t="s">
        <v>341</v>
      </c>
      <c r="Q20" s="40">
        <v>6.0</v>
      </c>
      <c r="R20" s="40"/>
      <c r="S20" s="40"/>
      <c r="T20" s="40"/>
      <c r="U20" s="40"/>
      <c r="V20" s="40"/>
      <c r="W20" s="40"/>
      <c r="X20" s="40"/>
    </row>
    <row r="21">
      <c r="A21" s="40">
        <v>2.40060202E8</v>
      </c>
      <c r="B21" s="40">
        <v>0.0</v>
      </c>
      <c r="C21" s="40" t="s">
        <v>8</v>
      </c>
      <c r="D21" s="40" t="s">
        <v>102</v>
      </c>
      <c r="E21" s="40">
        <v>-0.25</v>
      </c>
      <c r="F21" s="40" t="s">
        <v>44</v>
      </c>
      <c r="G21" s="40" t="s">
        <v>343</v>
      </c>
      <c r="H21" s="47" t="s">
        <v>40</v>
      </c>
      <c r="I21" s="47">
        <v>0.67</v>
      </c>
      <c r="J21" s="40" t="s">
        <v>38</v>
      </c>
      <c r="K21" s="40">
        <v>1.0</v>
      </c>
      <c r="L21" s="40">
        <v>91.0</v>
      </c>
      <c r="M21" s="40">
        <v>1.0</v>
      </c>
      <c r="N21" s="40">
        <v>3.0</v>
      </c>
      <c r="O21" s="40">
        <v>1.0</v>
      </c>
      <c r="P21" s="40" t="s">
        <v>341</v>
      </c>
      <c r="Q21" s="40">
        <v>4.0</v>
      </c>
      <c r="R21" s="40"/>
      <c r="S21" s="40"/>
      <c r="T21" s="40"/>
      <c r="U21" s="40"/>
      <c r="V21" s="40"/>
      <c r="W21" s="40"/>
      <c r="X21" s="40"/>
    </row>
    <row r="22">
      <c r="A22" s="40">
        <v>2.41355445E8</v>
      </c>
      <c r="B22" s="40">
        <v>0.0</v>
      </c>
      <c r="C22" s="40" t="s">
        <v>8</v>
      </c>
      <c r="D22" s="40" t="s">
        <v>102</v>
      </c>
      <c r="E22" s="40">
        <v>-0.25</v>
      </c>
      <c r="F22" s="40" t="s">
        <v>44</v>
      </c>
      <c r="G22" s="40" t="s">
        <v>343</v>
      </c>
      <c r="H22" s="47" t="s">
        <v>40</v>
      </c>
      <c r="I22" s="47">
        <v>0.67</v>
      </c>
      <c r="J22" s="40" t="s">
        <v>38</v>
      </c>
      <c r="K22" s="40">
        <v>1.0</v>
      </c>
      <c r="L22" s="40">
        <v>91.0</v>
      </c>
      <c r="M22" s="40">
        <v>2.0</v>
      </c>
      <c r="N22" s="40">
        <v>3.0</v>
      </c>
      <c r="O22" s="40">
        <v>2.0</v>
      </c>
      <c r="P22" s="40" t="s">
        <v>341</v>
      </c>
      <c r="Q22" s="40">
        <v>5.0</v>
      </c>
      <c r="R22" s="40"/>
      <c r="S22" s="40"/>
      <c r="T22" s="40"/>
      <c r="U22" s="40"/>
      <c r="V22" s="40"/>
      <c r="W22" s="40"/>
      <c r="X22" s="40"/>
    </row>
    <row r="23">
      <c r="A23" s="40">
        <v>2.39222276E8</v>
      </c>
      <c r="B23" s="40">
        <v>0.0</v>
      </c>
      <c r="C23" s="40" t="s">
        <v>8</v>
      </c>
      <c r="D23" s="40" t="s">
        <v>102</v>
      </c>
      <c r="E23" s="40">
        <v>-0.25</v>
      </c>
      <c r="F23" s="40" t="s">
        <v>44</v>
      </c>
      <c r="G23" s="40" t="s">
        <v>343</v>
      </c>
      <c r="H23" s="47" t="s">
        <v>38</v>
      </c>
      <c r="I23" s="47">
        <v>1.0</v>
      </c>
      <c r="J23" s="40" t="s">
        <v>55</v>
      </c>
      <c r="K23" s="40">
        <v>1.16</v>
      </c>
      <c r="L23" s="40">
        <v>90.0</v>
      </c>
      <c r="M23" s="40">
        <v>1.0</v>
      </c>
      <c r="N23" s="40">
        <v>3.0</v>
      </c>
      <c r="O23" s="40">
        <v>3.0</v>
      </c>
      <c r="P23" s="40" t="s">
        <v>341</v>
      </c>
      <c r="Q23" s="40">
        <v>6.0</v>
      </c>
      <c r="R23" s="40"/>
      <c r="S23" s="40"/>
      <c r="T23" s="40"/>
      <c r="U23" s="40"/>
      <c r="V23" s="40"/>
      <c r="W23" s="40"/>
      <c r="X23" s="40"/>
    </row>
    <row r="24">
      <c r="A24" s="40">
        <v>2.35620622E8</v>
      </c>
      <c r="B24" s="40">
        <v>0.0</v>
      </c>
      <c r="C24" s="40" t="s">
        <v>8</v>
      </c>
      <c r="D24" s="40" t="s">
        <v>102</v>
      </c>
      <c r="E24" s="40">
        <v>-0.25</v>
      </c>
      <c r="F24" s="40" t="s">
        <v>44</v>
      </c>
      <c r="G24" s="40" t="s">
        <v>343</v>
      </c>
      <c r="H24" s="47" t="s">
        <v>38</v>
      </c>
      <c r="I24" s="47">
        <v>1.0</v>
      </c>
      <c r="J24" s="40" t="s">
        <v>55</v>
      </c>
      <c r="K24" s="40">
        <v>1.16</v>
      </c>
      <c r="L24" s="40">
        <v>90.0</v>
      </c>
      <c r="M24" s="40">
        <v>1.0</v>
      </c>
      <c r="N24" s="40">
        <v>3.0</v>
      </c>
      <c r="O24" s="40">
        <v>2.0</v>
      </c>
      <c r="P24" s="40" t="s">
        <v>341</v>
      </c>
      <c r="Q24" s="40">
        <v>5.0</v>
      </c>
      <c r="R24" s="40"/>
      <c r="S24" s="40"/>
      <c r="T24" s="40"/>
      <c r="U24" s="40"/>
      <c r="V24" s="40"/>
      <c r="W24" s="40"/>
      <c r="X24" s="40"/>
    </row>
    <row r="25">
      <c r="A25" s="40">
        <v>2.40315135E8</v>
      </c>
      <c r="B25" s="40">
        <v>0.0</v>
      </c>
      <c r="C25" s="40" t="s">
        <v>8</v>
      </c>
      <c r="D25" s="40" t="s">
        <v>102</v>
      </c>
      <c r="E25" s="40">
        <v>-0.25</v>
      </c>
      <c r="F25" s="40" t="s">
        <v>44</v>
      </c>
      <c r="G25" s="40" t="s">
        <v>343</v>
      </c>
      <c r="H25" s="47" t="s">
        <v>59</v>
      </c>
      <c r="I25" s="47">
        <v>1.67</v>
      </c>
      <c r="J25" s="40" t="s">
        <v>77</v>
      </c>
      <c r="K25" s="40">
        <v>1.83</v>
      </c>
      <c r="L25" s="40">
        <v>94.0</v>
      </c>
      <c r="M25" s="40">
        <v>1.0</v>
      </c>
      <c r="N25" s="40">
        <v>3.0</v>
      </c>
      <c r="O25" s="40">
        <v>1.0</v>
      </c>
      <c r="P25" s="40" t="s">
        <v>341</v>
      </c>
      <c r="Q25" s="40">
        <v>4.0</v>
      </c>
      <c r="R25" s="40"/>
      <c r="S25" s="40"/>
      <c r="T25" s="40"/>
      <c r="U25" s="40"/>
      <c r="V25" s="40"/>
      <c r="W25" s="40"/>
      <c r="X25" s="40"/>
    </row>
    <row r="26">
      <c r="A26" s="40">
        <v>2.40060137E8</v>
      </c>
      <c r="B26" s="40">
        <v>0.0</v>
      </c>
      <c r="C26" s="40" t="s">
        <v>8</v>
      </c>
      <c r="D26" s="40" t="s">
        <v>102</v>
      </c>
      <c r="E26" s="40">
        <v>-0.25</v>
      </c>
      <c r="F26" s="40" t="s">
        <v>44</v>
      </c>
      <c r="G26" s="40" t="s">
        <v>343</v>
      </c>
      <c r="H26" s="47" t="s">
        <v>59</v>
      </c>
      <c r="I26" s="47">
        <v>1.67</v>
      </c>
      <c r="J26" s="40" t="s">
        <v>77</v>
      </c>
      <c r="K26" s="40">
        <v>1.83</v>
      </c>
      <c r="L26" s="40">
        <v>92.0</v>
      </c>
      <c r="M26" s="40">
        <v>1.0</v>
      </c>
      <c r="N26" s="40">
        <v>3.0</v>
      </c>
      <c r="O26" s="40">
        <v>3.0</v>
      </c>
      <c r="P26" s="40" t="s">
        <v>341</v>
      </c>
      <c r="Q26" s="40">
        <v>6.0</v>
      </c>
      <c r="R26" s="40"/>
      <c r="S26" s="40"/>
      <c r="T26" s="40"/>
      <c r="U26" s="40"/>
      <c r="V26" s="40"/>
      <c r="W26" s="40"/>
      <c r="X26" s="40"/>
    </row>
    <row r="27">
      <c r="A27" s="40">
        <v>2.34033942E8</v>
      </c>
      <c r="B27" s="40">
        <v>0.0</v>
      </c>
      <c r="C27" s="40" t="s">
        <v>8</v>
      </c>
      <c r="D27" s="40" t="s">
        <v>102</v>
      </c>
      <c r="E27" s="40">
        <v>-0.25</v>
      </c>
      <c r="F27" s="40" t="s">
        <v>341</v>
      </c>
      <c r="G27" s="40" t="s">
        <v>342</v>
      </c>
      <c r="H27" s="48" t="str">
        <f>vlookup(A27,'RH K-4 MOY Data'!A:H,8,false)</f>
        <v/>
      </c>
      <c r="I27" s="49" t="str">
        <f t="shared" ref="I27:I28" si="3">iferror(vlookup(H27,#REF!,2,false)," ")</f>
        <v> </v>
      </c>
      <c r="J27" s="40" t="s">
        <v>44</v>
      </c>
      <c r="K27" s="40">
        <v>0.0</v>
      </c>
      <c r="L27" s="40"/>
      <c r="M27" s="40">
        <v>1.0</v>
      </c>
      <c r="N27" s="40">
        <v>3.0</v>
      </c>
      <c r="O27" s="40">
        <v>1.0</v>
      </c>
      <c r="P27" s="40" t="s">
        <v>341</v>
      </c>
      <c r="Q27" s="40">
        <v>4.0</v>
      </c>
      <c r="R27" s="40"/>
      <c r="S27" s="40"/>
      <c r="T27" s="40"/>
      <c r="U27" s="40"/>
      <c r="V27" s="40"/>
      <c r="W27" s="40"/>
      <c r="X27" s="40"/>
    </row>
    <row r="28">
      <c r="A28" s="40">
        <v>2.4090543E8</v>
      </c>
      <c r="B28" s="40">
        <v>0.0</v>
      </c>
      <c r="C28" s="40" t="s">
        <v>8</v>
      </c>
      <c r="D28" s="40" t="s">
        <v>342</v>
      </c>
      <c r="E28" s="40"/>
      <c r="F28" s="40" t="s">
        <v>342</v>
      </c>
      <c r="G28" s="40" t="s">
        <v>342</v>
      </c>
      <c r="H28" s="48" t="str">
        <f>vlookup(A28,'RH K-4 MOY Data'!A:H,8,false)</f>
        <v> </v>
      </c>
      <c r="I28" s="49" t="str">
        <f t="shared" si="3"/>
        <v> </v>
      </c>
      <c r="J28" s="40" t="s">
        <v>342</v>
      </c>
      <c r="K28" s="40"/>
      <c r="L28" s="40"/>
      <c r="M28" s="40"/>
      <c r="N28" s="40"/>
      <c r="O28" s="40"/>
      <c r="P28" s="40" t="s">
        <v>342</v>
      </c>
      <c r="Q28" s="40">
        <v>0.0</v>
      </c>
      <c r="R28" s="40"/>
      <c r="S28" s="40"/>
      <c r="T28" s="40"/>
      <c r="U28" s="40"/>
      <c r="V28" s="40"/>
      <c r="W28" s="40"/>
      <c r="X28" s="40"/>
    </row>
    <row r="29">
      <c r="A29" s="40"/>
      <c r="B29" s="40"/>
      <c r="C29" s="40"/>
      <c r="D29" s="40"/>
      <c r="E29" s="40"/>
      <c r="F29" s="40"/>
      <c r="G29" s="40"/>
      <c r="H29" s="5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</row>
  </sheetData>
  <autoFilter ref="$A$1:$X$1000">
    <sortState ref="A1:X1000">
      <sortCondition ref="I1:I1000"/>
      <sortCondition ref="H1:H1000"/>
      <sortCondition ref="D1:D100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9.13"/>
    <col customWidth="1" min="3" max="3" width="9.25"/>
    <col customWidth="1" min="4" max="4" width="11.5"/>
    <col customWidth="1" min="5" max="5" width="7.75"/>
    <col customWidth="1" hidden="1" min="6" max="7" width="7.75"/>
    <col customWidth="1" min="8" max="10" width="7.75"/>
    <col customWidth="1" hidden="1" min="11" max="11" width="7.75"/>
    <col customWidth="1" min="12" max="17" width="7.75"/>
  </cols>
  <sheetData>
    <row r="1">
      <c r="A1" s="51" t="s">
        <v>328</v>
      </c>
      <c r="B1" s="52" t="s">
        <v>329</v>
      </c>
      <c r="C1" s="52" t="s">
        <v>330</v>
      </c>
      <c r="D1" s="52" t="s">
        <v>331</v>
      </c>
      <c r="E1" s="52" t="s">
        <v>332</v>
      </c>
      <c r="F1" s="52" t="s">
        <v>333</v>
      </c>
      <c r="G1" s="52" t="s">
        <v>332</v>
      </c>
      <c r="H1" s="52" t="s">
        <v>334</v>
      </c>
      <c r="I1" s="52" t="s">
        <v>332</v>
      </c>
      <c r="J1" s="52" t="s">
        <v>333</v>
      </c>
      <c r="K1" s="52" t="s">
        <v>332</v>
      </c>
      <c r="L1" s="52" t="s">
        <v>335</v>
      </c>
      <c r="M1" s="52" t="s">
        <v>336</v>
      </c>
      <c r="N1" s="52" t="s">
        <v>337</v>
      </c>
      <c r="O1" s="52" t="s">
        <v>338</v>
      </c>
      <c r="P1" s="52" t="s">
        <v>339</v>
      </c>
      <c r="Q1" s="52" t="s">
        <v>340</v>
      </c>
      <c r="R1" s="52"/>
      <c r="S1" s="52"/>
      <c r="T1" s="52"/>
      <c r="U1" s="52"/>
      <c r="V1" s="52"/>
      <c r="W1" s="52"/>
      <c r="X1" s="52"/>
    </row>
    <row r="2">
      <c r="A2" s="52">
        <v>2.37299441E8</v>
      </c>
      <c r="B2" s="52">
        <v>1.0</v>
      </c>
      <c r="C2" s="52" t="s">
        <v>11</v>
      </c>
      <c r="D2" s="52" t="s">
        <v>44</v>
      </c>
      <c r="E2" s="52">
        <v>0.0</v>
      </c>
      <c r="F2" s="52" t="s">
        <v>341</v>
      </c>
      <c r="G2" s="52" t="s">
        <v>342</v>
      </c>
      <c r="H2" s="53" t="str">
        <f>vlookup(A2,'RH K-4 MOY Data'!A:H,8,false)</f>
        <v>AA</v>
      </c>
      <c r="I2" s="53" t="str">
        <f t="shared" ref="I2:I3" si="1">iferror(vlookup(H2,#REF!,2,false)," ")</f>
        <v> </v>
      </c>
      <c r="J2" s="52" t="s">
        <v>341</v>
      </c>
      <c r="K2" s="52"/>
      <c r="L2" s="52"/>
      <c r="M2" s="52"/>
      <c r="N2" s="52"/>
      <c r="O2" s="52"/>
      <c r="P2" s="52" t="s">
        <v>341</v>
      </c>
      <c r="Q2" s="52">
        <v>0.0</v>
      </c>
      <c r="R2" s="52"/>
      <c r="S2" s="52"/>
      <c r="T2" s="52"/>
      <c r="U2" s="52"/>
      <c r="V2" s="52"/>
      <c r="W2" s="52"/>
      <c r="X2" s="52"/>
    </row>
    <row r="3">
      <c r="A3" s="52">
        <v>2.37499512E8</v>
      </c>
      <c r="B3" s="52">
        <v>1.0</v>
      </c>
      <c r="C3" s="52" t="s">
        <v>11</v>
      </c>
      <c r="D3" s="52" t="s">
        <v>102</v>
      </c>
      <c r="E3" s="52">
        <v>-0.25</v>
      </c>
      <c r="F3" s="52" t="s">
        <v>341</v>
      </c>
      <c r="G3" s="52" t="s">
        <v>342</v>
      </c>
      <c r="H3" s="53" t="str">
        <f>vlookup(A3,'RH K-4 MOY Data'!A:H,8,false)</f>
        <v>A</v>
      </c>
      <c r="I3" s="53" t="str">
        <f t="shared" si="1"/>
        <v> </v>
      </c>
      <c r="J3" s="52" t="s">
        <v>44</v>
      </c>
      <c r="K3" s="52">
        <v>0.0</v>
      </c>
      <c r="L3" s="52">
        <v>96.0</v>
      </c>
      <c r="M3" s="52">
        <v>3.0</v>
      </c>
      <c r="N3" s="52">
        <v>3.0</v>
      </c>
      <c r="O3" s="52">
        <v>3.0</v>
      </c>
      <c r="P3" s="52" t="s">
        <v>341</v>
      </c>
      <c r="Q3" s="52">
        <v>6.0</v>
      </c>
      <c r="R3" s="52"/>
      <c r="S3" s="52"/>
      <c r="T3" s="52"/>
      <c r="U3" s="52"/>
      <c r="V3" s="52"/>
      <c r="W3" s="52"/>
      <c r="X3" s="52"/>
    </row>
    <row r="4">
      <c r="A4" s="52">
        <v>2.38063291E8</v>
      </c>
      <c r="B4" s="52">
        <v>1.0</v>
      </c>
      <c r="C4" s="52" t="s">
        <v>11</v>
      </c>
      <c r="D4" s="52" t="s">
        <v>42</v>
      </c>
      <c r="E4" s="52">
        <v>0.33</v>
      </c>
      <c r="F4" s="52" t="s">
        <v>341</v>
      </c>
      <c r="G4" s="52" t="s">
        <v>342</v>
      </c>
      <c r="H4" s="53" t="s">
        <v>42</v>
      </c>
      <c r="I4" s="53">
        <v>0.33</v>
      </c>
      <c r="J4" s="52" t="s">
        <v>40</v>
      </c>
      <c r="K4" s="52">
        <v>0.67</v>
      </c>
      <c r="L4" s="52"/>
      <c r="M4" s="52">
        <v>2.0</v>
      </c>
      <c r="N4" s="52">
        <v>2.0</v>
      </c>
      <c r="O4" s="52">
        <v>1.0</v>
      </c>
      <c r="P4" s="52" t="s">
        <v>341</v>
      </c>
      <c r="Q4" s="52">
        <v>3.0</v>
      </c>
      <c r="R4" s="52"/>
      <c r="S4" s="52"/>
      <c r="T4" s="52"/>
      <c r="U4" s="52"/>
      <c r="V4" s="52"/>
      <c r="W4" s="52"/>
      <c r="X4" s="52"/>
    </row>
    <row r="5">
      <c r="A5" s="52">
        <v>2.34623759E8</v>
      </c>
      <c r="B5" s="52">
        <v>1.0</v>
      </c>
      <c r="C5" s="52" t="s">
        <v>11</v>
      </c>
      <c r="D5" s="52" t="s">
        <v>42</v>
      </c>
      <c r="E5" s="52">
        <v>0.33</v>
      </c>
      <c r="F5" s="52" t="s">
        <v>341</v>
      </c>
      <c r="G5" s="52" t="s">
        <v>342</v>
      </c>
      <c r="H5" s="53" t="s">
        <v>42</v>
      </c>
      <c r="I5" s="53">
        <v>0.33</v>
      </c>
      <c r="J5" s="52" t="s">
        <v>38</v>
      </c>
      <c r="K5" s="52">
        <v>1.0</v>
      </c>
      <c r="L5" s="52">
        <v>94.0</v>
      </c>
      <c r="M5" s="52">
        <v>1.0</v>
      </c>
      <c r="N5" s="52">
        <v>3.0</v>
      </c>
      <c r="O5" s="52">
        <v>2.0</v>
      </c>
      <c r="P5" s="52" t="s">
        <v>341</v>
      </c>
      <c r="Q5" s="52">
        <v>5.0</v>
      </c>
      <c r="R5" s="52"/>
      <c r="S5" s="52"/>
      <c r="T5" s="52"/>
      <c r="U5" s="52"/>
      <c r="V5" s="52"/>
      <c r="W5" s="52"/>
      <c r="X5" s="52"/>
    </row>
    <row r="6">
      <c r="A6" s="52">
        <v>2.19994167E8</v>
      </c>
      <c r="B6" s="52">
        <v>1.0</v>
      </c>
      <c r="C6" s="52" t="s">
        <v>11</v>
      </c>
      <c r="D6" s="52" t="s">
        <v>102</v>
      </c>
      <c r="E6" s="52">
        <v>-0.25</v>
      </c>
      <c r="F6" s="52" t="s">
        <v>44</v>
      </c>
      <c r="G6" s="52" t="s">
        <v>343</v>
      </c>
      <c r="H6" s="53" t="str">
        <f>vlookup(A6,'RH K-4 MOY Data'!A:H,8,false)</f>
        <v>B</v>
      </c>
      <c r="I6" s="53" t="str">
        <f t="shared" ref="I6:I7" si="2">iferror(vlookup(H6,#REF!,2,false)," ")</f>
        <v> </v>
      </c>
      <c r="J6" s="52" t="s">
        <v>42</v>
      </c>
      <c r="K6" s="52">
        <v>0.33</v>
      </c>
      <c r="L6" s="52">
        <v>100.0</v>
      </c>
      <c r="M6" s="52">
        <v>3.0</v>
      </c>
      <c r="N6" s="52">
        <v>3.0</v>
      </c>
      <c r="O6" s="52">
        <v>3.0</v>
      </c>
      <c r="P6" s="52" t="s">
        <v>341</v>
      </c>
      <c r="Q6" s="52">
        <v>6.0</v>
      </c>
      <c r="R6" s="52"/>
      <c r="S6" s="52"/>
      <c r="T6" s="52"/>
      <c r="U6" s="52"/>
      <c r="V6" s="52"/>
      <c r="W6" s="52"/>
      <c r="X6" s="52"/>
    </row>
    <row r="7">
      <c r="A7" s="52">
        <v>2.38187819E8</v>
      </c>
      <c r="B7" s="52">
        <v>1.0</v>
      </c>
      <c r="C7" s="52" t="s">
        <v>11</v>
      </c>
      <c r="D7" s="52" t="s">
        <v>102</v>
      </c>
      <c r="E7" s="52">
        <v>-0.25</v>
      </c>
      <c r="F7" s="52" t="s">
        <v>341</v>
      </c>
      <c r="G7" s="52" t="s">
        <v>342</v>
      </c>
      <c r="H7" s="53" t="str">
        <f>vlookup(A7,'RH K-4 MOY Data'!A:H,8,false)</f>
        <v>B</v>
      </c>
      <c r="I7" s="53" t="str">
        <f t="shared" si="2"/>
        <v> </v>
      </c>
      <c r="J7" s="52" t="s">
        <v>42</v>
      </c>
      <c r="K7" s="52">
        <v>0.33</v>
      </c>
      <c r="L7" s="52"/>
      <c r="M7" s="52">
        <v>2.0</v>
      </c>
      <c r="N7" s="52">
        <v>3.0</v>
      </c>
      <c r="O7" s="52">
        <v>3.0</v>
      </c>
      <c r="P7" s="52" t="s">
        <v>341</v>
      </c>
      <c r="Q7" s="52">
        <v>6.0</v>
      </c>
      <c r="R7" s="52"/>
      <c r="S7" s="52"/>
      <c r="T7" s="52"/>
      <c r="U7" s="52"/>
      <c r="V7" s="52"/>
      <c r="W7" s="52"/>
      <c r="X7" s="52"/>
    </row>
    <row r="8">
      <c r="A8" s="52">
        <v>2.0588834E8</v>
      </c>
      <c r="B8" s="52">
        <v>1.0</v>
      </c>
      <c r="C8" s="52" t="s">
        <v>11</v>
      </c>
      <c r="D8" s="52" t="s">
        <v>342</v>
      </c>
      <c r="E8" s="52"/>
      <c r="F8" s="52" t="s">
        <v>342</v>
      </c>
      <c r="G8" s="52" t="s">
        <v>342</v>
      </c>
      <c r="H8" s="53" t="s">
        <v>40</v>
      </c>
      <c r="I8" s="53">
        <v>0.67</v>
      </c>
      <c r="J8" s="52" t="s">
        <v>38</v>
      </c>
      <c r="K8" s="52">
        <v>1.0</v>
      </c>
      <c r="L8" s="52">
        <v>99.0</v>
      </c>
      <c r="M8" s="52">
        <v>2.0</v>
      </c>
      <c r="N8" s="52">
        <v>2.0</v>
      </c>
      <c r="O8" s="52">
        <v>2.0</v>
      </c>
      <c r="P8" s="52" t="s">
        <v>341</v>
      </c>
      <c r="Q8" s="52">
        <v>4.0</v>
      </c>
      <c r="R8" s="52"/>
      <c r="S8" s="52"/>
      <c r="T8" s="52"/>
      <c r="U8" s="52"/>
      <c r="V8" s="52"/>
      <c r="W8" s="52"/>
      <c r="X8" s="52"/>
    </row>
    <row r="9">
      <c r="A9" s="52">
        <v>2.35167798E8</v>
      </c>
      <c r="B9" s="52">
        <v>1.0</v>
      </c>
      <c r="C9" s="52" t="s">
        <v>11</v>
      </c>
      <c r="D9" s="52" t="s">
        <v>44</v>
      </c>
      <c r="E9" s="52">
        <v>0.0</v>
      </c>
      <c r="F9" s="52" t="s">
        <v>341</v>
      </c>
      <c r="G9" s="52" t="s">
        <v>342</v>
      </c>
      <c r="H9" s="53" t="str">
        <f>vlookup(A9,'RH K-4 MOY Data'!A:H,8,false)</f>
        <v>C</v>
      </c>
      <c r="I9" s="53" t="str">
        <f>iferror(vlookup(H9,#REF!,2,false)," ")</f>
        <v> </v>
      </c>
      <c r="J9" s="52" t="s">
        <v>40</v>
      </c>
      <c r="K9" s="52">
        <v>0.67</v>
      </c>
      <c r="L9" s="52"/>
      <c r="M9" s="52">
        <v>2.0</v>
      </c>
      <c r="N9" s="52">
        <v>3.0</v>
      </c>
      <c r="O9" s="52">
        <v>2.0</v>
      </c>
      <c r="P9" s="52" t="s">
        <v>341</v>
      </c>
      <c r="Q9" s="52">
        <v>5.0</v>
      </c>
      <c r="R9" s="52"/>
      <c r="S9" s="52"/>
      <c r="T9" s="52"/>
      <c r="U9" s="52"/>
      <c r="V9" s="52"/>
      <c r="W9" s="52"/>
      <c r="X9" s="52"/>
    </row>
    <row r="10">
      <c r="A10" s="52">
        <v>2.37760962E8</v>
      </c>
      <c r="B10" s="52">
        <v>1.0</v>
      </c>
      <c r="C10" s="52" t="s">
        <v>11</v>
      </c>
      <c r="D10" s="52" t="s">
        <v>40</v>
      </c>
      <c r="E10" s="52">
        <v>0.67</v>
      </c>
      <c r="F10" s="52" t="s">
        <v>341</v>
      </c>
      <c r="G10" s="52" t="s">
        <v>342</v>
      </c>
      <c r="H10" s="53" t="s">
        <v>38</v>
      </c>
      <c r="I10" s="53">
        <v>1.0</v>
      </c>
      <c r="J10" s="52" t="s">
        <v>55</v>
      </c>
      <c r="K10" s="52">
        <v>1.16</v>
      </c>
      <c r="L10" s="52">
        <v>94.0</v>
      </c>
      <c r="M10" s="52">
        <v>2.0</v>
      </c>
      <c r="N10" s="52">
        <v>2.0</v>
      </c>
      <c r="O10" s="52">
        <v>1.0</v>
      </c>
      <c r="P10" s="52" t="s">
        <v>341</v>
      </c>
      <c r="Q10" s="52">
        <v>3.0</v>
      </c>
      <c r="R10" s="52"/>
      <c r="S10" s="52"/>
      <c r="T10" s="52"/>
      <c r="U10" s="52"/>
      <c r="V10" s="52"/>
      <c r="W10" s="52"/>
      <c r="X10" s="52"/>
    </row>
    <row r="11">
      <c r="A11" s="52">
        <v>2.34100576E8</v>
      </c>
      <c r="B11" s="52">
        <v>1.0</v>
      </c>
      <c r="C11" s="52" t="s">
        <v>11</v>
      </c>
      <c r="D11" s="52" t="s">
        <v>42</v>
      </c>
      <c r="E11" s="52">
        <v>0.33</v>
      </c>
      <c r="F11" s="52" t="s">
        <v>341</v>
      </c>
      <c r="G11" s="52" t="s">
        <v>342</v>
      </c>
      <c r="H11" s="53" t="s">
        <v>38</v>
      </c>
      <c r="I11" s="53">
        <v>1.0</v>
      </c>
      <c r="J11" s="52" t="s">
        <v>55</v>
      </c>
      <c r="K11" s="52">
        <v>1.16</v>
      </c>
      <c r="L11" s="52">
        <v>96.0</v>
      </c>
      <c r="M11" s="52">
        <v>1.0</v>
      </c>
      <c r="N11" s="52">
        <v>3.0</v>
      </c>
      <c r="O11" s="52">
        <v>1.0</v>
      </c>
      <c r="P11" s="52" t="s">
        <v>341</v>
      </c>
      <c r="Q11" s="52">
        <v>4.0</v>
      </c>
      <c r="R11" s="52"/>
      <c r="S11" s="52"/>
      <c r="T11" s="52"/>
      <c r="U11" s="52"/>
      <c r="V11" s="52"/>
      <c r="W11" s="52"/>
      <c r="X11" s="52"/>
    </row>
    <row r="12">
      <c r="A12" s="52">
        <v>2.37649264E8</v>
      </c>
      <c r="B12" s="52">
        <v>1.0</v>
      </c>
      <c r="C12" s="52" t="s">
        <v>11</v>
      </c>
      <c r="D12" s="52" t="s">
        <v>42</v>
      </c>
      <c r="E12" s="52">
        <v>0.33</v>
      </c>
      <c r="F12" s="52" t="s">
        <v>341</v>
      </c>
      <c r="G12" s="52" t="s">
        <v>342</v>
      </c>
      <c r="H12" s="53" t="s">
        <v>38</v>
      </c>
      <c r="I12" s="53">
        <v>1.0</v>
      </c>
      <c r="J12" s="52" t="s">
        <v>55</v>
      </c>
      <c r="K12" s="52">
        <v>1.16</v>
      </c>
      <c r="L12" s="52">
        <v>90.0</v>
      </c>
      <c r="M12" s="52">
        <v>1.0</v>
      </c>
      <c r="N12" s="52">
        <v>3.0</v>
      </c>
      <c r="O12" s="52">
        <v>2.0</v>
      </c>
      <c r="P12" s="52" t="s">
        <v>341</v>
      </c>
      <c r="Q12" s="52">
        <v>5.0</v>
      </c>
      <c r="R12" s="52"/>
      <c r="S12" s="52"/>
      <c r="T12" s="52"/>
      <c r="U12" s="52"/>
      <c r="V12" s="52"/>
      <c r="W12" s="52"/>
      <c r="X12" s="52"/>
    </row>
    <row r="13">
      <c r="A13" s="52">
        <v>2.06684201E8</v>
      </c>
      <c r="B13" s="52">
        <v>1.0</v>
      </c>
      <c r="C13" s="52" t="s">
        <v>11</v>
      </c>
      <c r="D13" s="52" t="s">
        <v>38</v>
      </c>
      <c r="E13" s="52">
        <v>1.0</v>
      </c>
      <c r="F13" s="52" t="s">
        <v>341</v>
      </c>
      <c r="G13" s="52" t="s">
        <v>342</v>
      </c>
      <c r="H13" s="53" t="s">
        <v>38</v>
      </c>
      <c r="I13" s="53">
        <v>1.0</v>
      </c>
      <c r="J13" s="52" t="s">
        <v>55</v>
      </c>
      <c r="K13" s="52">
        <v>1.16</v>
      </c>
      <c r="L13" s="52">
        <v>98.0</v>
      </c>
      <c r="M13" s="52">
        <v>3.0</v>
      </c>
      <c r="N13" s="52">
        <v>2.0</v>
      </c>
      <c r="O13" s="52">
        <v>1.0</v>
      </c>
      <c r="P13" s="52" t="s">
        <v>341</v>
      </c>
      <c r="Q13" s="52">
        <v>3.0</v>
      </c>
      <c r="R13" s="52"/>
      <c r="S13" s="52"/>
      <c r="T13" s="52"/>
      <c r="U13" s="52"/>
      <c r="V13" s="52"/>
      <c r="W13" s="52"/>
      <c r="X13" s="52"/>
    </row>
    <row r="14">
      <c r="A14" s="52">
        <v>2.39979941E8</v>
      </c>
      <c r="B14" s="52">
        <v>1.0</v>
      </c>
      <c r="C14" s="52" t="s">
        <v>11</v>
      </c>
      <c r="D14" s="52" t="s">
        <v>38</v>
      </c>
      <c r="E14" s="52">
        <v>1.0</v>
      </c>
      <c r="F14" s="52" t="s">
        <v>341</v>
      </c>
      <c r="G14" s="52" t="s">
        <v>342</v>
      </c>
      <c r="H14" s="53" t="s">
        <v>38</v>
      </c>
      <c r="I14" s="53">
        <v>1.0</v>
      </c>
      <c r="J14" s="52" t="s">
        <v>55</v>
      </c>
      <c r="K14" s="52">
        <v>1.16</v>
      </c>
      <c r="L14" s="52"/>
      <c r="M14" s="52">
        <v>2.0</v>
      </c>
      <c r="N14" s="52">
        <v>2.0</v>
      </c>
      <c r="O14" s="52">
        <v>2.0</v>
      </c>
      <c r="P14" s="52" t="s">
        <v>341</v>
      </c>
      <c r="Q14" s="52">
        <v>4.0</v>
      </c>
      <c r="R14" s="52"/>
      <c r="S14" s="52"/>
      <c r="T14" s="52"/>
      <c r="U14" s="52"/>
      <c r="V14" s="52"/>
      <c r="W14" s="52"/>
      <c r="X14" s="52"/>
    </row>
    <row r="15">
      <c r="A15" s="52">
        <v>2.38231914E8</v>
      </c>
      <c r="B15" s="52">
        <v>1.0</v>
      </c>
      <c r="C15" s="52" t="s">
        <v>11</v>
      </c>
      <c r="D15" s="52" t="s">
        <v>341</v>
      </c>
      <c r="E15" s="52"/>
      <c r="F15" s="52" t="s">
        <v>341</v>
      </c>
      <c r="G15" s="52" t="s">
        <v>342</v>
      </c>
      <c r="H15" s="53" t="s">
        <v>38</v>
      </c>
      <c r="I15" s="53">
        <v>1.0</v>
      </c>
      <c r="J15" s="52" t="s">
        <v>55</v>
      </c>
      <c r="K15" s="52">
        <v>1.16</v>
      </c>
      <c r="L15" s="52"/>
      <c r="M15" s="52">
        <v>1.0</v>
      </c>
      <c r="N15" s="52">
        <v>1.0</v>
      </c>
      <c r="O15" s="52">
        <v>2.0</v>
      </c>
      <c r="P15" s="52" t="s">
        <v>341</v>
      </c>
      <c r="Q15" s="52">
        <v>3.0</v>
      </c>
      <c r="R15" s="52"/>
      <c r="S15" s="52"/>
      <c r="T15" s="52"/>
      <c r="U15" s="52"/>
      <c r="V15" s="52"/>
      <c r="W15" s="52"/>
      <c r="X15" s="52"/>
    </row>
    <row r="16">
      <c r="A16" s="52">
        <v>2.36562971E8</v>
      </c>
      <c r="B16" s="52">
        <v>1.0</v>
      </c>
      <c r="C16" s="52" t="s">
        <v>11</v>
      </c>
      <c r="D16" s="52" t="s">
        <v>42</v>
      </c>
      <c r="E16" s="52">
        <v>0.33</v>
      </c>
      <c r="F16" s="52" t="s">
        <v>40</v>
      </c>
      <c r="G16" s="52" t="s">
        <v>344</v>
      </c>
      <c r="H16" s="53" t="s">
        <v>38</v>
      </c>
      <c r="I16" s="53">
        <v>1.0</v>
      </c>
      <c r="J16" s="52" t="s">
        <v>55</v>
      </c>
      <c r="K16" s="52">
        <v>1.16</v>
      </c>
      <c r="L16" s="52">
        <v>97.0</v>
      </c>
      <c r="M16" s="52">
        <v>1.0</v>
      </c>
      <c r="N16" s="52">
        <v>2.0</v>
      </c>
      <c r="O16" s="52">
        <v>2.0</v>
      </c>
      <c r="P16" s="52" t="s">
        <v>341</v>
      </c>
      <c r="Q16" s="52">
        <v>4.0</v>
      </c>
      <c r="R16" s="52"/>
      <c r="S16" s="52"/>
      <c r="T16" s="52"/>
      <c r="U16" s="52"/>
      <c r="V16" s="52"/>
      <c r="W16" s="52"/>
      <c r="X16" s="52"/>
    </row>
    <row r="17">
      <c r="A17" s="52">
        <v>2.36417986E8</v>
      </c>
      <c r="B17" s="52">
        <v>1.0</v>
      </c>
      <c r="C17" s="52" t="s">
        <v>11</v>
      </c>
      <c r="D17" s="52" t="s">
        <v>42</v>
      </c>
      <c r="E17" s="52">
        <v>0.33</v>
      </c>
      <c r="F17" s="52" t="s">
        <v>341</v>
      </c>
      <c r="G17" s="52" t="s">
        <v>342</v>
      </c>
      <c r="H17" s="53" t="str">
        <f>vlookup(A17,'RH K-4 MOY Data'!A:H,8,false)</f>
        <v>D</v>
      </c>
      <c r="I17" s="53" t="str">
        <f>iferror(vlookup(H17,#REF!,2,false)," ")</f>
        <v> </v>
      </c>
      <c r="J17" s="52" t="s">
        <v>55</v>
      </c>
      <c r="K17" s="52">
        <v>1.16</v>
      </c>
      <c r="L17" s="52">
        <v>95.0</v>
      </c>
      <c r="M17" s="52">
        <v>2.0</v>
      </c>
      <c r="N17" s="52">
        <v>3.0</v>
      </c>
      <c r="O17" s="52">
        <v>1.0</v>
      </c>
      <c r="P17" s="52" t="s">
        <v>341</v>
      </c>
      <c r="Q17" s="52">
        <v>4.0</v>
      </c>
      <c r="R17" s="52"/>
      <c r="S17" s="52"/>
      <c r="T17" s="52"/>
      <c r="U17" s="52"/>
      <c r="V17" s="52"/>
      <c r="W17" s="52"/>
      <c r="X17" s="52"/>
    </row>
    <row r="18">
      <c r="A18" s="52">
        <v>2.38187736E8</v>
      </c>
      <c r="B18" s="52">
        <v>1.0</v>
      </c>
      <c r="C18" s="52" t="s">
        <v>11</v>
      </c>
      <c r="D18" s="52" t="s">
        <v>90</v>
      </c>
      <c r="E18" s="52">
        <v>1.33</v>
      </c>
      <c r="F18" s="52" t="s">
        <v>96</v>
      </c>
      <c r="G18" s="52" t="s">
        <v>345</v>
      </c>
      <c r="H18" s="53" t="s">
        <v>55</v>
      </c>
      <c r="I18" s="53">
        <v>1.16</v>
      </c>
      <c r="J18" s="52" t="s">
        <v>90</v>
      </c>
      <c r="K18" s="52">
        <v>1.33</v>
      </c>
      <c r="L18" s="52">
        <v>99.0</v>
      </c>
      <c r="M18" s="52">
        <v>2.0</v>
      </c>
      <c r="N18" s="52">
        <v>2.0</v>
      </c>
      <c r="O18" s="52">
        <v>2.0</v>
      </c>
      <c r="P18" s="52" t="s">
        <v>341</v>
      </c>
      <c r="Q18" s="52">
        <v>4.0</v>
      </c>
      <c r="R18" s="52"/>
      <c r="S18" s="52"/>
      <c r="T18" s="52"/>
      <c r="U18" s="52"/>
      <c r="V18" s="52"/>
      <c r="W18" s="52"/>
      <c r="X18" s="52"/>
    </row>
    <row r="19">
      <c r="A19" s="52">
        <v>2.37649272E8</v>
      </c>
      <c r="B19" s="52">
        <v>1.0</v>
      </c>
      <c r="C19" s="52" t="s">
        <v>11</v>
      </c>
      <c r="D19" s="52" t="s">
        <v>90</v>
      </c>
      <c r="E19" s="52">
        <v>1.33</v>
      </c>
      <c r="F19" s="52" t="s">
        <v>96</v>
      </c>
      <c r="G19" s="52" t="s">
        <v>345</v>
      </c>
      <c r="H19" s="53" t="s">
        <v>55</v>
      </c>
      <c r="I19" s="53">
        <v>1.16</v>
      </c>
      <c r="J19" s="52" t="s">
        <v>90</v>
      </c>
      <c r="K19" s="52">
        <v>1.33</v>
      </c>
      <c r="L19" s="52"/>
      <c r="M19" s="52">
        <v>3.0</v>
      </c>
      <c r="N19" s="52">
        <v>3.0</v>
      </c>
      <c r="O19" s="52">
        <v>1.0</v>
      </c>
      <c r="P19" s="52" t="s">
        <v>341</v>
      </c>
      <c r="Q19" s="52">
        <v>4.0</v>
      </c>
      <c r="R19" s="52"/>
      <c r="S19" s="52"/>
      <c r="T19" s="52"/>
      <c r="U19" s="52"/>
      <c r="V19" s="52"/>
      <c r="W19" s="52"/>
      <c r="X19" s="52"/>
    </row>
    <row r="20">
      <c r="A20" s="52">
        <v>2.34027167E8</v>
      </c>
      <c r="B20" s="52">
        <v>1.0</v>
      </c>
      <c r="C20" s="52" t="s">
        <v>11</v>
      </c>
      <c r="D20" s="52" t="s">
        <v>38</v>
      </c>
      <c r="E20" s="52">
        <v>1.0</v>
      </c>
      <c r="F20" s="52" t="s">
        <v>341</v>
      </c>
      <c r="G20" s="52" t="s">
        <v>342</v>
      </c>
      <c r="H20" s="53" t="s">
        <v>55</v>
      </c>
      <c r="I20" s="53">
        <v>1.16</v>
      </c>
      <c r="J20" s="52" t="s">
        <v>90</v>
      </c>
      <c r="K20" s="52">
        <v>1.33</v>
      </c>
      <c r="L20" s="52"/>
      <c r="M20" s="52">
        <v>1.0</v>
      </c>
      <c r="N20" s="52">
        <v>2.0</v>
      </c>
      <c r="O20" s="52">
        <v>1.0</v>
      </c>
      <c r="P20" s="52" t="s">
        <v>341</v>
      </c>
      <c r="Q20" s="52">
        <v>3.0</v>
      </c>
      <c r="R20" s="52"/>
      <c r="S20" s="52"/>
      <c r="T20" s="52"/>
      <c r="U20" s="52"/>
      <c r="V20" s="52"/>
      <c r="W20" s="52"/>
      <c r="X20" s="52"/>
    </row>
    <row r="21">
      <c r="A21" s="52">
        <v>2.37499462E8</v>
      </c>
      <c r="B21" s="52">
        <v>1.0</v>
      </c>
      <c r="C21" s="52" t="s">
        <v>11</v>
      </c>
      <c r="D21" s="52" t="s">
        <v>342</v>
      </c>
      <c r="E21" s="52"/>
      <c r="F21" s="52" t="s">
        <v>342</v>
      </c>
      <c r="G21" s="52" t="s">
        <v>342</v>
      </c>
      <c r="H21" s="54" t="s">
        <v>90</v>
      </c>
      <c r="I21" s="54">
        <v>1.33</v>
      </c>
      <c r="J21" s="52" t="s">
        <v>96</v>
      </c>
      <c r="K21" s="52">
        <v>1.5</v>
      </c>
      <c r="L21" s="52">
        <v>94.0</v>
      </c>
      <c r="M21" s="52">
        <v>1.0</v>
      </c>
      <c r="N21" s="52"/>
      <c r="O21" s="52">
        <v>1.0</v>
      </c>
      <c r="P21" s="52" t="s">
        <v>341</v>
      </c>
      <c r="Q21" s="52">
        <v>1.0</v>
      </c>
      <c r="R21" s="52"/>
      <c r="S21" s="52"/>
      <c r="T21" s="52"/>
      <c r="U21" s="52"/>
      <c r="V21" s="52"/>
      <c r="W21" s="52"/>
      <c r="X21" s="52"/>
    </row>
    <row r="22">
      <c r="A22" s="52">
        <v>2.37649298E8</v>
      </c>
      <c r="B22" s="52">
        <v>1.0</v>
      </c>
      <c r="C22" s="52" t="s">
        <v>11</v>
      </c>
      <c r="D22" s="52" t="s">
        <v>102</v>
      </c>
      <c r="E22" s="52">
        <v>-0.25</v>
      </c>
      <c r="F22" s="52" t="s">
        <v>44</v>
      </c>
      <c r="G22" s="52" t="s">
        <v>343</v>
      </c>
      <c r="H22" s="54" t="s">
        <v>90</v>
      </c>
      <c r="I22" s="54">
        <v>1.33</v>
      </c>
      <c r="J22" s="52" t="s">
        <v>96</v>
      </c>
      <c r="K22" s="52">
        <v>1.5</v>
      </c>
      <c r="L22" s="52">
        <v>95.0</v>
      </c>
      <c r="M22" s="52">
        <v>1.0</v>
      </c>
      <c r="N22" s="52">
        <v>2.0</v>
      </c>
      <c r="O22" s="52">
        <v>1.0</v>
      </c>
      <c r="P22" s="52" t="s">
        <v>341</v>
      </c>
      <c r="Q22" s="52">
        <v>3.0</v>
      </c>
      <c r="R22" s="52"/>
      <c r="S22" s="52"/>
      <c r="T22" s="52"/>
      <c r="U22" s="52"/>
      <c r="V22" s="52"/>
      <c r="W22" s="52"/>
      <c r="X22" s="52"/>
    </row>
    <row r="23">
      <c r="A23" s="52">
        <v>2.36852703E8</v>
      </c>
      <c r="B23" s="52">
        <v>1.0</v>
      </c>
      <c r="C23" s="52" t="s">
        <v>11</v>
      </c>
      <c r="D23" s="52" t="s">
        <v>38</v>
      </c>
      <c r="E23" s="52">
        <v>1.0</v>
      </c>
      <c r="F23" s="52" t="s">
        <v>55</v>
      </c>
      <c r="G23" s="52" t="s">
        <v>346</v>
      </c>
      <c r="H23" s="54" t="s">
        <v>90</v>
      </c>
      <c r="I23" s="54">
        <v>1.33</v>
      </c>
      <c r="J23" s="52" t="s">
        <v>96</v>
      </c>
      <c r="K23" s="52">
        <v>1.5</v>
      </c>
      <c r="L23" s="52">
        <v>99.0</v>
      </c>
      <c r="M23" s="52">
        <v>3.0</v>
      </c>
      <c r="N23" s="52">
        <v>2.0</v>
      </c>
      <c r="O23" s="52">
        <v>2.0</v>
      </c>
      <c r="P23" s="52" t="s">
        <v>341</v>
      </c>
      <c r="Q23" s="52">
        <v>4.0</v>
      </c>
      <c r="R23" s="52"/>
      <c r="S23" s="52"/>
      <c r="T23" s="52"/>
      <c r="U23" s="52"/>
      <c r="V23" s="52"/>
      <c r="W23" s="52"/>
      <c r="X23" s="52"/>
    </row>
    <row r="24">
      <c r="A24" s="52">
        <v>2.38187744E8</v>
      </c>
      <c r="B24" s="52">
        <v>1.0</v>
      </c>
      <c r="C24" s="52" t="s">
        <v>11</v>
      </c>
      <c r="D24" s="52" t="s">
        <v>59</v>
      </c>
      <c r="E24" s="52">
        <v>1.67</v>
      </c>
      <c r="F24" s="52" t="s">
        <v>77</v>
      </c>
      <c r="G24" s="52" t="s">
        <v>347</v>
      </c>
      <c r="H24" s="55" t="s">
        <v>77</v>
      </c>
      <c r="I24" s="55">
        <v>1.83</v>
      </c>
      <c r="J24" s="52" t="s">
        <v>155</v>
      </c>
      <c r="K24" s="52">
        <v>2.0</v>
      </c>
      <c r="L24" s="52">
        <v>96.0</v>
      </c>
      <c r="M24" s="52">
        <v>1.0</v>
      </c>
      <c r="N24" s="52">
        <v>2.0</v>
      </c>
      <c r="O24" s="52">
        <v>2.0</v>
      </c>
      <c r="P24" s="52" t="s">
        <v>341</v>
      </c>
      <c r="Q24" s="52">
        <v>4.0</v>
      </c>
      <c r="R24" s="52"/>
      <c r="S24" s="52"/>
      <c r="T24" s="52"/>
      <c r="U24" s="52"/>
      <c r="V24" s="52"/>
      <c r="W24" s="52"/>
      <c r="X24" s="52"/>
    </row>
    <row r="25">
      <c r="A25" s="52">
        <v>2.3825352E8</v>
      </c>
      <c r="B25" s="52">
        <v>1.0</v>
      </c>
      <c r="C25" s="52" t="s">
        <v>11</v>
      </c>
      <c r="D25" s="52" t="s">
        <v>77</v>
      </c>
      <c r="E25" s="52">
        <v>1.83</v>
      </c>
      <c r="F25" s="52" t="s">
        <v>155</v>
      </c>
      <c r="G25" s="52" t="s">
        <v>348</v>
      </c>
      <c r="H25" s="55" t="s">
        <v>77</v>
      </c>
      <c r="I25" s="55">
        <v>1.83</v>
      </c>
      <c r="J25" s="52" t="s">
        <v>155</v>
      </c>
      <c r="K25" s="52">
        <v>2.0</v>
      </c>
      <c r="L25" s="52">
        <v>99.0</v>
      </c>
      <c r="M25" s="52">
        <v>2.0</v>
      </c>
      <c r="N25" s="52">
        <v>2.0</v>
      </c>
      <c r="O25" s="52">
        <v>1.0</v>
      </c>
      <c r="P25" s="52" t="s">
        <v>341</v>
      </c>
      <c r="Q25" s="52">
        <v>3.0</v>
      </c>
      <c r="R25" s="52"/>
      <c r="S25" s="52"/>
      <c r="T25" s="52"/>
      <c r="U25" s="52"/>
      <c r="V25" s="52"/>
      <c r="W25" s="52"/>
      <c r="X25" s="52"/>
    </row>
    <row r="26">
      <c r="A26" s="52">
        <v>2.37018213E8</v>
      </c>
      <c r="B26" s="52">
        <v>1.0</v>
      </c>
      <c r="C26" s="52" t="s">
        <v>11</v>
      </c>
      <c r="D26" s="52" t="s">
        <v>59</v>
      </c>
      <c r="E26" s="52">
        <v>1.67</v>
      </c>
      <c r="F26" s="52" t="s">
        <v>341</v>
      </c>
      <c r="G26" s="52" t="s">
        <v>342</v>
      </c>
      <c r="H26" s="55" t="s">
        <v>155</v>
      </c>
      <c r="I26" s="55">
        <v>2.0</v>
      </c>
      <c r="J26" s="52" t="s">
        <v>37</v>
      </c>
      <c r="K26" s="52">
        <v>2.33</v>
      </c>
      <c r="L26" s="52">
        <v>96.0</v>
      </c>
      <c r="M26" s="52">
        <v>1.0</v>
      </c>
      <c r="N26" s="52">
        <v>3.0</v>
      </c>
      <c r="O26" s="52">
        <v>1.0</v>
      </c>
      <c r="P26" s="52" t="s">
        <v>341</v>
      </c>
      <c r="Q26" s="52">
        <v>4.0</v>
      </c>
      <c r="R26" s="52"/>
      <c r="S26" s="52"/>
      <c r="T26" s="52"/>
      <c r="U26" s="52"/>
      <c r="V26" s="52"/>
      <c r="W26" s="52"/>
      <c r="X26" s="52"/>
    </row>
    <row r="27">
      <c r="A27" s="52">
        <v>2.38187868E8</v>
      </c>
      <c r="B27" s="52">
        <v>1.0</v>
      </c>
      <c r="C27" s="52" t="s">
        <v>11</v>
      </c>
      <c r="D27" s="52" t="s">
        <v>77</v>
      </c>
      <c r="E27" s="52">
        <v>1.83</v>
      </c>
      <c r="F27" s="52" t="s">
        <v>155</v>
      </c>
      <c r="G27" s="52" t="s">
        <v>348</v>
      </c>
      <c r="H27" s="55" t="s">
        <v>155</v>
      </c>
      <c r="I27" s="55">
        <v>2.0</v>
      </c>
      <c r="J27" s="52" t="s">
        <v>37</v>
      </c>
      <c r="K27" s="52">
        <v>2.33</v>
      </c>
      <c r="L27" s="52">
        <v>96.0</v>
      </c>
      <c r="M27" s="52">
        <v>1.0</v>
      </c>
      <c r="N27" s="52">
        <v>3.0</v>
      </c>
      <c r="O27" s="52">
        <v>1.0</v>
      </c>
      <c r="P27" s="52" t="s">
        <v>341</v>
      </c>
      <c r="Q27" s="52">
        <v>4.0</v>
      </c>
      <c r="R27" s="52"/>
      <c r="S27" s="52"/>
      <c r="T27" s="52"/>
      <c r="U27" s="52"/>
      <c r="V27" s="52"/>
      <c r="W27" s="52"/>
      <c r="X27" s="52"/>
    </row>
    <row r="28">
      <c r="A28" s="52">
        <v>2.36198164E8</v>
      </c>
      <c r="B28" s="52">
        <v>1.0</v>
      </c>
      <c r="C28" s="52" t="s">
        <v>11</v>
      </c>
      <c r="D28" s="52" t="s">
        <v>59</v>
      </c>
      <c r="E28" s="52">
        <v>1.67</v>
      </c>
      <c r="F28" s="52" t="s">
        <v>155</v>
      </c>
      <c r="G28" s="52" t="s">
        <v>348</v>
      </c>
      <c r="H28" s="55" t="s">
        <v>53</v>
      </c>
      <c r="I28" s="55">
        <v>2.67</v>
      </c>
      <c r="J28" s="52" t="s">
        <v>51</v>
      </c>
      <c r="K28" s="52">
        <v>3.0</v>
      </c>
      <c r="L28" s="52">
        <v>99.0</v>
      </c>
      <c r="M28" s="52">
        <v>2.0</v>
      </c>
      <c r="N28" s="52">
        <v>2.0</v>
      </c>
      <c r="O28" s="52">
        <v>1.0</v>
      </c>
      <c r="P28" s="52" t="s">
        <v>348</v>
      </c>
      <c r="Q28" s="52">
        <v>5.0</v>
      </c>
      <c r="R28" s="52"/>
      <c r="S28" s="52"/>
      <c r="T28" s="52"/>
      <c r="U28" s="52"/>
      <c r="V28" s="52"/>
      <c r="W28" s="52"/>
      <c r="X28" s="52"/>
    </row>
    <row r="29">
      <c r="A29" s="52">
        <v>2.37649231E8</v>
      </c>
      <c r="B29" s="52">
        <v>1.0</v>
      </c>
      <c r="C29" s="52" t="s">
        <v>11</v>
      </c>
      <c r="D29" s="52" t="s">
        <v>155</v>
      </c>
      <c r="E29" s="52">
        <v>2.0</v>
      </c>
      <c r="F29" s="52" t="s">
        <v>37</v>
      </c>
      <c r="G29" s="52" t="s">
        <v>349</v>
      </c>
      <c r="H29" s="55" t="s">
        <v>51</v>
      </c>
      <c r="I29" s="55">
        <v>3.0</v>
      </c>
      <c r="J29" s="52" t="s">
        <v>47</v>
      </c>
      <c r="K29" s="52">
        <v>3.33</v>
      </c>
      <c r="L29" s="52">
        <v>99.0</v>
      </c>
      <c r="M29" s="52">
        <v>1.0</v>
      </c>
      <c r="N29" s="52">
        <v>3.0</v>
      </c>
      <c r="O29" s="52">
        <v>1.0</v>
      </c>
      <c r="P29" s="52" t="s">
        <v>348</v>
      </c>
      <c r="Q29" s="52">
        <v>6.0</v>
      </c>
      <c r="R29" s="52"/>
      <c r="S29" s="52"/>
      <c r="T29" s="52"/>
      <c r="U29" s="52"/>
      <c r="V29" s="52"/>
      <c r="W29" s="52"/>
      <c r="X29" s="52"/>
    </row>
    <row r="30">
      <c r="A30" s="52">
        <v>2.34292928E8</v>
      </c>
      <c r="B30" s="52">
        <v>1.0</v>
      </c>
      <c r="C30" s="52" t="s">
        <v>11</v>
      </c>
      <c r="D30" s="52" t="s">
        <v>342</v>
      </c>
      <c r="E30" s="52"/>
      <c r="F30" s="52" t="s">
        <v>342</v>
      </c>
      <c r="G30" s="52" t="s">
        <v>342</v>
      </c>
      <c r="H30" s="56" t="str">
        <f>vlookup(A30,'RH K-4 MOY Data'!A:H,8,false)</f>
        <v> </v>
      </c>
      <c r="I30" s="56" t="str">
        <f t="shared" ref="I30:I31" si="3">iferror(vlookup(H30,#REF!,2,false)," ")</f>
        <v> </v>
      </c>
      <c r="J30" s="52" t="s">
        <v>342</v>
      </c>
      <c r="K30" s="52"/>
      <c r="L30" s="52"/>
      <c r="M30" s="52"/>
      <c r="N30" s="52"/>
      <c r="O30" s="52"/>
      <c r="P30" s="52" t="s">
        <v>342</v>
      </c>
      <c r="Q30" s="52">
        <v>0.0</v>
      </c>
      <c r="R30" s="52"/>
      <c r="S30" s="52"/>
      <c r="T30" s="52"/>
      <c r="U30" s="52"/>
      <c r="V30" s="52"/>
      <c r="W30" s="52"/>
      <c r="X30" s="52"/>
    </row>
    <row r="31">
      <c r="A31" s="52">
        <v>2.18702165E8</v>
      </c>
      <c r="B31" s="52">
        <v>1.0</v>
      </c>
      <c r="C31" s="52" t="s">
        <v>11</v>
      </c>
      <c r="D31" s="52" t="s">
        <v>342</v>
      </c>
      <c r="E31" s="52"/>
      <c r="F31" s="52" t="s">
        <v>342</v>
      </c>
      <c r="G31" s="52" t="s">
        <v>342</v>
      </c>
      <c r="H31" s="56" t="str">
        <f>vlookup(A31,'RH K-4 MOY Data'!A:H,8,false)</f>
        <v> </v>
      </c>
      <c r="I31" s="56" t="str">
        <f t="shared" si="3"/>
        <v> </v>
      </c>
      <c r="J31" s="52" t="s">
        <v>342</v>
      </c>
      <c r="K31" s="52"/>
      <c r="L31" s="52"/>
      <c r="M31" s="52"/>
      <c r="N31" s="52"/>
      <c r="O31" s="52"/>
      <c r="P31" s="52" t="s">
        <v>342</v>
      </c>
      <c r="Q31" s="52">
        <v>0.0</v>
      </c>
      <c r="R31" s="52"/>
      <c r="S31" s="52"/>
      <c r="T31" s="52"/>
      <c r="U31" s="52"/>
      <c r="V31" s="52"/>
      <c r="W31" s="52"/>
      <c r="X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</row>
  </sheetData>
  <autoFilter ref="$A$1:$X$1000">
    <sortState ref="A1:X1000">
      <sortCondition ref="I1:I1000"/>
      <sortCondition ref="H1:H1000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9.13"/>
    <col customWidth="1" min="3" max="3" width="9.25"/>
    <col customWidth="1" min="4" max="4" width="11.5"/>
    <col customWidth="1" min="5" max="5" width="13.0"/>
    <col customWidth="1" hidden="1" min="6" max="6" width="7.38"/>
    <col customWidth="1" hidden="1" min="7" max="7" width="13.0"/>
    <col customWidth="1" min="8" max="10" width="9.5"/>
    <col customWidth="1" hidden="1" min="11" max="11" width="9.5"/>
    <col customWidth="1" min="12" max="17" width="9.5"/>
  </cols>
  <sheetData>
    <row r="1">
      <c r="A1" s="51" t="s">
        <v>328</v>
      </c>
      <c r="B1" s="52" t="s">
        <v>329</v>
      </c>
      <c r="C1" s="52" t="s">
        <v>330</v>
      </c>
      <c r="D1" s="52" t="s">
        <v>331</v>
      </c>
      <c r="E1" s="52" t="s">
        <v>332</v>
      </c>
      <c r="F1" s="52" t="s">
        <v>333</v>
      </c>
      <c r="G1" s="52" t="s">
        <v>332</v>
      </c>
      <c r="H1" s="52" t="s">
        <v>334</v>
      </c>
      <c r="I1" s="52" t="s">
        <v>332</v>
      </c>
      <c r="J1" s="52" t="s">
        <v>333</v>
      </c>
      <c r="K1" s="52" t="s">
        <v>332</v>
      </c>
      <c r="L1" s="52" t="s">
        <v>335</v>
      </c>
      <c r="M1" s="52" t="s">
        <v>336</v>
      </c>
      <c r="N1" s="52" t="s">
        <v>337</v>
      </c>
      <c r="O1" s="52" t="s">
        <v>338</v>
      </c>
      <c r="P1" s="52" t="s">
        <v>339</v>
      </c>
      <c r="Q1" s="52" t="s">
        <v>340</v>
      </c>
      <c r="R1" s="52"/>
      <c r="S1" s="52"/>
      <c r="T1" s="52"/>
      <c r="U1" s="52"/>
      <c r="V1" s="52"/>
      <c r="W1" s="52"/>
      <c r="X1" s="52"/>
    </row>
    <row r="2">
      <c r="A2" s="52">
        <v>2.34623809E8</v>
      </c>
      <c r="B2" s="52">
        <v>1.0</v>
      </c>
      <c r="C2" s="52" t="s">
        <v>10</v>
      </c>
      <c r="D2" s="52" t="s">
        <v>42</v>
      </c>
      <c r="E2" s="52">
        <v>0.33</v>
      </c>
      <c r="F2" s="52" t="s">
        <v>40</v>
      </c>
      <c r="G2" s="52" t="s">
        <v>344</v>
      </c>
      <c r="H2" s="57" t="s">
        <v>40</v>
      </c>
      <c r="I2" s="57">
        <v>0.67</v>
      </c>
      <c r="J2" s="52" t="s">
        <v>38</v>
      </c>
      <c r="K2" s="52">
        <v>1.0</v>
      </c>
      <c r="L2" s="52">
        <v>90.0</v>
      </c>
      <c r="M2" s="52">
        <v>1.0</v>
      </c>
      <c r="N2" s="52">
        <v>3.0</v>
      </c>
      <c r="O2" s="52">
        <v>1.0</v>
      </c>
      <c r="P2" s="52" t="s">
        <v>341</v>
      </c>
      <c r="Q2" s="52">
        <v>4.0</v>
      </c>
      <c r="R2" s="52"/>
      <c r="S2" s="52"/>
      <c r="T2" s="52"/>
      <c r="U2" s="52"/>
      <c r="V2" s="52"/>
      <c r="W2" s="52"/>
      <c r="X2" s="52"/>
    </row>
    <row r="3">
      <c r="A3" s="52">
        <v>2.37649256E8</v>
      </c>
      <c r="B3" s="52">
        <v>1.0</v>
      </c>
      <c r="C3" s="52" t="s">
        <v>10</v>
      </c>
      <c r="D3" s="52" t="s">
        <v>42</v>
      </c>
      <c r="E3" s="52">
        <v>0.33</v>
      </c>
      <c r="F3" s="52" t="s">
        <v>341</v>
      </c>
      <c r="G3" s="52" t="s">
        <v>342</v>
      </c>
      <c r="H3" s="57" t="str">
        <f>vlookup(A3,'RH K-4 MOY Data'!A:H,8,false)</f>
        <v>C</v>
      </c>
      <c r="I3" s="57" t="str">
        <f>iferror(vlookup(H3,#REF!,2,false)," ")</f>
        <v> </v>
      </c>
      <c r="J3" s="52" t="s">
        <v>342</v>
      </c>
      <c r="K3" s="52"/>
      <c r="L3" s="52"/>
      <c r="M3" s="52"/>
      <c r="N3" s="52"/>
      <c r="O3" s="52"/>
      <c r="P3" s="52" t="s">
        <v>342</v>
      </c>
      <c r="Q3" s="52">
        <v>0.0</v>
      </c>
      <c r="R3" s="52"/>
      <c r="S3" s="52"/>
      <c r="T3" s="52"/>
      <c r="U3" s="52"/>
      <c r="V3" s="52"/>
      <c r="W3" s="52"/>
      <c r="X3" s="52"/>
    </row>
    <row r="4">
      <c r="A4" s="52">
        <v>2.24009423E8</v>
      </c>
      <c r="B4" s="52">
        <v>1.0</v>
      </c>
      <c r="C4" s="52" t="s">
        <v>10</v>
      </c>
      <c r="D4" s="52" t="s">
        <v>102</v>
      </c>
      <c r="E4" s="52">
        <v>-0.25</v>
      </c>
      <c r="F4" s="52" t="s">
        <v>341</v>
      </c>
      <c r="G4" s="52" t="s">
        <v>342</v>
      </c>
      <c r="H4" s="57" t="s">
        <v>38</v>
      </c>
      <c r="I4" s="57">
        <v>1.0</v>
      </c>
      <c r="J4" s="52" t="s">
        <v>55</v>
      </c>
      <c r="K4" s="52">
        <v>1.16</v>
      </c>
      <c r="L4" s="52">
        <v>82.0</v>
      </c>
      <c r="M4" s="52">
        <v>1.0</v>
      </c>
      <c r="N4" s="52">
        <v>2.0</v>
      </c>
      <c r="O4" s="52">
        <v>3.0</v>
      </c>
      <c r="P4" s="52" t="s">
        <v>341</v>
      </c>
      <c r="Q4" s="52">
        <v>5.0</v>
      </c>
      <c r="R4" s="52"/>
      <c r="S4" s="52"/>
      <c r="T4" s="52"/>
      <c r="U4" s="52"/>
      <c r="V4" s="52"/>
      <c r="W4" s="52"/>
      <c r="X4" s="52"/>
    </row>
    <row r="5">
      <c r="A5" s="52">
        <v>2.37649314E8</v>
      </c>
      <c r="B5" s="52">
        <v>1.0</v>
      </c>
      <c r="C5" s="52" t="s">
        <v>10</v>
      </c>
      <c r="D5" s="52" t="s">
        <v>42</v>
      </c>
      <c r="E5" s="52">
        <v>0.33</v>
      </c>
      <c r="F5" s="52" t="s">
        <v>341</v>
      </c>
      <c r="G5" s="52" t="s">
        <v>342</v>
      </c>
      <c r="H5" s="57" t="s">
        <v>38</v>
      </c>
      <c r="I5" s="57">
        <v>1.0</v>
      </c>
      <c r="J5" s="52" t="s">
        <v>55</v>
      </c>
      <c r="K5" s="52">
        <v>1.16</v>
      </c>
      <c r="L5" s="52">
        <v>91.0</v>
      </c>
      <c r="M5" s="52">
        <v>1.0</v>
      </c>
      <c r="N5" s="52">
        <v>1.0</v>
      </c>
      <c r="O5" s="52">
        <v>1.0</v>
      </c>
      <c r="P5" s="52" t="s">
        <v>341</v>
      </c>
      <c r="Q5" s="52">
        <v>2.0</v>
      </c>
      <c r="R5" s="52"/>
      <c r="S5" s="52"/>
      <c r="T5" s="52"/>
      <c r="U5" s="52"/>
      <c r="V5" s="52"/>
      <c r="W5" s="52"/>
      <c r="X5" s="52"/>
    </row>
    <row r="6">
      <c r="A6" s="52">
        <v>2.38051569E8</v>
      </c>
      <c r="B6" s="52">
        <v>1.0</v>
      </c>
      <c r="C6" s="52" t="s">
        <v>10</v>
      </c>
      <c r="D6" s="52" t="s">
        <v>102</v>
      </c>
      <c r="E6" s="52">
        <v>-0.25</v>
      </c>
      <c r="F6" s="52" t="s">
        <v>42</v>
      </c>
      <c r="G6" s="52" t="s">
        <v>350</v>
      </c>
      <c r="H6" s="57" t="s">
        <v>38</v>
      </c>
      <c r="I6" s="57">
        <v>1.0</v>
      </c>
      <c r="J6" s="52" t="s">
        <v>55</v>
      </c>
      <c r="K6" s="52">
        <v>1.16</v>
      </c>
      <c r="L6" s="52">
        <v>92.0</v>
      </c>
      <c r="M6" s="52">
        <v>2.0</v>
      </c>
      <c r="N6" s="52">
        <v>1.0</v>
      </c>
      <c r="O6" s="52">
        <v>2.0</v>
      </c>
      <c r="P6" s="52" t="s">
        <v>341</v>
      </c>
      <c r="Q6" s="52">
        <v>3.0</v>
      </c>
      <c r="R6" s="52"/>
      <c r="S6" s="52"/>
      <c r="T6" s="52"/>
      <c r="U6" s="52"/>
      <c r="V6" s="52"/>
      <c r="W6" s="52"/>
      <c r="X6" s="52"/>
    </row>
    <row r="7">
      <c r="A7" s="52">
        <v>2.37649322E8</v>
      </c>
      <c r="B7" s="52">
        <v>1.0</v>
      </c>
      <c r="C7" s="52" t="s">
        <v>10</v>
      </c>
      <c r="D7" s="52" t="s">
        <v>40</v>
      </c>
      <c r="E7" s="52">
        <v>0.67</v>
      </c>
      <c r="F7" s="52" t="s">
        <v>38</v>
      </c>
      <c r="G7" s="52" t="s">
        <v>351</v>
      </c>
      <c r="H7" s="57" t="s">
        <v>38</v>
      </c>
      <c r="I7" s="57">
        <v>1.0</v>
      </c>
      <c r="J7" s="52" t="s">
        <v>90</v>
      </c>
      <c r="K7" s="52">
        <v>1.33</v>
      </c>
      <c r="L7" s="52">
        <v>96.0</v>
      </c>
      <c r="M7" s="52">
        <v>1.0</v>
      </c>
      <c r="N7" s="52">
        <v>3.0</v>
      </c>
      <c r="O7" s="52">
        <v>1.0</v>
      </c>
      <c r="P7" s="52" t="s">
        <v>341</v>
      </c>
      <c r="Q7" s="52">
        <v>4.0</v>
      </c>
      <c r="R7" s="52"/>
      <c r="S7" s="52"/>
      <c r="T7" s="52"/>
      <c r="U7" s="52"/>
      <c r="V7" s="52"/>
      <c r="W7" s="52"/>
      <c r="X7" s="52"/>
    </row>
    <row r="8">
      <c r="A8" s="52">
        <v>2.36817367E8</v>
      </c>
      <c r="B8" s="52">
        <v>1.0</v>
      </c>
      <c r="C8" s="52" t="s">
        <v>10</v>
      </c>
      <c r="D8" s="52" t="s">
        <v>44</v>
      </c>
      <c r="E8" s="52">
        <v>0.0</v>
      </c>
      <c r="F8" s="52" t="s">
        <v>42</v>
      </c>
      <c r="G8" s="52" t="s">
        <v>350</v>
      </c>
      <c r="H8" s="57" t="s">
        <v>38</v>
      </c>
      <c r="I8" s="57">
        <v>1.0</v>
      </c>
      <c r="J8" s="52" t="s">
        <v>55</v>
      </c>
      <c r="K8" s="52">
        <v>1.16</v>
      </c>
      <c r="L8" s="52"/>
      <c r="M8" s="52">
        <v>2.0</v>
      </c>
      <c r="N8" s="52">
        <v>2.0</v>
      </c>
      <c r="O8" s="52">
        <v>2.0</v>
      </c>
      <c r="P8" s="52" t="s">
        <v>341</v>
      </c>
      <c r="Q8" s="52">
        <v>4.0</v>
      </c>
      <c r="R8" s="52"/>
      <c r="S8" s="52"/>
      <c r="T8" s="52"/>
      <c r="U8" s="52"/>
      <c r="V8" s="52"/>
      <c r="W8" s="52"/>
      <c r="X8" s="52"/>
    </row>
    <row r="9">
      <c r="A9" s="52">
        <v>2.23263578E8</v>
      </c>
      <c r="B9" s="52">
        <v>1.0</v>
      </c>
      <c r="C9" s="52" t="s">
        <v>10</v>
      </c>
      <c r="D9" s="52" t="s">
        <v>38</v>
      </c>
      <c r="E9" s="52">
        <v>1.0</v>
      </c>
      <c r="F9" s="52" t="s">
        <v>55</v>
      </c>
      <c r="G9" s="52" t="s">
        <v>346</v>
      </c>
      <c r="H9" s="57" t="s">
        <v>55</v>
      </c>
      <c r="I9" s="57">
        <v>1.16</v>
      </c>
      <c r="J9" s="52" t="s">
        <v>59</v>
      </c>
      <c r="K9" s="52">
        <v>1.67</v>
      </c>
      <c r="L9" s="52"/>
      <c r="M9" s="52">
        <v>2.0</v>
      </c>
      <c r="N9" s="52">
        <v>2.0</v>
      </c>
      <c r="O9" s="52">
        <v>3.0</v>
      </c>
      <c r="P9" s="52" t="s">
        <v>341</v>
      </c>
      <c r="Q9" s="52">
        <v>5.0</v>
      </c>
      <c r="R9" s="52"/>
      <c r="S9" s="52"/>
      <c r="T9" s="52"/>
      <c r="U9" s="52"/>
      <c r="V9" s="52"/>
      <c r="W9" s="52"/>
      <c r="X9" s="52"/>
    </row>
    <row r="10">
      <c r="A10" s="52">
        <v>2.35360096E8</v>
      </c>
      <c r="B10" s="52">
        <v>1.0</v>
      </c>
      <c r="C10" s="52" t="s">
        <v>10</v>
      </c>
      <c r="D10" s="52" t="s">
        <v>38</v>
      </c>
      <c r="E10" s="52">
        <v>1.0</v>
      </c>
      <c r="F10" s="52" t="s">
        <v>341</v>
      </c>
      <c r="G10" s="52" t="s">
        <v>342</v>
      </c>
      <c r="H10" s="57" t="s">
        <v>55</v>
      </c>
      <c r="I10" s="57">
        <v>1.16</v>
      </c>
      <c r="J10" s="52" t="s">
        <v>90</v>
      </c>
      <c r="K10" s="52">
        <v>1.33</v>
      </c>
      <c r="L10" s="52">
        <v>97.0</v>
      </c>
      <c r="M10" s="52">
        <v>2.0</v>
      </c>
      <c r="N10" s="52">
        <v>2.0</v>
      </c>
      <c r="O10" s="52">
        <v>2.0</v>
      </c>
      <c r="P10" s="52" t="s">
        <v>341</v>
      </c>
      <c r="Q10" s="52">
        <v>4.0</v>
      </c>
      <c r="R10" s="52"/>
      <c r="S10" s="52"/>
      <c r="T10" s="52"/>
      <c r="U10" s="52"/>
      <c r="V10" s="52"/>
      <c r="W10" s="52"/>
      <c r="X10" s="52"/>
    </row>
    <row r="11">
      <c r="A11" s="52">
        <v>2.38253488E8</v>
      </c>
      <c r="B11" s="52">
        <v>1.0</v>
      </c>
      <c r="C11" s="52" t="s">
        <v>10</v>
      </c>
      <c r="D11" s="52" t="s">
        <v>42</v>
      </c>
      <c r="E11" s="52">
        <v>0.33</v>
      </c>
      <c r="F11" s="52" t="s">
        <v>341</v>
      </c>
      <c r="G11" s="52" t="s">
        <v>342</v>
      </c>
      <c r="H11" s="54" t="s">
        <v>90</v>
      </c>
      <c r="I11" s="54">
        <v>1.33</v>
      </c>
      <c r="J11" s="52" t="s">
        <v>96</v>
      </c>
      <c r="K11" s="52">
        <v>1.5</v>
      </c>
      <c r="L11" s="52">
        <v>98.0</v>
      </c>
      <c r="M11" s="52">
        <v>2.0</v>
      </c>
      <c r="N11" s="52">
        <v>2.0</v>
      </c>
      <c r="O11" s="52">
        <v>1.0</v>
      </c>
      <c r="P11" s="52" t="s">
        <v>341</v>
      </c>
      <c r="Q11" s="52">
        <v>3.0</v>
      </c>
      <c r="R11" s="52"/>
      <c r="S11" s="52"/>
      <c r="T11" s="52"/>
      <c r="U11" s="52"/>
      <c r="V11" s="52"/>
      <c r="W11" s="52"/>
      <c r="X11" s="52"/>
    </row>
    <row r="12">
      <c r="A12" s="52">
        <v>2.36721437E8</v>
      </c>
      <c r="B12" s="52">
        <v>1.0</v>
      </c>
      <c r="C12" s="52" t="s">
        <v>10</v>
      </c>
      <c r="D12" s="52" t="s">
        <v>38</v>
      </c>
      <c r="E12" s="52">
        <v>1.0</v>
      </c>
      <c r="F12" s="52" t="s">
        <v>55</v>
      </c>
      <c r="G12" s="52" t="s">
        <v>346</v>
      </c>
      <c r="H12" s="54" t="s">
        <v>90</v>
      </c>
      <c r="I12" s="54">
        <v>1.33</v>
      </c>
      <c r="J12" s="52" t="s">
        <v>96</v>
      </c>
      <c r="K12" s="52">
        <v>1.5</v>
      </c>
      <c r="L12" s="52"/>
      <c r="M12" s="52">
        <v>1.0</v>
      </c>
      <c r="N12" s="52">
        <v>2.0</v>
      </c>
      <c r="O12" s="52">
        <v>1.0</v>
      </c>
      <c r="P12" s="52" t="s">
        <v>341</v>
      </c>
      <c r="Q12" s="52">
        <v>3.0</v>
      </c>
      <c r="R12" s="52"/>
      <c r="S12" s="52"/>
      <c r="T12" s="52"/>
      <c r="U12" s="52"/>
      <c r="V12" s="52"/>
      <c r="W12" s="52"/>
      <c r="X12" s="52"/>
    </row>
    <row r="13">
      <c r="A13" s="52">
        <v>2.37295555E8</v>
      </c>
      <c r="B13" s="52">
        <v>1.0</v>
      </c>
      <c r="C13" s="52" t="s">
        <v>10</v>
      </c>
      <c r="D13" s="52" t="s">
        <v>42</v>
      </c>
      <c r="E13" s="52">
        <v>0.33</v>
      </c>
      <c r="F13" s="52" t="s">
        <v>40</v>
      </c>
      <c r="G13" s="52" t="s">
        <v>344</v>
      </c>
      <c r="H13" s="54" t="s">
        <v>90</v>
      </c>
      <c r="I13" s="54">
        <v>1.33</v>
      </c>
      <c r="J13" s="52" t="s">
        <v>96</v>
      </c>
      <c r="K13" s="52">
        <v>1.5</v>
      </c>
      <c r="L13" s="52">
        <v>96.0</v>
      </c>
      <c r="M13" s="52">
        <v>2.0</v>
      </c>
      <c r="N13" s="52">
        <v>2.0</v>
      </c>
      <c r="O13" s="52">
        <v>1.0</v>
      </c>
      <c r="P13" s="52" t="s">
        <v>341</v>
      </c>
      <c r="Q13" s="52">
        <v>3.0</v>
      </c>
      <c r="R13" s="52"/>
      <c r="S13" s="52"/>
      <c r="T13" s="52"/>
      <c r="U13" s="52"/>
      <c r="V13" s="52"/>
      <c r="W13" s="52"/>
      <c r="X13" s="52"/>
    </row>
    <row r="14">
      <c r="A14" s="52">
        <v>2.34573103E8</v>
      </c>
      <c r="B14" s="52">
        <v>1.0</v>
      </c>
      <c r="C14" s="52" t="s">
        <v>10</v>
      </c>
      <c r="D14" s="52" t="s">
        <v>38</v>
      </c>
      <c r="E14" s="52">
        <v>1.0</v>
      </c>
      <c r="F14" s="52" t="s">
        <v>90</v>
      </c>
      <c r="G14" s="52" t="s">
        <v>352</v>
      </c>
      <c r="H14" s="54" t="s">
        <v>90</v>
      </c>
      <c r="I14" s="54">
        <v>1.33</v>
      </c>
      <c r="J14" s="52" t="s">
        <v>96</v>
      </c>
      <c r="K14" s="52">
        <v>1.5</v>
      </c>
      <c r="L14" s="52">
        <v>91.0</v>
      </c>
      <c r="M14" s="52">
        <v>1.0</v>
      </c>
      <c r="N14" s="52">
        <v>3.0</v>
      </c>
      <c r="O14" s="52">
        <v>2.0</v>
      </c>
      <c r="P14" s="52" t="s">
        <v>341</v>
      </c>
      <c r="Q14" s="52">
        <v>5.0</v>
      </c>
      <c r="R14" s="52"/>
      <c r="S14" s="52"/>
      <c r="T14" s="52"/>
      <c r="U14" s="52"/>
      <c r="V14" s="52"/>
      <c r="W14" s="52"/>
      <c r="X14" s="52"/>
    </row>
    <row r="15">
      <c r="A15" s="52">
        <v>2.38187785E8</v>
      </c>
      <c r="B15" s="52">
        <v>1.0</v>
      </c>
      <c r="C15" s="52" t="s">
        <v>10</v>
      </c>
      <c r="D15" s="52" t="s">
        <v>38</v>
      </c>
      <c r="E15" s="52">
        <v>1.0</v>
      </c>
      <c r="F15" s="52" t="s">
        <v>341</v>
      </c>
      <c r="G15" s="52" t="s">
        <v>342</v>
      </c>
      <c r="H15" s="58" t="s">
        <v>96</v>
      </c>
      <c r="I15" s="58">
        <v>1.5</v>
      </c>
      <c r="J15" s="52" t="s">
        <v>96</v>
      </c>
      <c r="K15" s="52">
        <v>1.5</v>
      </c>
      <c r="L15" s="52">
        <v>91.0</v>
      </c>
      <c r="M15" s="52">
        <v>2.0</v>
      </c>
      <c r="N15" s="52">
        <v>1.0</v>
      </c>
      <c r="O15" s="52">
        <v>2.0</v>
      </c>
      <c r="P15" s="52" t="s">
        <v>341</v>
      </c>
      <c r="Q15" s="52">
        <v>3.0</v>
      </c>
      <c r="R15" s="52"/>
      <c r="S15" s="52"/>
      <c r="T15" s="52"/>
      <c r="U15" s="52"/>
      <c r="V15" s="52"/>
      <c r="W15" s="52"/>
      <c r="X15" s="52"/>
    </row>
    <row r="16">
      <c r="A16" s="52">
        <v>2.38187876E8</v>
      </c>
      <c r="B16" s="52">
        <v>1.0</v>
      </c>
      <c r="C16" s="52" t="s">
        <v>10</v>
      </c>
      <c r="D16" s="52" t="s">
        <v>55</v>
      </c>
      <c r="E16" s="52">
        <v>1.16</v>
      </c>
      <c r="F16" s="52" t="s">
        <v>341</v>
      </c>
      <c r="G16" s="52" t="s">
        <v>342</v>
      </c>
      <c r="H16" s="58" t="s">
        <v>96</v>
      </c>
      <c r="I16" s="58">
        <v>1.5</v>
      </c>
      <c r="J16" s="52" t="s">
        <v>59</v>
      </c>
      <c r="K16" s="52">
        <v>1.67</v>
      </c>
      <c r="L16" s="52">
        <v>100.0</v>
      </c>
      <c r="M16" s="52">
        <v>2.0</v>
      </c>
      <c r="N16" s="52">
        <v>3.0</v>
      </c>
      <c r="O16" s="52">
        <v>1.0</v>
      </c>
      <c r="P16" s="52" t="s">
        <v>341</v>
      </c>
      <c r="Q16" s="52">
        <v>4.0</v>
      </c>
      <c r="R16" s="52"/>
      <c r="S16" s="52"/>
      <c r="T16" s="52"/>
      <c r="U16" s="52"/>
      <c r="V16" s="52"/>
      <c r="W16" s="52"/>
      <c r="X16" s="52"/>
    </row>
    <row r="17">
      <c r="A17" s="52">
        <v>2.34458867E8</v>
      </c>
      <c r="B17" s="52">
        <v>1.0</v>
      </c>
      <c r="C17" s="52" t="s">
        <v>10</v>
      </c>
      <c r="D17" s="52" t="s">
        <v>59</v>
      </c>
      <c r="E17" s="52">
        <v>1.67</v>
      </c>
      <c r="F17" s="52" t="s">
        <v>341</v>
      </c>
      <c r="G17" s="52" t="s">
        <v>342</v>
      </c>
      <c r="H17" s="55" t="s">
        <v>77</v>
      </c>
      <c r="I17" s="55">
        <v>1.83</v>
      </c>
      <c r="J17" s="52" t="s">
        <v>155</v>
      </c>
      <c r="K17" s="52">
        <v>2.0</v>
      </c>
      <c r="L17" s="52">
        <v>96.0</v>
      </c>
      <c r="M17" s="52">
        <v>2.0</v>
      </c>
      <c r="N17" s="52">
        <v>2.0</v>
      </c>
      <c r="O17" s="52">
        <v>2.0</v>
      </c>
      <c r="P17" s="52" t="s">
        <v>341</v>
      </c>
      <c r="Q17" s="52">
        <v>4.0</v>
      </c>
      <c r="R17" s="52"/>
      <c r="S17" s="52"/>
      <c r="T17" s="52"/>
      <c r="U17" s="52"/>
      <c r="V17" s="52"/>
      <c r="W17" s="52"/>
      <c r="X17" s="52"/>
    </row>
    <row r="18">
      <c r="A18" s="52">
        <v>2.36417937E8</v>
      </c>
      <c r="B18" s="52">
        <v>1.0</v>
      </c>
      <c r="C18" s="52" t="s">
        <v>10</v>
      </c>
      <c r="D18" s="52" t="s">
        <v>59</v>
      </c>
      <c r="E18" s="52">
        <v>1.67</v>
      </c>
      <c r="F18" s="52" t="s">
        <v>341</v>
      </c>
      <c r="G18" s="52" t="s">
        <v>342</v>
      </c>
      <c r="H18" s="55" t="s">
        <v>77</v>
      </c>
      <c r="I18" s="55">
        <v>1.83</v>
      </c>
      <c r="J18" s="52" t="s">
        <v>37</v>
      </c>
      <c r="K18" s="52">
        <v>2.33</v>
      </c>
      <c r="L18" s="52"/>
      <c r="M18" s="52">
        <v>2.0</v>
      </c>
      <c r="N18" s="52">
        <v>2.0</v>
      </c>
      <c r="O18" s="52">
        <v>2.0</v>
      </c>
      <c r="P18" s="52" t="s">
        <v>341</v>
      </c>
      <c r="Q18" s="52">
        <v>4.0</v>
      </c>
      <c r="R18" s="52"/>
      <c r="S18" s="52"/>
      <c r="T18" s="52"/>
      <c r="U18" s="52"/>
      <c r="V18" s="52"/>
      <c r="W18" s="52"/>
      <c r="X18" s="52"/>
    </row>
    <row r="19">
      <c r="A19" s="52">
        <v>2.36561197E8</v>
      </c>
      <c r="B19" s="52">
        <v>1.0</v>
      </c>
      <c r="C19" s="52" t="s">
        <v>10</v>
      </c>
      <c r="D19" s="52" t="s">
        <v>55</v>
      </c>
      <c r="E19" s="52">
        <v>1.16</v>
      </c>
      <c r="F19" s="52" t="s">
        <v>341</v>
      </c>
      <c r="G19" s="52" t="s">
        <v>342</v>
      </c>
      <c r="H19" s="55" t="s">
        <v>77</v>
      </c>
      <c r="I19" s="55">
        <v>1.83</v>
      </c>
      <c r="J19" s="52" t="s">
        <v>155</v>
      </c>
      <c r="K19" s="52">
        <v>2.0</v>
      </c>
      <c r="L19" s="52"/>
      <c r="M19" s="52">
        <v>2.0</v>
      </c>
      <c r="N19" s="52">
        <v>2.0</v>
      </c>
      <c r="O19" s="52">
        <v>2.0</v>
      </c>
      <c r="P19" s="52" t="s">
        <v>341</v>
      </c>
      <c r="Q19" s="52">
        <v>4.0</v>
      </c>
      <c r="R19" s="52"/>
      <c r="S19" s="52"/>
      <c r="T19" s="52"/>
      <c r="U19" s="52"/>
      <c r="V19" s="52"/>
      <c r="W19" s="52"/>
      <c r="X19" s="52"/>
    </row>
    <row r="20">
      <c r="A20" s="52">
        <v>2.37649348E8</v>
      </c>
      <c r="B20" s="52">
        <v>1.0</v>
      </c>
      <c r="C20" s="52" t="s">
        <v>10</v>
      </c>
      <c r="D20" s="52" t="s">
        <v>90</v>
      </c>
      <c r="E20" s="52">
        <v>1.33</v>
      </c>
      <c r="F20" s="52" t="s">
        <v>341</v>
      </c>
      <c r="G20" s="52" t="s">
        <v>342</v>
      </c>
      <c r="H20" s="55" t="s">
        <v>77</v>
      </c>
      <c r="I20" s="55">
        <v>1.83</v>
      </c>
      <c r="J20" s="52" t="s">
        <v>155</v>
      </c>
      <c r="K20" s="52">
        <v>2.0</v>
      </c>
      <c r="L20" s="52">
        <v>95.0</v>
      </c>
      <c r="M20" s="52">
        <v>2.0</v>
      </c>
      <c r="N20" s="52">
        <v>2.0</v>
      </c>
      <c r="O20" s="52">
        <v>2.0</v>
      </c>
      <c r="P20" s="52" t="s">
        <v>341</v>
      </c>
      <c r="Q20" s="52">
        <v>4.0</v>
      </c>
      <c r="R20" s="52"/>
      <c r="S20" s="52"/>
      <c r="T20" s="52"/>
      <c r="U20" s="52"/>
      <c r="V20" s="52"/>
      <c r="W20" s="52"/>
      <c r="X20" s="52"/>
    </row>
    <row r="21">
      <c r="A21" s="52">
        <v>2.38231997E8</v>
      </c>
      <c r="B21" s="52">
        <v>1.0</v>
      </c>
      <c r="C21" s="52" t="s">
        <v>10</v>
      </c>
      <c r="D21" s="52" t="s">
        <v>90</v>
      </c>
      <c r="E21" s="52">
        <v>1.33</v>
      </c>
      <c r="F21" s="52" t="s">
        <v>77</v>
      </c>
      <c r="G21" s="52" t="s">
        <v>347</v>
      </c>
      <c r="H21" s="55" t="s">
        <v>155</v>
      </c>
      <c r="I21" s="55">
        <v>2.0</v>
      </c>
      <c r="J21" s="52" t="s">
        <v>37</v>
      </c>
      <c r="K21" s="52">
        <v>2.33</v>
      </c>
      <c r="L21" s="52">
        <v>99.0</v>
      </c>
      <c r="M21" s="52">
        <v>3.0</v>
      </c>
      <c r="N21" s="52">
        <v>2.0</v>
      </c>
      <c r="O21" s="52">
        <v>1.0</v>
      </c>
      <c r="P21" s="52" t="s">
        <v>341</v>
      </c>
      <c r="Q21" s="52">
        <v>3.0</v>
      </c>
      <c r="R21" s="52"/>
      <c r="S21" s="52"/>
      <c r="T21" s="52"/>
      <c r="U21" s="52"/>
      <c r="V21" s="52"/>
      <c r="W21" s="52"/>
      <c r="X21" s="52"/>
    </row>
    <row r="22">
      <c r="A22" s="52">
        <v>2.3764928E8</v>
      </c>
      <c r="B22" s="52">
        <v>1.0</v>
      </c>
      <c r="C22" s="52" t="s">
        <v>10</v>
      </c>
      <c r="D22" s="52" t="s">
        <v>155</v>
      </c>
      <c r="E22" s="52">
        <v>2.0</v>
      </c>
      <c r="F22" s="52" t="s">
        <v>341</v>
      </c>
      <c r="G22" s="52" t="s">
        <v>342</v>
      </c>
      <c r="H22" s="55" t="s">
        <v>155</v>
      </c>
      <c r="I22" s="55">
        <v>2.0</v>
      </c>
      <c r="J22" s="52" t="s">
        <v>53</v>
      </c>
      <c r="K22" s="52">
        <v>2.67</v>
      </c>
      <c r="L22" s="52"/>
      <c r="M22" s="52">
        <v>2.0</v>
      </c>
      <c r="N22" s="52">
        <v>2.0</v>
      </c>
      <c r="O22" s="52">
        <v>2.0</v>
      </c>
      <c r="P22" s="52" t="s">
        <v>348</v>
      </c>
      <c r="Q22" s="52">
        <v>6.0</v>
      </c>
      <c r="R22" s="52"/>
      <c r="S22" s="52"/>
      <c r="T22" s="52"/>
      <c r="U22" s="52"/>
      <c r="V22" s="52"/>
      <c r="W22" s="52"/>
      <c r="X22" s="52"/>
    </row>
    <row r="23">
      <c r="A23" s="52">
        <v>2.36561155E8</v>
      </c>
      <c r="B23" s="52">
        <v>1.0</v>
      </c>
      <c r="C23" s="52" t="s">
        <v>10</v>
      </c>
      <c r="D23" s="52" t="s">
        <v>77</v>
      </c>
      <c r="E23" s="52">
        <v>1.83</v>
      </c>
      <c r="F23" s="52" t="s">
        <v>341</v>
      </c>
      <c r="G23" s="52" t="s">
        <v>342</v>
      </c>
      <c r="H23" s="55" t="s">
        <v>155</v>
      </c>
      <c r="I23" s="55">
        <v>2.0</v>
      </c>
      <c r="J23" s="52" t="s">
        <v>37</v>
      </c>
      <c r="K23" s="52">
        <v>2.33</v>
      </c>
      <c r="L23" s="52">
        <v>99.0</v>
      </c>
      <c r="M23" s="52">
        <v>2.0</v>
      </c>
      <c r="N23" s="52">
        <v>3.0</v>
      </c>
      <c r="O23" s="52">
        <v>1.0</v>
      </c>
      <c r="P23" s="52" t="s">
        <v>341</v>
      </c>
      <c r="Q23" s="52">
        <v>4.0</v>
      </c>
      <c r="R23" s="52"/>
      <c r="S23" s="52"/>
      <c r="T23" s="52"/>
      <c r="U23" s="52"/>
      <c r="V23" s="52"/>
      <c r="W23" s="52"/>
      <c r="X23" s="52"/>
    </row>
    <row r="24">
      <c r="A24" s="52">
        <v>2.3818785E8</v>
      </c>
      <c r="B24" s="52">
        <v>1.0</v>
      </c>
      <c r="C24" s="52" t="s">
        <v>10</v>
      </c>
      <c r="D24" s="52" t="s">
        <v>59</v>
      </c>
      <c r="E24" s="52">
        <v>1.67</v>
      </c>
      <c r="F24" s="52" t="s">
        <v>77</v>
      </c>
      <c r="G24" s="52" t="s">
        <v>347</v>
      </c>
      <c r="H24" s="55" t="s">
        <v>155</v>
      </c>
      <c r="I24" s="55">
        <v>2.0</v>
      </c>
      <c r="J24" s="52" t="s">
        <v>37</v>
      </c>
      <c r="K24" s="52">
        <v>2.33</v>
      </c>
      <c r="L24" s="52"/>
      <c r="M24" s="52"/>
      <c r="N24" s="52"/>
      <c r="O24" s="52"/>
      <c r="P24" s="52" t="s">
        <v>341</v>
      </c>
      <c r="Q24" s="52">
        <v>0.0</v>
      </c>
      <c r="R24" s="52"/>
      <c r="S24" s="52"/>
      <c r="T24" s="52"/>
      <c r="U24" s="52"/>
      <c r="V24" s="52"/>
      <c r="W24" s="52"/>
      <c r="X24" s="52"/>
    </row>
    <row r="25">
      <c r="A25" s="52">
        <v>2.37649355E8</v>
      </c>
      <c r="B25" s="52">
        <v>1.0</v>
      </c>
      <c r="C25" s="52" t="s">
        <v>10</v>
      </c>
      <c r="D25" s="52" t="s">
        <v>59</v>
      </c>
      <c r="E25" s="52">
        <v>1.67</v>
      </c>
      <c r="F25" s="52" t="s">
        <v>341</v>
      </c>
      <c r="G25" s="52" t="s">
        <v>342</v>
      </c>
      <c r="H25" s="55" t="s">
        <v>155</v>
      </c>
      <c r="I25" s="55">
        <v>2.0</v>
      </c>
      <c r="J25" s="52" t="s">
        <v>37</v>
      </c>
      <c r="K25" s="52">
        <v>2.33</v>
      </c>
      <c r="L25" s="52">
        <v>100.0</v>
      </c>
      <c r="M25" s="52">
        <v>3.0</v>
      </c>
      <c r="N25" s="52">
        <v>3.0</v>
      </c>
      <c r="O25" s="52">
        <v>1.0</v>
      </c>
      <c r="P25" s="52" t="s">
        <v>341</v>
      </c>
      <c r="Q25" s="52">
        <v>4.0</v>
      </c>
      <c r="R25" s="52"/>
      <c r="S25" s="52"/>
      <c r="T25" s="52"/>
      <c r="U25" s="52"/>
      <c r="V25" s="52"/>
      <c r="W25" s="52"/>
      <c r="X25" s="52"/>
    </row>
    <row r="26">
      <c r="A26" s="52">
        <v>2.3819515E8</v>
      </c>
      <c r="B26" s="52">
        <v>1.0</v>
      </c>
      <c r="C26" s="52" t="s">
        <v>10</v>
      </c>
      <c r="D26" s="52" t="s">
        <v>155</v>
      </c>
      <c r="E26" s="52">
        <v>2.0</v>
      </c>
      <c r="F26" s="52" t="s">
        <v>341</v>
      </c>
      <c r="G26" s="52" t="s">
        <v>342</v>
      </c>
      <c r="H26" s="55" t="s">
        <v>37</v>
      </c>
      <c r="I26" s="55">
        <v>2.33</v>
      </c>
      <c r="J26" s="52" t="s">
        <v>53</v>
      </c>
      <c r="K26" s="52">
        <v>2.67</v>
      </c>
      <c r="L26" s="52">
        <v>99.0</v>
      </c>
      <c r="M26" s="52">
        <v>3.0</v>
      </c>
      <c r="N26" s="52">
        <v>3.0</v>
      </c>
      <c r="O26" s="52">
        <v>1.0</v>
      </c>
      <c r="P26" s="52" t="s">
        <v>351</v>
      </c>
      <c r="Q26" s="52">
        <v>5.0</v>
      </c>
      <c r="R26" s="52"/>
      <c r="S26" s="52"/>
      <c r="T26" s="52"/>
      <c r="U26" s="52"/>
      <c r="V26" s="52"/>
      <c r="W26" s="52"/>
      <c r="X26" s="52"/>
    </row>
    <row r="27">
      <c r="A27" s="52">
        <v>2.38193684E8</v>
      </c>
      <c r="B27" s="52">
        <v>1.0</v>
      </c>
      <c r="C27" s="52" t="s">
        <v>10</v>
      </c>
      <c r="D27" s="52" t="s">
        <v>77</v>
      </c>
      <c r="E27" s="52">
        <v>1.83</v>
      </c>
      <c r="F27" s="52" t="s">
        <v>155</v>
      </c>
      <c r="G27" s="52" t="s">
        <v>348</v>
      </c>
      <c r="H27" s="55" t="s">
        <v>37</v>
      </c>
      <c r="I27" s="55">
        <v>2.33</v>
      </c>
      <c r="J27" s="52" t="s">
        <v>53</v>
      </c>
      <c r="K27" s="52">
        <v>2.67</v>
      </c>
      <c r="L27" s="52"/>
      <c r="M27" s="52">
        <v>2.0</v>
      </c>
      <c r="N27" s="52">
        <v>3.0</v>
      </c>
      <c r="O27" s="52">
        <v>2.0</v>
      </c>
      <c r="P27" s="52" t="s">
        <v>351</v>
      </c>
      <c r="Q27" s="52">
        <v>6.0</v>
      </c>
      <c r="R27" s="52"/>
      <c r="S27" s="52"/>
      <c r="T27" s="52"/>
      <c r="U27" s="52"/>
      <c r="V27" s="52"/>
      <c r="W27" s="52"/>
      <c r="X27" s="52"/>
    </row>
    <row r="28">
      <c r="A28" s="52">
        <v>2.34623817E8</v>
      </c>
      <c r="B28" s="52">
        <v>1.0</v>
      </c>
      <c r="C28" s="52" t="s">
        <v>10</v>
      </c>
      <c r="D28" s="52" t="s">
        <v>42</v>
      </c>
      <c r="E28" s="52">
        <v>0.33</v>
      </c>
      <c r="F28" s="52" t="s">
        <v>341</v>
      </c>
      <c r="G28" s="52" t="s">
        <v>342</v>
      </c>
      <c r="H28" s="59" t="str">
        <f>vlookup(A28,'RH K-4 MOY Data'!A:H,8,false)</f>
        <v/>
      </c>
      <c r="I28" s="59" t="str">
        <f t="shared" ref="I28:I29" si="1">iferror(vlookup(H28,#REF!,2,false)," ")</f>
        <v> </v>
      </c>
      <c r="J28" s="52" t="s">
        <v>38</v>
      </c>
      <c r="K28" s="52">
        <v>1.0</v>
      </c>
      <c r="L28" s="52">
        <v>97.0</v>
      </c>
      <c r="M28" s="52">
        <v>1.0</v>
      </c>
      <c r="N28" s="52">
        <v>3.0</v>
      </c>
      <c r="O28" s="52">
        <v>2.0</v>
      </c>
      <c r="P28" s="52" t="s">
        <v>341</v>
      </c>
      <c r="Q28" s="52">
        <v>5.0</v>
      </c>
      <c r="R28" s="52"/>
      <c r="S28" s="52"/>
      <c r="T28" s="52"/>
      <c r="U28" s="52"/>
      <c r="V28" s="52"/>
      <c r="W28" s="52"/>
      <c r="X28" s="52"/>
    </row>
    <row r="29">
      <c r="A29" s="52">
        <v>2.36417994E8</v>
      </c>
      <c r="B29" s="52">
        <v>1.0</v>
      </c>
      <c r="C29" s="52" t="s">
        <v>10</v>
      </c>
      <c r="D29" s="52" t="s">
        <v>102</v>
      </c>
      <c r="E29" s="52">
        <v>-0.25</v>
      </c>
      <c r="F29" s="52" t="s">
        <v>341</v>
      </c>
      <c r="G29" s="52" t="s">
        <v>342</v>
      </c>
      <c r="H29" s="59" t="str">
        <f>vlookup(A29,'RH K-4 MOY Data'!A:H,8,false)</f>
        <v/>
      </c>
      <c r="I29" s="59" t="str">
        <f t="shared" si="1"/>
        <v> </v>
      </c>
      <c r="J29" s="52" t="s">
        <v>38</v>
      </c>
      <c r="K29" s="52">
        <v>1.0</v>
      </c>
      <c r="L29" s="52">
        <v>96.0</v>
      </c>
      <c r="M29" s="52">
        <v>1.0</v>
      </c>
      <c r="N29" s="52">
        <v>3.0</v>
      </c>
      <c r="O29" s="52">
        <v>3.0</v>
      </c>
      <c r="P29" s="52" t="s">
        <v>341</v>
      </c>
      <c r="Q29" s="52">
        <v>6.0</v>
      </c>
      <c r="R29" s="52"/>
      <c r="S29" s="52"/>
      <c r="T29" s="52"/>
      <c r="U29" s="52"/>
      <c r="V29" s="52"/>
      <c r="W29" s="52"/>
      <c r="X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</row>
  </sheetData>
  <autoFilter ref="$A$1:$X$1000">
    <sortState ref="A1:X1000">
      <sortCondition ref="I1:I1000"/>
      <sortCondition ref="H1:H1000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9.13"/>
    <col customWidth="1" min="3" max="3" width="9.25"/>
    <col customWidth="1" min="4" max="5" width="8.75"/>
    <col customWidth="1" hidden="1" min="6" max="7" width="8.75"/>
    <col customWidth="1" min="8" max="10" width="8.75"/>
    <col customWidth="1" hidden="1" min="11" max="11" width="8.75"/>
    <col customWidth="1" min="12" max="17" width="8.75"/>
  </cols>
  <sheetData>
    <row r="1">
      <c r="A1" s="51" t="s">
        <v>328</v>
      </c>
      <c r="B1" s="52" t="s">
        <v>329</v>
      </c>
      <c r="C1" s="52" t="s">
        <v>330</v>
      </c>
      <c r="D1" s="52" t="s">
        <v>331</v>
      </c>
      <c r="E1" s="52" t="s">
        <v>332</v>
      </c>
      <c r="F1" s="52" t="s">
        <v>333</v>
      </c>
      <c r="G1" s="52" t="s">
        <v>332</v>
      </c>
      <c r="H1" s="52" t="s">
        <v>334</v>
      </c>
      <c r="I1" s="52" t="s">
        <v>332</v>
      </c>
      <c r="J1" s="52" t="s">
        <v>333</v>
      </c>
      <c r="K1" s="52" t="s">
        <v>332</v>
      </c>
      <c r="L1" s="52" t="s">
        <v>335</v>
      </c>
      <c r="M1" s="52" t="s">
        <v>336</v>
      </c>
      <c r="N1" s="52" t="s">
        <v>337</v>
      </c>
      <c r="O1" s="52" t="s">
        <v>338</v>
      </c>
      <c r="P1" s="52" t="s">
        <v>339</v>
      </c>
      <c r="Q1" s="52" t="s">
        <v>340</v>
      </c>
      <c r="R1" s="52"/>
      <c r="S1" s="52"/>
      <c r="T1" s="52"/>
      <c r="U1" s="52"/>
      <c r="V1" s="52"/>
      <c r="W1" s="52"/>
      <c r="X1" s="52"/>
    </row>
    <row r="2">
      <c r="A2" s="52">
        <v>2.06322349E8</v>
      </c>
      <c r="B2" s="52">
        <v>2.0</v>
      </c>
      <c r="C2" s="52" t="s">
        <v>13</v>
      </c>
      <c r="D2" s="52" t="s">
        <v>40</v>
      </c>
      <c r="E2" s="52">
        <v>0.67</v>
      </c>
      <c r="F2" s="52" t="s">
        <v>341</v>
      </c>
      <c r="G2" s="52" t="s">
        <v>342</v>
      </c>
      <c r="H2" s="57" t="s">
        <v>38</v>
      </c>
      <c r="I2" s="57">
        <v>1.0</v>
      </c>
      <c r="J2" s="52" t="s">
        <v>55</v>
      </c>
      <c r="K2" s="52">
        <v>1.16</v>
      </c>
      <c r="L2" s="52">
        <v>93.0</v>
      </c>
      <c r="M2" s="52">
        <v>3.0</v>
      </c>
      <c r="N2" s="52">
        <v>2.0</v>
      </c>
      <c r="O2" s="52">
        <v>2.0</v>
      </c>
      <c r="P2" s="52" t="s">
        <v>341</v>
      </c>
      <c r="Q2" s="52">
        <v>4.0</v>
      </c>
      <c r="R2" s="52"/>
      <c r="S2" s="52"/>
      <c r="T2" s="52"/>
      <c r="U2" s="52"/>
      <c r="V2" s="52"/>
      <c r="W2" s="52"/>
      <c r="X2" s="52"/>
    </row>
    <row r="3">
      <c r="A3" s="52">
        <v>2.34623684E8</v>
      </c>
      <c r="B3" s="52">
        <v>2.0</v>
      </c>
      <c r="C3" s="52" t="s">
        <v>13</v>
      </c>
      <c r="D3" s="52" t="s">
        <v>38</v>
      </c>
      <c r="E3" s="52">
        <v>1.0</v>
      </c>
      <c r="F3" s="52" t="s">
        <v>341</v>
      </c>
      <c r="G3" s="52" t="s">
        <v>342</v>
      </c>
      <c r="H3" s="57" t="s">
        <v>38</v>
      </c>
      <c r="I3" s="57">
        <v>1.0</v>
      </c>
      <c r="J3" s="52" t="s">
        <v>55</v>
      </c>
      <c r="K3" s="52">
        <v>1.16</v>
      </c>
      <c r="L3" s="52"/>
      <c r="M3" s="52">
        <v>2.0</v>
      </c>
      <c r="N3" s="52">
        <v>2.0</v>
      </c>
      <c r="O3" s="52">
        <v>3.0</v>
      </c>
      <c r="P3" s="52" t="s">
        <v>341</v>
      </c>
      <c r="Q3" s="52">
        <v>5.0</v>
      </c>
      <c r="R3" s="52"/>
      <c r="S3" s="52"/>
      <c r="T3" s="52"/>
      <c r="U3" s="52"/>
      <c r="V3" s="52"/>
      <c r="W3" s="52"/>
      <c r="X3" s="52"/>
    </row>
    <row r="4">
      <c r="A4" s="52">
        <v>2.33034529E8</v>
      </c>
      <c r="B4" s="52">
        <v>2.0</v>
      </c>
      <c r="C4" s="52" t="s">
        <v>13</v>
      </c>
      <c r="D4" s="52" t="s">
        <v>38</v>
      </c>
      <c r="E4" s="52">
        <v>1.0</v>
      </c>
      <c r="F4" s="52" t="s">
        <v>55</v>
      </c>
      <c r="G4" s="52" t="s">
        <v>346</v>
      </c>
      <c r="H4" s="57" t="s">
        <v>38</v>
      </c>
      <c r="I4" s="57">
        <v>1.0</v>
      </c>
      <c r="J4" s="52" t="s">
        <v>55</v>
      </c>
      <c r="K4" s="52">
        <v>1.16</v>
      </c>
      <c r="L4" s="52">
        <v>96.0</v>
      </c>
      <c r="M4" s="52">
        <v>0.0</v>
      </c>
      <c r="N4" s="52">
        <v>1.0</v>
      </c>
      <c r="O4" s="52">
        <v>1.0</v>
      </c>
      <c r="P4" s="52" t="s">
        <v>341</v>
      </c>
      <c r="Q4" s="52">
        <v>2.0</v>
      </c>
      <c r="R4" s="52"/>
      <c r="S4" s="52"/>
      <c r="T4" s="52"/>
      <c r="U4" s="52"/>
      <c r="V4" s="52"/>
      <c r="W4" s="52"/>
      <c r="X4" s="52"/>
    </row>
    <row r="5">
      <c r="A5" s="52">
        <v>2.26663177E8</v>
      </c>
      <c r="B5" s="52">
        <v>2.0</v>
      </c>
      <c r="C5" s="52" t="s">
        <v>13</v>
      </c>
      <c r="D5" s="52" t="s">
        <v>96</v>
      </c>
      <c r="E5" s="52">
        <v>1.5</v>
      </c>
      <c r="F5" s="52" t="s">
        <v>59</v>
      </c>
      <c r="G5" s="52" t="s">
        <v>353</v>
      </c>
      <c r="H5" s="57" t="s">
        <v>90</v>
      </c>
      <c r="I5" s="57">
        <v>1.33</v>
      </c>
      <c r="J5" s="52" t="s">
        <v>96</v>
      </c>
      <c r="K5" s="52">
        <v>1.5</v>
      </c>
      <c r="L5" s="52">
        <v>97.0</v>
      </c>
      <c r="M5" s="52">
        <v>2.0</v>
      </c>
      <c r="N5" s="52">
        <v>2.0</v>
      </c>
      <c r="O5" s="52">
        <v>1.0</v>
      </c>
      <c r="P5" s="52" t="s">
        <v>341</v>
      </c>
      <c r="Q5" s="52">
        <v>3.0</v>
      </c>
      <c r="R5" s="52"/>
      <c r="S5" s="52"/>
      <c r="T5" s="52"/>
      <c r="U5" s="52"/>
      <c r="V5" s="52"/>
      <c r="W5" s="52"/>
      <c r="X5" s="52"/>
    </row>
    <row r="6">
      <c r="A6" s="52">
        <v>2.37164363E8</v>
      </c>
      <c r="B6" s="52">
        <v>2.0</v>
      </c>
      <c r="C6" s="52" t="s">
        <v>13</v>
      </c>
      <c r="D6" s="52" t="s">
        <v>55</v>
      </c>
      <c r="E6" s="52">
        <v>1.16</v>
      </c>
      <c r="F6" s="52" t="s">
        <v>341</v>
      </c>
      <c r="G6" s="52" t="s">
        <v>342</v>
      </c>
      <c r="H6" s="57" t="s">
        <v>90</v>
      </c>
      <c r="I6" s="57">
        <v>1.33</v>
      </c>
      <c r="J6" s="52" t="s">
        <v>96</v>
      </c>
      <c r="K6" s="52">
        <v>1.5</v>
      </c>
      <c r="L6" s="52">
        <v>99.0</v>
      </c>
      <c r="M6" s="52">
        <v>1.0</v>
      </c>
      <c r="N6" s="52">
        <v>3.0</v>
      </c>
      <c r="O6" s="52">
        <v>1.0</v>
      </c>
      <c r="P6" s="52" t="s">
        <v>341</v>
      </c>
      <c r="Q6" s="52">
        <v>4.0</v>
      </c>
      <c r="R6" s="52"/>
      <c r="S6" s="52"/>
      <c r="T6" s="52"/>
      <c r="U6" s="52"/>
      <c r="V6" s="52"/>
      <c r="W6" s="52"/>
      <c r="X6" s="52"/>
    </row>
    <row r="7">
      <c r="A7" s="52">
        <v>2.3462389E8</v>
      </c>
      <c r="B7" s="52">
        <v>2.0</v>
      </c>
      <c r="C7" s="52" t="s">
        <v>13</v>
      </c>
      <c r="D7" s="52" t="s">
        <v>55</v>
      </c>
      <c r="E7" s="52">
        <v>1.16</v>
      </c>
      <c r="F7" s="52" t="s">
        <v>341</v>
      </c>
      <c r="G7" s="52" t="s">
        <v>342</v>
      </c>
      <c r="H7" s="57" t="s">
        <v>90</v>
      </c>
      <c r="I7" s="57">
        <v>1.33</v>
      </c>
      <c r="J7" s="52" t="s">
        <v>96</v>
      </c>
      <c r="K7" s="52">
        <v>1.5</v>
      </c>
      <c r="L7" s="52">
        <v>90.0</v>
      </c>
      <c r="M7" s="52">
        <v>1.0</v>
      </c>
      <c r="N7" s="52">
        <v>1.0</v>
      </c>
      <c r="O7" s="52">
        <v>3.0</v>
      </c>
      <c r="P7" s="52" t="s">
        <v>341</v>
      </c>
      <c r="Q7" s="52">
        <v>4.0</v>
      </c>
      <c r="R7" s="52"/>
      <c r="S7" s="52"/>
      <c r="T7" s="52"/>
      <c r="U7" s="52"/>
      <c r="V7" s="52"/>
      <c r="W7" s="52"/>
      <c r="X7" s="52"/>
    </row>
    <row r="8">
      <c r="A8" s="52">
        <v>2.34623841E8</v>
      </c>
      <c r="B8" s="52">
        <v>2.0</v>
      </c>
      <c r="C8" s="52" t="s">
        <v>13</v>
      </c>
      <c r="D8" s="52" t="s">
        <v>38</v>
      </c>
      <c r="E8" s="52">
        <v>1.0</v>
      </c>
      <c r="F8" s="52" t="s">
        <v>341</v>
      </c>
      <c r="G8" s="52" t="s">
        <v>342</v>
      </c>
      <c r="H8" s="57" t="s">
        <v>96</v>
      </c>
      <c r="I8" s="57">
        <v>1.5</v>
      </c>
      <c r="J8" s="52" t="s">
        <v>59</v>
      </c>
      <c r="K8" s="52">
        <v>1.67</v>
      </c>
      <c r="L8" s="52">
        <v>94.0</v>
      </c>
      <c r="M8" s="52">
        <v>1.0</v>
      </c>
      <c r="N8" s="52">
        <v>3.0</v>
      </c>
      <c r="O8" s="52">
        <v>2.0</v>
      </c>
      <c r="P8" s="52" t="s">
        <v>341</v>
      </c>
      <c r="Q8" s="52">
        <v>5.0</v>
      </c>
      <c r="R8" s="52"/>
      <c r="S8" s="52"/>
      <c r="T8" s="52"/>
      <c r="U8" s="52"/>
      <c r="V8" s="52"/>
      <c r="W8" s="52"/>
      <c r="X8" s="52"/>
    </row>
    <row r="9">
      <c r="A9" s="52">
        <v>2.3240633E8</v>
      </c>
      <c r="B9" s="52">
        <v>2.0</v>
      </c>
      <c r="C9" s="52" t="s">
        <v>13</v>
      </c>
      <c r="D9" s="52" t="s">
        <v>96</v>
      </c>
      <c r="E9" s="52">
        <v>1.5</v>
      </c>
      <c r="F9" s="52" t="s">
        <v>77</v>
      </c>
      <c r="G9" s="52" t="s">
        <v>347</v>
      </c>
      <c r="H9" s="57" t="s">
        <v>59</v>
      </c>
      <c r="I9" s="57">
        <v>1.67</v>
      </c>
      <c r="J9" s="52" t="s">
        <v>77</v>
      </c>
      <c r="K9" s="52">
        <v>1.83</v>
      </c>
      <c r="L9" s="52">
        <v>97.0</v>
      </c>
      <c r="M9" s="52">
        <v>2.0</v>
      </c>
      <c r="N9" s="52">
        <v>1.0</v>
      </c>
      <c r="O9" s="52">
        <v>1.0</v>
      </c>
      <c r="P9" s="52" t="s">
        <v>341</v>
      </c>
      <c r="Q9" s="52">
        <v>2.0</v>
      </c>
      <c r="R9" s="52"/>
      <c r="S9" s="52"/>
      <c r="T9" s="52"/>
      <c r="U9" s="52"/>
      <c r="V9" s="52"/>
      <c r="W9" s="52"/>
      <c r="X9" s="52"/>
    </row>
    <row r="10">
      <c r="A10" s="52">
        <v>2.15580101E8</v>
      </c>
      <c r="B10" s="52">
        <v>2.0</v>
      </c>
      <c r="C10" s="52" t="s">
        <v>13</v>
      </c>
      <c r="D10" s="52" t="s">
        <v>90</v>
      </c>
      <c r="E10" s="52">
        <v>1.33</v>
      </c>
      <c r="F10" s="52" t="s">
        <v>341</v>
      </c>
      <c r="G10" s="52" t="s">
        <v>342</v>
      </c>
      <c r="H10" s="57" t="s">
        <v>59</v>
      </c>
      <c r="I10" s="57">
        <v>1.67</v>
      </c>
      <c r="J10" s="52" t="s">
        <v>155</v>
      </c>
      <c r="K10" s="52">
        <v>2.0</v>
      </c>
      <c r="L10" s="52">
        <v>92.0</v>
      </c>
      <c r="M10" s="52">
        <v>3.0</v>
      </c>
      <c r="N10" s="52">
        <v>3.0</v>
      </c>
      <c r="O10" s="52">
        <v>2.0</v>
      </c>
      <c r="P10" s="52" t="s">
        <v>341</v>
      </c>
      <c r="Q10" s="52">
        <v>5.0</v>
      </c>
      <c r="R10" s="52"/>
      <c r="S10" s="52"/>
      <c r="T10" s="52"/>
      <c r="U10" s="52"/>
      <c r="V10" s="52"/>
      <c r="W10" s="52"/>
      <c r="X10" s="52"/>
    </row>
    <row r="11">
      <c r="A11" s="52">
        <v>2.3414708E8</v>
      </c>
      <c r="B11" s="52">
        <v>2.0</v>
      </c>
      <c r="C11" s="52" t="s">
        <v>13</v>
      </c>
      <c r="D11" s="52" t="s">
        <v>96</v>
      </c>
      <c r="E11" s="52">
        <v>1.5</v>
      </c>
      <c r="F11" s="52" t="s">
        <v>59</v>
      </c>
      <c r="G11" s="52" t="s">
        <v>353</v>
      </c>
      <c r="H11" s="57" t="s">
        <v>77</v>
      </c>
      <c r="I11" s="57">
        <v>1.83</v>
      </c>
      <c r="J11" s="52" t="s">
        <v>155</v>
      </c>
      <c r="K11" s="52">
        <v>2.0</v>
      </c>
      <c r="L11" s="52">
        <v>95.0</v>
      </c>
      <c r="M11" s="52">
        <v>2.0</v>
      </c>
      <c r="N11" s="52">
        <v>2.0</v>
      </c>
      <c r="O11" s="52">
        <v>2.0</v>
      </c>
      <c r="P11" s="52" t="s">
        <v>341</v>
      </c>
      <c r="Q11" s="52">
        <v>4.0</v>
      </c>
      <c r="R11" s="52"/>
      <c r="S11" s="52"/>
      <c r="T11" s="52"/>
      <c r="U11" s="52"/>
      <c r="V11" s="52"/>
      <c r="W11" s="52"/>
      <c r="X11" s="52"/>
    </row>
    <row r="12">
      <c r="A12" s="52">
        <v>2.36051918E8</v>
      </c>
      <c r="B12" s="52">
        <v>2.0</v>
      </c>
      <c r="C12" s="52" t="s">
        <v>13</v>
      </c>
      <c r="D12" s="52" t="s">
        <v>90</v>
      </c>
      <c r="E12" s="52">
        <v>1.33</v>
      </c>
      <c r="F12" s="52" t="s">
        <v>96</v>
      </c>
      <c r="G12" s="52" t="s">
        <v>345</v>
      </c>
      <c r="H12" s="54" t="s">
        <v>155</v>
      </c>
      <c r="I12" s="54">
        <v>2.0</v>
      </c>
      <c r="J12" s="52" t="s">
        <v>37</v>
      </c>
      <c r="K12" s="52">
        <v>2.33</v>
      </c>
      <c r="L12" s="52">
        <v>91.0</v>
      </c>
      <c r="M12" s="52">
        <v>1.0</v>
      </c>
      <c r="N12" s="52">
        <v>2.0</v>
      </c>
      <c r="O12" s="52">
        <v>1.0</v>
      </c>
      <c r="P12" s="52" t="s">
        <v>341</v>
      </c>
      <c r="Q12" s="52">
        <v>3.0</v>
      </c>
      <c r="R12" s="52"/>
      <c r="S12" s="52"/>
      <c r="T12" s="52"/>
      <c r="U12" s="52"/>
      <c r="V12" s="52"/>
      <c r="W12" s="52"/>
      <c r="X12" s="52"/>
    </row>
    <row r="13">
      <c r="A13" s="52">
        <v>2.34623833E8</v>
      </c>
      <c r="B13" s="52">
        <v>2.0</v>
      </c>
      <c r="C13" s="52" t="s">
        <v>13</v>
      </c>
      <c r="D13" s="52" t="s">
        <v>59</v>
      </c>
      <c r="E13" s="52">
        <v>1.67</v>
      </c>
      <c r="F13" s="52" t="s">
        <v>77</v>
      </c>
      <c r="G13" s="52" t="s">
        <v>347</v>
      </c>
      <c r="H13" s="58" t="s">
        <v>37</v>
      </c>
      <c r="I13" s="58">
        <v>2.33</v>
      </c>
      <c r="J13" s="52" t="s">
        <v>53</v>
      </c>
      <c r="K13" s="52">
        <v>2.67</v>
      </c>
      <c r="L13" s="52">
        <v>97.0</v>
      </c>
      <c r="M13" s="52">
        <v>2.0</v>
      </c>
      <c r="N13" s="52">
        <v>3.0</v>
      </c>
      <c r="O13" s="52">
        <v>2.0</v>
      </c>
      <c r="P13" s="52" t="s">
        <v>348</v>
      </c>
      <c r="Q13" s="52">
        <v>7.0</v>
      </c>
      <c r="R13" s="52"/>
      <c r="S13" s="52"/>
      <c r="T13" s="52"/>
      <c r="U13" s="52"/>
      <c r="V13" s="52"/>
      <c r="W13" s="52"/>
      <c r="X13" s="52"/>
    </row>
    <row r="14">
      <c r="A14" s="52">
        <v>2.34118701E8</v>
      </c>
      <c r="B14" s="52">
        <v>2.0</v>
      </c>
      <c r="C14" s="52" t="s">
        <v>13</v>
      </c>
      <c r="D14" s="52" t="s">
        <v>59</v>
      </c>
      <c r="E14" s="52">
        <v>1.67</v>
      </c>
      <c r="F14" s="52" t="s">
        <v>341</v>
      </c>
      <c r="G14" s="52" t="s">
        <v>342</v>
      </c>
      <c r="H14" s="58" t="s">
        <v>37</v>
      </c>
      <c r="I14" s="58">
        <v>2.33</v>
      </c>
      <c r="J14" s="52" t="s">
        <v>53</v>
      </c>
      <c r="K14" s="52">
        <v>2.67</v>
      </c>
      <c r="L14" s="52">
        <v>99.0</v>
      </c>
      <c r="M14" s="52">
        <v>1.0</v>
      </c>
      <c r="N14" s="52">
        <v>2.0</v>
      </c>
      <c r="O14" s="52">
        <v>2.0</v>
      </c>
      <c r="P14" s="52" t="s">
        <v>348</v>
      </c>
      <c r="Q14" s="52">
        <v>6.0</v>
      </c>
      <c r="R14" s="52"/>
      <c r="S14" s="52"/>
      <c r="T14" s="52"/>
      <c r="U14" s="52"/>
      <c r="V14" s="52"/>
      <c r="W14" s="52"/>
      <c r="X14" s="52"/>
    </row>
    <row r="15">
      <c r="A15" s="52">
        <v>2.28557419E8</v>
      </c>
      <c r="B15" s="52">
        <v>2.0</v>
      </c>
      <c r="C15" s="52" t="s">
        <v>13</v>
      </c>
      <c r="D15" s="52" t="s">
        <v>155</v>
      </c>
      <c r="E15" s="52">
        <v>2.0</v>
      </c>
      <c r="F15" s="52" t="s">
        <v>37</v>
      </c>
      <c r="G15" s="52" t="s">
        <v>349</v>
      </c>
      <c r="H15" s="58" t="s">
        <v>37</v>
      </c>
      <c r="I15" s="58">
        <v>2.33</v>
      </c>
      <c r="J15" s="52" t="s">
        <v>53</v>
      </c>
      <c r="K15" s="52">
        <v>2.67</v>
      </c>
      <c r="L15" s="52">
        <v>97.0</v>
      </c>
      <c r="M15" s="52">
        <v>2.0</v>
      </c>
      <c r="N15" s="52">
        <v>3.0</v>
      </c>
      <c r="O15" s="52">
        <v>3.0</v>
      </c>
      <c r="P15" s="52" t="s">
        <v>348</v>
      </c>
      <c r="Q15" s="52">
        <v>8.0</v>
      </c>
      <c r="R15" s="52"/>
      <c r="S15" s="52"/>
      <c r="T15" s="52"/>
      <c r="U15" s="52"/>
      <c r="V15" s="52"/>
      <c r="W15" s="52"/>
      <c r="X15" s="52"/>
    </row>
    <row r="16">
      <c r="A16" s="52">
        <v>2.34749943E8</v>
      </c>
      <c r="B16" s="52">
        <v>2.0</v>
      </c>
      <c r="C16" s="52" t="s">
        <v>13</v>
      </c>
      <c r="D16" s="52" t="s">
        <v>77</v>
      </c>
      <c r="E16" s="52">
        <v>1.83</v>
      </c>
      <c r="F16" s="52" t="s">
        <v>341</v>
      </c>
      <c r="G16" s="52" t="s">
        <v>342</v>
      </c>
      <c r="H16" s="58" t="s">
        <v>37</v>
      </c>
      <c r="I16" s="58">
        <v>2.33</v>
      </c>
      <c r="J16" s="52" t="s">
        <v>53</v>
      </c>
      <c r="K16" s="52">
        <v>2.67</v>
      </c>
      <c r="L16" s="52">
        <v>97.0</v>
      </c>
      <c r="M16" s="52">
        <v>2.0</v>
      </c>
      <c r="N16" s="52">
        <v>2.0</v>
      </c>
      <c r="O16" s="52">
        <v>3.0</v>
      </c>
      <c r="P16" s="52" t="s">
        <v>348</v>
      </c>
      <c r="Q16" s="52">
        <v>7.0</v>
      </c>
      <c r="R16" s="52"/>
      <c r="S16" s="52"/>
      <c r="T16" s="52"/>
      <c r="U16" s="52"/>
      <c r="V16" s="52"/>
      <c r="W16" s="52"/>
      <c r="X16" s="52"/>
    </row>
    <row r="17">
      <c r="A17" s="52">
        <v>2.19500741E8</v>
      </c>
      <c r="B17" s="52">
        <v>2.0</v>
      </c>
      <c r="C17" s="52" t="s">
        <v>13</v>
      </c>
      <c r="D17" s="52" t="s">
        <v>77</v>
      </c>
      <c r="E17" s="52">
        <v>1.83</v>
      </c>
      <c r="F17" s="52" t="s">
        <v>155</v>
      </c>
      <c r="G17" s="52" t="s">
        <v>348</v>
      </c>
      <c r="H17" s="55" t="s">
        <v>53</v>
      </c>
      <c r="I17" s="55">
        <v>2.67</v>
      </c>
      <c r="J17" s="52" t="s">
        <v>51</v>
      </c>
      <c r="K17" s="52">
        <v>3.0</v>
      </c>
      <c r="L17" s="52">
        <v>97.0</v>
      </c>
      <c r="M17" s="52">
        <v>1.0</v>
      </c>
      <c r="N17" s="52">
        <v>3.0</v>
      </c>
      <c r="O17" s="52">
        <v>2.0</v>
      </c>
      <c r="P17" s="52" t="s">
        <v>348</v>
      </c>
      <c r="Q17" s="52">
        <v>7.0</v>
      </c>
      <c r="R17" s="52"/>
      <c r="S17" s="52"/>
      <c r="T17" s="52"/>
      <c r="U17" s="52"/>
      <c r="V17" s="52"/>
      <c r="W17" s="52"/>
      <c r="X17" s="52"/>
    </row>
    <row r="18">
      <c r="A18" s="52">
        <v>2.34623825E8</v>
      </c>
      <c r="B18" s="52">
        <v>2.0</v>
      </c>
      <c r="C18" s="52" t="s">
        <v>13</v>
      </c>
      <c r="D18" s="52" t="s">
        <v>155</v>
      </c>
      <c r="E18" s="52">
        <v>2.0</v>
      </c>
      <c r="F18" s="52" t="s">
        <v>37</v>
      </c>
      <c r="G18" s="52" t="s">
        <v>349</v>
      </c>
      <c r="H18" s="55" t="s">
        <v>53</v>
      </c>
      <c r="I18" s="55">
        <v>2.67</v>
      </c>
      <c r="J18" s="52" t="s">
        <v>51</v>
      </c>
      <c r="K18" s="52">
        <v>3.0</v>
      </c>
      <c r="L18" s="52">
        <v>99.0</v>
      </c>
      <c r="M18" s="52">
        <v>3.0</v>
      </c>
      <c r="N18" s="52">
        <v>2.0</v>
      </c>
      <c r="O18" s="52">
        <v>2.0</v>
      </c>
      <c r="P18" s="52" t="s">
        <v>348</v>
      </c>
      <c r="Q18" s="52">
        <v>6.0</v>
      </c>
      <c r="R18" s="52"/>
      <c r="S18" s="52"/>
      <c r="T18" s="52"/>
      <c r="U18" s="52"/>
      <c r="V18" s="52"/>
      <c r="W18" s="52"/>
      <c r="X18" s="52"/>
    </row>
    <row r="19">
      <c r="A19" s="52">
        <v>2.1490836E8</v>
      </c>
      <c r="B19" s="52">
        <v>2.0</v>
      </c>
      <c r="C19" s="52" t="s">
        <v>13</v>
      </c>
      <c r="D19" s="52" t="s">
        <v>53</v>
      </c>
      <c r="E19" s="52">
        <v>2.67</v>
      </c>
      <c r="F19" s="52" t="s">
        <v>51</v>
      </c>
      <c r="G19" s="52" t="s">
        <v>354</v>
      </c>
      <c r="H19" s="55" t="s">
        <v>53</v>
      </c>
      <c r="I19" s="55">
        <v>2.67</v>
      </c>
      <c r="J19" s="52" t="s">
        <v>51</v>
      </c>
      <c r="K19" s="52">
        <v>3.0</v>
      </c>
      <c r="L19" s="52">
        <v>97.0</v>
      </c>
      <c r="M19" s="52">
        <v>2.0</v>
      </c>
      <c r="N19" s="52">
        <v>2.0</v>
      </c>
      <c r="O19" s="52">
        <v>3.0</v>
      </c>
      <c r="P19" s="52" t="s">
        <v>348</v>
      </c>
      <c r="Q19" s="52">
        <v>7.0</v>
      </c>
      <c r="R19" s="52"/>
      <c r="S19" s="52"/>
      <c r="T19" s="52"/>
      <c r="U19" s="52"/>
      <c r="V19" s="52"/>
      <c r="W19" s="52"/>
      <c r="X19" s="52"/>
    </row>
    <row r="20">
      <c r="A20" s="52">
        <v>2.32801464E8</v>
      </c>
      <c r="B20" s="52">
        <v>2.0</v>
      </c>
      <c r="C20" s="52" t="s">
        <v>13</v>
      </c>
      <c r="D20" s="52" t="s">
        <v>77</v>
      </c>
      <c r="E20" s="52">
        <v>1.83</v>
      </c>
      <c r="F20" s="52" t="s">
        <v>341</v>
      </c>
      <c r="G20" s="52" t="s">
        <v>342</v>
      </c>
      <c r="H20" s="55" t="s">
        <v>53</v>
      </c>
      <c r="I20" s="55">
        <v>2.67</v>
      </c>
      <c r="J20" s="52" t="s">
        <v>51</v>
      </c>
      <c r="K20" s="52">
        <v>3.0</v>
      </c>
      <c r="L20" s="52">
        <v>99.0</v>
      </c>
      <c r="M20" s="52">
        <v>3.0</v>
      </c>
      <c r="N20" s="52">
        <v>2.0</v>
      </c>
      <c r="O20" s="52">
        <v>1.0</v>
      </c>
      <c r="P20" s="52" t="s">
        <v>351</v>
      </c>
      <c r="Q20" s="52">
        <v>4.0</v>
      </c>
      <c r="R20" s="52"/>
      <c r="S20" s="52"/>
      <c r="T20" s="52"/>
      <c r="U20" s="52"/>
      <c r="V20" s="52"/>
      <c r="W20" s="52"/>
      <c r="X20" s="52"/>
    </row>
    <row r="21">
      <c r="A21" s="52">
        <v>2.34623874E8</v>
      </c>
      <c r="B21" s="52">
        <v>2.0</v>
      </c>
      <c r="C21" s="52" t="s">
        <v>13</v>
      </c>
      <c r="D21" s="52" t="s">
        <v>37</v>
      </c>
      <c r="E21" s="52">
        <v>2.33</v>
      </c>
      <c r="F21" s="52" t="s">
        <v>53</v>
      </c>
      <c r="G21" s="52" t="s">
        <v>355</v>
      </c>
      <c r="H21" s="55" t="s">
        <v>53</v>
      </c>
      <c r="I21" s="55">
        <v>2.67</v>
      </c>
      <c r="J21" s="52" t="s">
        <v>51</v>
      </c>
      <c r="K21" s="52">
        <v>3.0</v>
      </c>
      <c r="L21" s="52">
        <v>97.0</v>
      </c>
      <c r="M21" s="52">
        <v>3.0</v>
      </c>
      <c r="N21" s="52">
        <v>2.0</v>
      </c>
      <c r="O21" s="52">
        <v>1.0</v>
      </c>
      <c r="P21" s="52" t="s">
        <v>351</v>
      </c>
      <c r="Q21" s="52">
        <v>4.0</v>
      </c>
      <c r="R21" s="52"/>
      <c r="S21" s="52"/>
      <c r="T21" s="52"/>
      <c r="U21" s="52"/>
      <c r="V21" s="52"/>
      <c r="W21" s="52"/>
      <c r="X21" s="52"/>
    </row>
    <row r="22">
      <c r="A22" s="52">
        <v>2.34623692E8</v>
      </c>
      <c r="B22" s="52">
        <v>2.0</v>
      </c>
      <c r="C22" s="52" t="s">
        <v>13</v>
      </c>
      <c r="D22" s="52" t="s">
        <v>37</v>
      </c>
      <c r="E22" s="52">
        <v>2.33</v>
      </c>
      <c r="F22" s="52" t="s">
        <v>341</v>
      </c>
      <c r="G22" s="52" t="s">
        <v>342</v>
      </c>
      <c r="H22" s="55" t="s">
        <v>53</v>
      </c>
      <c r="I22" s="55">
        <v>2.67</v>
      </c>
      <c r="J22" s="52" t="s">
        <v>47</v>
      </c>
      <c r="K22" s="52">
        <v>3.33</v>
      </c>
      <c r="L22" s="52">
        <v>98.0</v>
      </c>
      <c r="M22" s="52">
        <v>2.0</v>
      </c>
      <c r="N22" s="52">
        <v>2.0</v>
      </c>
      <c r="O22" s="52">
        <v>1.0</v>
      </c>
      <c r="P22" s="52" t="s">
        <v>351</v>
      </c>
      <c r="Q22" s="52">
        <v>4.0</v>
      </c>
      <c r="R22" s="52"/>
      <c r="S22" s="52"/>
      <c r="T22" s="52"/>
      <c r="U22" s="52"/>
      <c r="V22" s="52"/>
      <c r="W22" s="52"/>
      <c r="X22" s="52"/>
    </row>
    <row r="23">
      <c r="A23" s="52">
        <v>2.34623775E8</v>
      </c>
      <c r="B23" s="52">
        <v>2.0</v>
      </c>
      <c r="C23" s="52" t="s">
        <v>13</v>
      </c>
      <c r="D23" s="52" t="s">
        <v>37</v>
      </c>
      <c r="E23" s="52">
        <v>2.33</v>
      </c>
      <c r="F23" s="52" t="s">
        <v>341</v>
      </c>
      <c r="G23" s="52" t="s">
        <v>342</v>
      </c>
      <c r="H23" s="55" t="s">
        <v>51</v>
      </c>
      <c r="I23" s="55">
        <v>3.0</v>
      </c>
      <c r="J23" s="52" t="s">
        <v>47</v>
      </c>
      <c r="K23" s="52">
        <v>3.33</v>
      </c>
      <c r="L23" s="52">
        <v>98.0</v>
      </c>
      <c r="M23" s="52">
        <v>3.0</v>
      </c>
      <c r="N23" s="52">
        <v>3.0</v>
      </c>
      <c r="O23" s="52">
        <v>1.0</v>
      </c>
      <c r="P23" s="52" t="s">
        <v>351</v>
      </c>
      <c r="Q23" s="52">
        <v>5.0</v>
      </c>
      <c r="R23" s="52"/>
      <c r="S23" s="52"/>
      <c r="T23" s="52"/>
      <c r="U23" s="52"/>
      <c r="V23" s="52"/>
      <c r="W23" s="52"/>
      <c r="X23" s="52"/>
    </row>
    <row r="24">
      <c r="A24" s="52">
        <v>2.28155602E8</v>
      </c>
      <c r="B24" s="52">
        <v>2.0</v>
      </c>
      <c r="C24" s="52" t="s">
        <v>13</v>
      </c>
      <c r="D24" s="52" t="s">
        <v>47</v>
      </c>
      <c r="E24" s="52">
        <v>3.33</v>
      </c>
      <c r="F24" s="52" t="s">
        <v>58</v>
      </c>
      <c r="G24" s="52" t="s">
        <v>356</v>
      </c>
      <c r="H24" s="55" t="s">
        <v>51</v>
      </c>
      <c r="I24" s="55">
        <v>3.0</v>
      </c>
      <c r="J24" s="52" t="s">
        <v>47</v>
      </c>
      <c r="K24" s="52">
        <v>3.33</v>
      </c>
      <c r="L24" s="52">
        <v>100.0</v>
      </c>
      <c r="M24" s="52">
        <v>3.0</v>
      </c>
      <c r="N24" s="52">
        <v>2.0</v>
      </c>
      <c r="O24" s="52">
        <v>3.0</v>
      </c>
      <c r="P24" s="52" t="s">
        <v>351</v>
      </c>
      <c r="Q24" s="52">
        <v>6.0</v>
      </c>
      <c r="R24" s="52"/>
      <c r="S24" s="52"/>
      <c r="T24" s="52"/>
      <c r="U24" s="52"/>
      <c r="V24" s="52"/>
      <c r="W24" s="52"/>
      <c r="X24" s="52"/>
    </row>
    <row r="25">
      <c r="A25" s="52">
        <v>2.34552271E8</v>
      </c>
      <c r="B25" s="52">
        <v>2.0</v>
      </c>
      <c r="C25" s="52" t="s">
        <v>13</v>
      </c>
      <c r="D25" s="52" t="s">
        <v>155</v>
      </c>
      <c r="E25" s="52">
        <v>2.0</v>
      </c>
      <c r="F25" s="52" t="s">
        <v>341</v>
      </c>
      <c r="G25" s="52" t="s">
        <v>342</v>
      </c>
      <c r="H25" s="55" t="s">
        <v>51</v>
      </c>
      <c r="I25" s="55">
        <v>3.0</v>
      </c>
      <c r="J25" s="52" t="s">
        <v>47</v>
      </c>
      <c r="K25" s="52">
        <v>3.33</v>
      </c>
      <c r="L25" s="52">
        <v>96.0</v>
      </c>
      <c r="M25" s="52">
        <v>2.0</v>
      </c>
      <c r="N25" s="52">
        <v>2.0</v>
      </c>
      <c r="O25" s="52">
        <v>1.0</v>
      </c>
      <c r="P25" s="52" t="s">
        <v>351</v>
      </c>
      <c r="Q25" s="52">
        <v>4.0</v>
      </c>
      <c r="R25" s="52"/>
      <c r="S25" s="52"/>
      <c r="T25" s="52"/>
      <c r="U25" s="52"/>
      <c r="V25" s="52"/>
      <c r="W25" s="52"/>
      <c r="X25" s="52"/>
    </row>
    <row r="26">
      <c r="A26" s="52">
        <v>2.29457668E8</v>
      </c>
      <c r="B26" s="52">
        <v>2.0</v>
      </c>
      <c r="C26" s="52" t="s">
        <v>13</v>
      </c>
      <c r="D26" s="52" t="s">
        <v>155</v>
      </c>
      <c r="E26" s="52">
        <v>2.0</v>
      </c>
      <c r="F26" s="52" t="s">
        <v>37</v>
      </c>
      <c r="G26" s="52" t="s">
        <v>349</v>
      </c>
      <c r="H26" s="55" t="s">
        <v>51</v>
      </c>
      <c r="I26" s="55">
        <v>3.0</v>
      </c>
      <c r="J26" s="52" t="s">
        <v>47</v>
      </c>
      <c r="K26" s="52">
        <v>3.33</v>
      </c>
      <c r="L26" s="52">
        <v>97.0</v>
      </c>
      <c r="M26" s="52">
        <v>2.0</v>
      </c>
      <c r="N26" s="52">
        <v>2.0</v>
      </c>
      <c r="O26" s="52">
        <v>2.0</v>
      </c>
      <c r="P26" s="52" t="s">
        <v>348</v>
      </c>
      <c r="Q26" s="52">
        <v>6.0</v>
      </c>
      <c r="R26" s="52"/>
      <c r="S26" s="52"/>
      <c r="T26" s="52"/>
      <c r="U26" s="52"/>
      <c r="V26" s="52"/>
      <c r="W26" s="52"/>
      <c r="X26" s="52"/>
    </row>
    <row r="27">
      <c r="A27" s="52">
        <v>2.346237E8</v>
      </c>
      <c r="B27" s="52">
        <v>2.0</v>
      </c>
      <c r="C27" s="52" t="s">
        <v>13</v>
      </c>
      <c r="D27" s="52" t="s">
        <v>51</v>
      </c>
      <c r="E27" s="52">
        <v>3.0</v>
      </c>
      <c r="F27" s="52" t="s">
        <v>341</v>
      </c>
      <c r="G27" s="52" t="s">
        <v>342</v>
      </c>
      <c r="H27" s="55" t="s">
        <v>47</v>
      </c>
      <c r="I27" s="55">
        <v>3.33</v>
      </c>
      <c r="J27" s="52" t="s">
        <v>58</v>
      </c>
      <c r="K27" s="52">
        <v>3.67</v>
      </c>
      <c r="L27" s="52">
        <v>98.0</v>
      </c>
      <c r="M27" s="52">
        <v>2.0</v>
      </c>
      <c r="N27" s="52">
        <v>2.0</v>
      </c>
      <c r="O27" s="52">
        <v>1.0</v>
      </c>
      <c r="P27" s="52" t="s">
        <v>351</v>
      </c>
      <c r="Q27" s="52">
        <v>4.0</v>
      </c>
      <c r="R27" s="52"/>
      <c r="S27" s="52"/>
      <c r="T27" s="52"/>
      <c r="U27" s="52"/>
      <c r="V27" s="52"/>
      <c r="W27" s="52"/>
      <c r="X27" s="52"/>
    </row>
    <row r="28">
      <c r="A28" s="52">
        <v>2.34743243E8</v>
      </c>
      <c r="B28" s="52">
        <v>2.0</v>
      </c>
      <c r="C28" s="52" t="s">
        <v>13</v>
      </c>
      <c r="D28" s="52" t="s">
        <v>342</v>
      </c>
      <c r="E28" s="52"/>
      <c r="F28" s="52" t="s">
        <v>342</v>
      </c>
      <c r="G28" s="52" t="s">
        <v>342</v>
      </c>
      <c r="H28" s="56" t="str">
        <f>iferror(vlookup(A28,'RH K-4 MOY Data'!A:I,10,false)," ")</f>
        <v> </v>
      </c>
      <c r="I28" s="56" t="str">
        <f t="shared" ref="I28:I29" si="1">iferror(vlookup(H28,#REF!,2,false)," ")</f>
        <v> </v>
      </c>
      <c r="J28" s="52" t="s">
        <v>342</v>
      </c>
      <c r="K28" s="52"/>
      <c r="L28" s="52"/>
      <c r="M28" s="52"/>
      <c r="N28" s="52"/>
      <c r="O28" s="52"/>
      <c r="P28" s="52" t="s">
        <v>342</v>
      </c>
      <c r="Q28" s="52">
        <v>0.0</v>
      </c>
      <c r="R28" s="52"/>
      <c r="S28" s="52"/>
      <c r="T28" s="52"/>
      <c r="U28" s="52"/>
      <c r="V28" s="52"/>
      <c r="W28" s="52"/>
      <c r="X28" s="52"/>
    </row>
    <row r="29">
      <c r="A29" s="52">
        <v>2.34411106E8</v>
      </c>
      <c r="B29" s="52">
        <v>2.0</v>
      </c>
      <c r="C29" s="52" t="s">
        <v>13</v>
      </c>
      <c r="D29" s="52" t="s">
        <v>342</v>
      </c>
      <c r="E29" s="52"/>
      <c r="F29" s="52" t="s">
        <v>342</v>
      </c>
      <c r="G29" s="52" t="s">
        <v>342</v>
      </c>
      <c r="H29" s="56" t="str">
        <f>iferror(vlookup(A29,'RH K-4 MOY Data'!A:I,10,false)," ")</f>
        <v> </v>
      </c>
      <c r="I29" s="56" t="str">
        <f t="shared" si="1"/>
        <v> </v>
      </c>
      <c r="J29" s="52" t="s">
        <v>342</v>
      </c>
      <c r="K29" s="52"/>
      <c r="L29" s="52"/>
      <c r="M29" s="52"/>
      <c r="N29" s="52"/>
      <c r="O29" s="52"/>
      <c r="P29" s="52" t="s">
        <v>342</v>
      </c>
      <c r="Q29" s="52">
        <v>0.0</v>
      </c>
      <c r="R29" s="52"/>
      <c r="S29" s="52"/>
      <c r="T29" s="52"/>
      <c r="U29" s="52"/>
      <c r="V29" s="52"/>
      <c r="W29" s="52"/>
      <c r="X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</row>
  </sheetData>
  <autoFilter ref="$A$1:$X$1000">
    <sortState ref="A1:X1000">
      <sortCondition ref="I1:I1000"/>
      <sortCondition ref="H1:H1000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9.13"/>
    <col customWidth="1" min="3" max="3" width="9.25"/>
    <col customWidth="1" min="4" max="5" width="9.38"/>
    <col customWidth="1" hidden="1" min="6" max="7" width="9.38"/>
    <col customWidth="1" min="8" max="10" width="9.38"/>
    <col customWidth="1" hidden="1" min="11" max="11" width="9.38"/>
    <col customWidth="1" min="12" max="17" width="9.38"/>
  </cols>
  <sheetData>
    <row r="1">
      <c r="A1" s="51" t="s">
        <v>328</v>
      </c>
      <c r="B1" s="52" t="s">
        <v>329</v>
      </c>
      <c r="C1" s="52" t="s">
        <v>330</v>
      </c>
      <c r="D1" s="52" t="s">
        <v>331</v>
      </c>
      <c r="E1" s="52" t="s">
        <v>332</v>
      </c>
      <c r="F1" s="52" t="s">
        <v>333</v>
      </c>
      <c r="G1" s="52" t="s">
        <v>332</v>
      </c>
      <c r="H1" s="52" t="s">
        <v>334</v>
      </c>
      <c r="I1" s="52" t="s">
        <v>332</v>
      </c>
      <c r="J1" s="52" t="s">
        <v>333</v>
      </c>
      <c r="K1" s="52" t="s">
        <v>332</v>
      </c>
      <c r="L1" s="52" t="s">
        <v>335</v>
      </c>
      <c r="M1" s="52" t="s">
        <v>336</v>
      </c>
      <c r="N1" s="52" t="s">
        <v>337</v>
      </c>
      <c r="O1" s="52" t="s">
        <v>338</v>
      </c>
      <c r="P1" s="52" t="s">
        <v>339</v>
      </c>
      <c r="Q1" s="52" t="s">
        <v>340</v>
      </c>
      <c r="R1" s="52"/>
      <c r="S1" s="52"/>
      <c r="T1" s="52"/>
      <c r="U1" s="52"/>
      <c r="V1" s="52"/>
      <c r="W1" s="52"/>
      <c r="X1" s="52"/>
    </row>
    <row r="2">
      <c r="A2" s="52">
        <v>2.08725598E8</v>
      </c>
      <c r="B2" s="52">
        <v>2.0</v>
      </c>
      <c r="C2" s="52" t="s">
        <v>12</v>
      </c>
      <c r="D2" s="52" t="s">
        <v>38</v>
      </c>
      <c r="E2" s="52">
        <v>1.0</v>
      </c>
      <c r="F2" s="52" t="s">
        <v>341</v>
      </c>
      <c r="G2" s="52" t="s">
        <v>342</v>
      </c>
      <c r="H2" s="57" t="s">
        <v>38</v>
      </c>
      <c r="I2" s="57">
        <v>1.0</v>
      </c>
      <c r="J2" s="52" t="s">
        <v>55</v>
      </c>
      <c r="K2" s="52">
        <v>1.16</v>
      </c>
      <c r="L2" s="52">
        <v>91.0</v>
      </c>
      <c r="M2" s="52">
        <v>1.0</v>
      </c>
      <c r="N2" s="52">
        <v>2.0</v>
      </c>
      <c r="O2" s="52">
        <v>2.0</v>
      </c>
      <c r="P2" s="52" t="s">
        <v>341</v>
      </c>
      <c r="Q2" s="52">
        <v>4.0</v>
      </c>
      <c r="R2" s="52"/>
      <c r="S2" s="52"/>
      <c r="T2" s="52"/>
      <c r="U2" s="52"/>
      <c r="V2" s="52"/>
      <c r="W2" s="52"/>
      <c r="X2" s="52"/>
    </row>
    <row r="3">
      <c r="A3" s="52">
        <v>2.30849697E8</v>
      </c>
      <c r="B3" s="52">
        <v>2.0</v>
      </c>
      <c r="C3" s="52" t="s">
        <v>12</v>
      </c>
      <c r="D3" s="52" t="s">
        <v>40</v>
      </c>
      <c r="E3" s="52">
        <v>0.67</v>
      </c>
      <c r="F3" s="52" t="s">
        <v>38</v>
      </c>
      <c r="G3" s="52" t="s">
        <v>351</v>
      </c>
      <c r="H3" s="57" t="s">
        <v>38</v>
      </c>
      <c r="I3" s="57">
        <v>1.0</v>
      </c>
      <c r="J3" s="52" t="s">
        <v>55</v>
      </c>
      <c r="K3" s="52">
        <v>1.16</v>
      </c>
      <c r="L3" s="52">
        <v>96.0</v>
      </c>
      <c r="M3" s="52">
        <v>1.0</v>
      </c>
      <c r="N3" s="52">
        <v>2.0</v>
      </c>
      <c r="O3" s="52">
        <v>2.0</v>
      </c>
      <c r="P3" s="52" t="s">
        <v>341</v>
      </c>
      <c r="Q3" s="52">
        <v>4.0</v>
      </c>
      <c r="R3" s="52"/>
      <c r="S3" s="52"/>
      <c r="T3" s="52"/>
      <c r="U3" s="52"/>
      <c r="V3" s="52"/>
      <c r="W3" s="52"/>
      <c r="X3" s="52"/>
    </row>
    <row r="4">
      <c r="A4" s="52">
        <v>2.04662076E8</v>
      </c>
      <c r="B4" s="52">
        <v>2.0</v>
      </c>
      <c r="C4" s="52" t="s">
        <v>12</v>
      </c>
      <c r="D4" s="52" t="s">
        <v>38</v>
      </c>
      <c r="E4" s="52">
        <v>1.0</v>
      </c>
      <c r="F4" s="52" t="s">
        <v>55</v>
      </c>
      <c r="G4" s="52" t="s">
        <v>346</v>
      </c>
      <c r="H4" s="57" t="s">
        <v>38</v>
      </c>
      <c r="I4" s="57">
        <v>1.0</v>
      </c>
      <c r="J4" s="52" t="s">
        <v>55</v>
      </c>
      <c r="K4" s="52">
        <v>1.16</v>
      </c>
      <c r="L4" s="52">
        <v>95.0</v>
      </c>
      <c r="M4" s="52">
        <v>1.0</v>
      </c>
      <c r="N4" s="52">
        <v>3.0</v>
      </c>
      <c r="O4" s="52">
        <v>2.0</v>
      </c>
      <c r="P4" s="52" t="s">
        <v>341</v>
      </c>
      <c r="Q4" s="52">
        <v>5.0</v>
      </c>
      <c r="R4" s="52"/>
      <c r="S4" s="52"/>
      <c r="T4" s="52"/>
      <c r="U4" s="52"/>
      <c r="V4" s="52"/>
      <c r="W4" s="52"/>
      <c r="X4" s="52"/>
    </row>
    <row r="5">
      <c r="A5" s="52">
        <v>2.34623742E8</v>
      </c>
      <c r="B5" s="52">
        <v>2.0</v>
      </c>
      <c r="C5" s="52" t="s">
        <v>12</v>
      </c>
      <c r="D5" s="52" t="s">
        <v>38</v>
      </c>
      <c r="E5" s="52">
        <v>1.0</v>
      </c>
      <c r="F5" s="52" t="s">
        <v>341</v>
      </c>
      <c r="G5" s="52" t="s">
        <v>342</v>
      </c>
      <c r="H5" s="57" t="s">
        <v>38</v>
      </c>
      <c r="I5" s="57">
        <v>1.0</v>
      </c>
      <c r="J5" s="52" t="s">
        <v>55</v>
      </c>
      <c r="K5" s="52">
        <v>1.16</v>
      </c>
      <c r="L5" s="52">
        <v>89.0</v>
      </c>
      <c r="M5" s="52">
        <v>0.0</v>
      </c>
      <c r="N5" s="52">
        <v>1.0</v>
      </c>
      <c r="O5" s="52">
        <v>1.0</v>
      </c>
      <c r="P5" s="52" t="s">
        <v>341</v>
      </c>
      <c r="Q5" s="52">
        <v>2.0</v>
      </c>
      <c r="R5" s="52"/>
      <c r="S5" s="52"/>
      <c r="T5" s="52"/>
      <c r="U5" s="52"/>
      <c r="V5" s="52"/>
      <c r="W5" s="52"/>
      <c r="X5" s="52"/>
    </row>
    <row r="6">
      <c r="A6" s="52">
        <v>2.31717414E8</v>
      </c>
      <c r="B6" s="52">
        <v>2.0</v>
      </c>
      <c r="C6" s="52" t="s">
        <v>12</v>
      </c>
      <c r="D6" s="52" t="s">
        <v>96</v>
      </c>
      <c r="E6" s="52">
        <v>1.5</v>
      </c>
      <c r="F6" s="52" t="s">
        <v>59</v>
      </c>
      <c r="G6" s="52" t="s">
        <v>353</v>
      </c>
      <c r="H6" s="57" t="s">
        <v>55</v>
      </c>
      <c r="I6" s="57">
        <v>1.16</v>
      </c>
      <c r="J6" s="52" t="s">
        <v>90</v>
      </c>
      <c r="K6" s="52">
        <v>1.33</v>
      </c>
      <c r="L6" s="52">
        <v>98.0</v>
      </c>
      <c r="M6" s="52">
        <v>2.0</v>
      </c>
      <c r="N6" s="52">
        <v>3.0</v>
      </c>
      <c r="O6" s="52">
        <v>1.0</v>
      </c>
      <c r="P6" s="52" t="s">
        <v>341</v>
      </c>
      <c r="Q6" s="52">
        <v>4.0</v>
      </c>
      <c r="R6" s="52"/>
      <c r="S6" s="52"/>
      <c r="T6" s="52"/>
      <c r="U6" s="52"/>
      <c r="V6" s="52"/>
      <c r="W6" s="52"/>
      <c r="X6" s="52"/>
    </row>
    <row r="7">
      <c r="A7" s="52">
        <v>2.12301675E8</v>
      </c>
      <c r="B7" s="52">
        <v>2.0</v>
      </c>
      <c r="C7" s="52" t="s">
        <v>12</v>
      </c>
      <c r="D7" s="52" t="s">
        <v>38</v>
      </c>
      <c r="E7" s="52">
        <v>1.0</v>
      </c>
      <c r="F7" s="52" t="s">
        <v>55</v>
      </c>
      <c r="G7" s="52" t="s">
        <v>346</v>
      </c>
      <c r="H7" s="57" t="s">
        <v>55</v>
      </c>
      <c r="I7" s="57">
        <v>1.16</v>
      </c>
      <c r="J7" s="52" t="s">
        <v>90</v>
      </c>
      <c r="K7" s="52">
        <v>1.33</v>
      </c>
      <c r="L7" s="52">
        <v>93.0</v>
      </c>
      <c r="M7" s="52">
        <v>2.0</v>
      </c>
      <c r="N7" s="52">
        <v>2.0</v>
      </c>
      <c r="O7" s="52">
        <v>2.0</v>
      </c>
      <c r="P7" s="52" t="s">
        <v>341</v>
      </c>
      <c r="Q7" s="52">
        <v>4.0</v>
      </c>
      <c r="R7" s="52"/>
      <c r="S7" s="52"/>
      <c r="T7" s="52"/>
      <c r="U7" s="52"/>
      <c r="V7" s="52"/>
      <c r="W7" s="52"/>
      <c r="X7" s="52"/>
    </row>
    <row r="8">
      <c r="A8" s="52">
        <v>2.42410959E8</v>
      </c>
      <c r="B8" s="52">
        <v>2.0</v>
      </c>
      <c r="C8" s="52" t="s">
        <v>12</v>
      </c>
      <c r="D8" s="52" t="s">
        <v>102</v>
      </c>
      <c r="E8" s="52">
        <v>-0.25</v>
      </c>
      <c r="F8" s="52" t="s">
        <v>341</v>
      </c>
      <c r="G8" s="52" t="s">
        <v>342</v>
      </c>
      <c r="H8" s="57" t="s">
        <v>90</v>
      </c>
      <c r="I8" s="57">
        <v>1.33</v>
      </c>
      <c r="J8" s="52" t="s">
        <v>96</v>
      </c>
      <c r="K8" s="52">
        <v>1.5</v>
      </c>
      <c r="L8" s="52">
        <v>98.0</v>
      </c>
      <c r="M8" s="52">
        <v>2.0</v>
      </c>
      <c r="N8" s="52">
        <v>2.0</v>
      </c>
      <c r="O8" s="52">
        <v>2.0</v>
      </c>
      <c r="P8" s="52" t="s">
        <v>341</v>
      </c>
      <c r="Q8" s="52">
        <v>4.0</v>
      </c>
      <c r="R8" s="52"/>
      <c r="S8" s="52"/>
      <c r="T8" s="52"/>
      <c r="U8" s="52"/>
      <c r="V8" s="52"/>
      <c r="W8" s="52"/>
      <c r="X8" s="52"/>
    </row>
    <row r="9">
      <c r="A9" s="52">
        <v>2.17011576E8</v>
      </c>
      <c r="B9" s="52">
        <v>2.0</v>
      </c>
      <c r="C9" s="52" t="s">
        <v>12</v>
      </c>
      <c r="D9" s="52" t="s">
        <v>90</v>
      </c>
      <c r="E9" s="52">
        <v>1.33</v>
      </c>
      <c r="F9" s="52" t="s">
        <v>96</v>
      </c>
      <c r="G9" s="52" t="s">
        <v>345</v>
      </c>
      <c r="H9" s="57" t="s">
        <v>96</v>
      </c>
      <c r="I9" s="57">
        <v>1.5</v>
      </c>
      <c r="J9" s="52" t="s">
        <v>59</v>
      </c>
      <c r="K9" s="52">
        <v>1.67</v>
      </c>
      <c r="L9" s="52">
        <v>94.0</v>
      </c>
      <c r="M9" s="52">
        <v>1.0</v>
      </c>
      <c r="N9" s="52">
        <v>3.0</v>
      </c>
      <c r="O9" s="52">
        <v>3.0</v>
      </c>
      <c r="P9" s="52" t="s">
        <v>341</v>
      </c>
      <c r="Q9" s="52">
        <v>6.0</v>
      </c>
      <c r="R9" s="52"/>
      <c r="S9" s="52"/>
      <c r="T9" s="52"/>
      <c r="U9" s="52"/>
      <c r="V9" s="52"/>
      <c r="W9" s="52"/>
      <c r="X9" s="52"/>
    </row>
    <row r="10">
      <c r="A10" s="52">
        <v>2.34623726E8</v>
      </c>
      <c r="B10" s="52">
        <v>2.0</v>
      </c>
      <c r="C10" s="52" t="s">
        <v>12</v>
      </c>
      <c r="D10" s="52" t="s">
        <v>96</v>
      </c>
      <c r="E10" s="52">
        <v>1.5</v>
      </c>
      <c r="F10" s="52" t="s">
        <v>77</v>
      </c>
      <c r="G10" s="52" t="s">
        <v>347</v>
      </c>
      <c r="H10" s="57" t="s">
        <v>59</v>
      </c>
      <c r="I10" s="57">
        <v>1.67</v>
      </c>
      <c r="J10" s="52" t="s">
        <v>77</v>
      </c>
      <c r="K10" s="52">
        <v>1.83</v>
      </c>
      <c r="L10" s="52">
        <v>100.0</v>
      </c>
      <c r="M10" s="52">
        <v>3.0</v>
      </c>
      <c r="N10" s="52">
        <v>2.0</v>
      </c>
      <c r="O10" s="52">
        <v>2.0</v>
      </c>
      <c r="P10" s="52" t="s">
        <v>341</v>
      </c>
      <c r="Q10" s="52">
        <v>4.0</v>
      </c>
      <c r="R10" s="52"/>
      <c r="S10" s="52"/>
      <c r="T10" s="52"/>
      <c r="U10" s="52"/>
      <c r="V10" s="52"/>
      <c r="W10" s="52"/>
      <c r="X10" s="52"/>
    </row>
    <row r="11">
      <c r="A11" s="52">
        <v>2.34623643E8</v>
      </c>
      <c r="B11" s="52">
        <v>2.0</v>
      </c>
      <c r="C11" s="52" t="s">
        <v>12</v>
      </c>
      <c r="D11" s="52" t="s">
        <v>96</v>
      </c>
      <c r="E11" s="52">
        <v>1.5</v>
      </c>
      <c r="F11" s="52" t="s">
        <v>59</v>
      </c>
      <c r="G11" s="52" t="s">
        <v>353</v>
      </c>
      <c r="H11" s="57" t="s">
        <v>59</v>
      </c>
      <c r="I11" s="57">
        <v>1.67</v>
      </c>
      <c r="J11" s="52" t="s">
        <v>77</v>
      </c>
      <c r="K11" s="52">
        <v>1.83</v>
      </c>
      <c r="L11" s="52">
        <v>100.0</v>
      </c>
      <c r="M11" s="52">
        <v>3.0</v>
      </c>
      <c r="N11" s="52">
        <v>1.0</v>
      </c>
      <c r="O11" s="52">
        <v>2.0</v>
      </c>
      <c r="P11" s="52" t="s">
        <v>341</v>
      </c>
      <c r="Q11" s="52">
        <v>3.0</v>
      </c>
      <c r="R11" s="52"/>
      <c r="S11" s="52"/>
      <c r="T11" s="52"/>
      <c r="U11" s="52"/>
      <c r="V11" s="52"/>
      <c r="W11" s="52"/>
      <c r="X11" s="52"/>
    </row>
    <row r="12">
      <c r="A12" s="52">
        <v>2.21153653E8</v>
      </c>
      <c r="B12" s="52">
        <v>2.0</v>
      </c>
      <c r="C12" s="52" t="s">
        <v>12</v>
      </c>
      <c r="D12" s="52" t="s">
        <v>96</v>
      </c>
      <c r="E12" s="52">
        <v>1.5</v>
      </c>
      <c r="F12" s="52" t="s">
        <v>341</v>
      </c>
      <c r="G12" s="52" t="s">
        <v>342</v>
      </c>
      <c r="H12" s="57" t="s">
        <v>59</v>
      </c>
      <c r="I12" s="57">
        <v>1.67</v>
      </c>
      <c r="J12" s="52" t="s">
        <v>77</v>
      </c>
      <c r="K12" s="52">
        <v>1.83</v>
      </c>
      <c r="L12" s="52">
        <v>95.0</v>
      </c>
      <c r="M12" s="52">
        <v>1.0</v>
      </c>
      <c r="N12" s="52">
        <v>1.0</v>
      </c>
      <c r="O12" s="52">
        <v>0.0</v>
      </c>
      <c r="P12" s="52" t="s">
        <v>341</v>
      </c>
      <c r="Q12" s="52">
        <v>1.0</v>
      </c>
      <c r="R12" s="52"/>
      <c r="S12" s="52"/>
      <c r="T12" s="52"/>
      <c r="U12" s="52"/>
      <c r="V12" s="52"/>
      <c r="W12" s="52"/>
      <c r="X12" s="52"/>
    </row>
    <row r="13">
      <c r="A13" s="52">
        <v>2.34623866E8</v>
      </c>
      <c r="B13" s="52">
        <v>2.0</v>
      </c>
      <c r="C13" s="52" t="s">
        <v>12</v>
      </c>
      <c r="D13" s="52" t="s">
        <v>59</v>
      </c>
      <c r="E13" s="52">
        <v>1.67</v>
      </c>
      <c r="F13" s="52" t="s">
        <v>77</v>
      </c>
      <c r="G13" s="52" t="s">
        <v>347</v>
      </c>
      <c r="H13" s="54" t="s">
        <v>155</v>
      </c>
      <c r="I13" s="54">
        <v>2.0</v>
      </c>
      <c r="J13" s="52" t="s">
        <v>37</v>
      </c>
      <c r="K13" s="52">
        <v>2.33</v>
      </c>
      <c r="L13" s="52">
        <v>99.0</v>
      </c>
      <c r="M13" s="52">
        <v>2.0</v>
      </c>
      <c r="N13" s="52">
        <v>2.0</v>
      </c>
      <c r="O13" s="52">
        <v>2.0</v>
      </c>
      <c r="P13" s="52" t="s">
        <v>341</v>
      </c>
      <c r="Q13" s="52">
        <v>4.0</v>
      </c>
      <c r="R13" s="52"/>
      <c r="S13" s="52"/>
      <c r="T13" s="52"/>
      <c r="U13" s="52"/>
      <c r="V13" s="52"/>
      <c r="W13" s="52"/>
      <c r="X13" s="52"/>
    </row>
    <row r="14">
      <c r="A14" s="52">
        <v>2.23331091E8</v>
      </c>
      <c r="B14" s="52">
        <v>2.0</v>
      </c>
      <c r="C14" s="52" t="s">
        <v>12</v>
      </c>
      <c r="D14" s="52" t="s">
        <v>59</v>
      </c>
      <c r="E14" s="52">
        <v>1.67</v>
      </c>
      <c r="F14" s="52" t="s">
        <v>155</v>
      </c>
      <c r="G14" s="52" t="s">
        <v>348</v>
      </c>
      <c r="H14" s="54" t="s">
        <v>155</v>
      </c>
      <c r="I14" s="54">
        <v>2.0</v>
      </c>
      <c r="J14" s="52" t="s">
        <v>37</v>
      </c>
      <c r="K14" s="52">
        <v>2.33</v>
      </c>
      <c r="L14" s="52">
        <v>92.0</v>
      </c>
      <c r="M14" s="52">
        <v>3.0</v>
      </c>
      <c r="N14" s="52">
        <v>3.0</v>
      </c>
      <c r="O14" s="52">
        <v>3.0</v>
      </c>
      <c r="P14" s="52" t="s">
        <v>341</v>
      </c>
      <c r="Q14" s="52">
        <v>6.0</v>
      </c>
      <c r="R14" s="52"/>
      <c r="S14" s="52"/>
      <c r="T14" s="52"/>
      <c r="U14" s="52"/>
      <c r="V14" s="52"/>
      <c r="W14" s="52"/>
      <c r="X14" s="52"/>
    </row>
    <row r="15">
      <c r="A15" s="52">
        <v>2.34623676E8</v>
      </c>
      <c r="B15" s="52">
        <v>2.0</v>
      </c>
      <c r="C15" s="52" t="s">
        <v>12</v>
      </c>
      <c r="D15" s="52" t="s">
        <v>96</v>
      </c>
      <c r="E15" s="52">
        <v>1.5</v>
      </c>
      <c r="F15" s="52" t="s">
        <v>59</v>
      </c>
      <c r="G15" s="52" t="s">
        <v>353</v>
      </c>
      <c r="H15" s="54" t="s">
        <v>155</v>
      </c>
      <c r="I15" s="54">
        <v>2.0</v>
      </c>
      <c r="J15" s="52" t="s">
        <v>341</v>
      </c>
      <c r="K15" s="52"/>
      <c r="L15" s="52"/>
      <c r="M15" s="52"/>
      <c r="N15" s="52"/>
      <c r="O15" s="52"/>
      <c r="P15" s="52" t="s">
        <v>341</v>
      </c>
      <c r="Q15" s="52">
        <v>0.0</v>
      </c>
      <c r="R15" s="52"/>
      <c r="S15" s="52"/>
      <c r="T15" s="52"/>
      <c r="U15" s="52"/>
      <c r="V15" s="52"/>
      <c r="W15" s="52"/>
      <c r="X15" s="52"/>
    </row>
    <row r="16">
      <c r="A16" s="52">
        <v>2.04520266E8</v>
      </c>
      <c r="B16" s="52">
        <v>2.0</v>
      </c>
      <c r="C16" s="52" t="s">
        <v>12</v>
      </c>
      <c r="D16" s="52" t="s">
        <v>77</v>
      </c>
      <c r="E16" s="52">
        <v>1.83</v>
      </c>
      <c r="F16" s="52" t="s">
        <v>155</v>
      </c>
      <c r="G16" s="52" t="s">
        <v>348</v>
      </c>
      <c r="H16" s="54" t="s">
        <v>155</v>
      </c>
      <c r="I16" s="54">
        <v>2.0</v>
      </c>
      <c r="J16" s="52" t="s">
        <v>37</v>
      </c>
      <c r="K16" s="52">
        <v>2.33</v>
      </c>
      <c r="L16" s="52">
        <v>90.0</v>
      </c>
      <c r="M16" s="52">
        <v>2.0</v>
      </c>
      <c r="N16" s="52">
        <v>2.0</v>
      </c>
      <c r="O16" s="52">
        <v>1.0</v>
      </c>
      <c r="P16" s="52" t="s">
        <v>341</v>
      </c>
      <c r="Q16" s="52">
        <v>3.0</v>
      </c>
      <c r="R16" s="52"/>
      <c r="S16" s="52"/>
      <c r="T16" s="52"/>
      <c r="U16" s="52"/>
      <c r="V16" s="52"/>
      <c r="W16" s="52"/>
      <c r="X16" s="52"/>
    </row>
    <row r="17">
      <c r="A17" s="52">
        <v>2.31078965E8</v>
      </c>
      <c r="B17" s="52">
        <v>2.0</v>
      </c>
      <c r="C17" s="52" t="s">
        <v>12</v>
      </c>
      <c r="D17" s="52" t="s">
        <v>38</v>
      </c>
      <c r="E17" s="52">
        <v>1.0</v>
      </c>
      <c r="F17" s="52" t="s">
        <v>341</v>
      </c>
      <c r="G17" s="52" t="s">
        <v>342</v>
      </c>
      <c r="H17" s="58" t="s">
        <v>37</v>
      </c>
      <c r="I17" s="58">
        <v>2.33</v>
      </c>
      <c r="J17" s="52" t="s">
        <v>53</v>
      </c>
      <c r="K17" s="52">
        <v>2.67</v>
      </c>
      <c r="L17" s="52">
        <v>95.0</v>
      </c>
      <c r="M17" s="52">
        <v>1.0</v>
      </c>
      <c r="N17" s="52">
        <v>1.0</v>
      </c>
      <c r="O17" s="52">
        <v>1.0</v>
      </c>
      <c r="P17" s="52" t="s">
        <v>351</v>
      </c>
      <c r="Q17" s="52">
        <v>3.0</v>
      </c>
      <c r="R17" s="52"/>
      <c r="S17" s="52"/>
      <c r="T17" s="52"/>
      <c r="U17" s="52"/>
      <c r="V17" s="52"/>
      <c r="W17" s="52"/>
      <c r="X17" s="52"/>
    </row>
    <row r="18">
      <c r="A18" s="52">
        <v>2.33200195E8</v>
      </c>
      <c r="B18" s="52">
        <v>2.0</v>
      </c>
      <c r="C18" s="52" t="s">
        <v>12</v>
      </c>
      <c r="D18" s="52" t="s">
        <v>77</v>
      </c>
      <c r="E18" s="52">
        <v>1.83</v>
      </c>
      <c r="F18" s="52" t="s">
        <v>155</v>
      </c>
      <c r="G18" s="52" t="s">
        <v>348</v>
      </c>
      <c r="H18" s="58" t="s">
        <v>37</v>
      </c>
      <c r="I18" s="58">
        <v>2.33</v>
      </c>
      <c r="J18" s="52" t="s">
        <v>51</v>
      </c>
      <c r="K18" s="52">
        <v>3.0</v>
      </c>
      <c r="L18" s="52">
        <v>97.0</v>
      </c>
      <c r="M18" s="52">
        <v>2.0</v>
      </c>
      <c r="N18" s="52">
        <v>3.0</v>
      </c>
      <c r="O18" s="52">
        <v>2.0</v>
      </c>
      <c r="P18" s="52" t="s">
        <v>354</v>
      </c>
      <c r="Q18" s="52">
        <v>8.0</v>
      </c>
      <c r="R18" s="52"/>
      <c r="S18" s="52"/>
      <c r="T18" s="52"/>
      <c r="U18" s="52"/>
      <c r="V18" s="52"/>
      <c r="W18" s="52"/>
      <c r="X18" s="52"/>
    </row>
    <row r="19">
      <c r="A19" s="52">
        <v>2.05458987E8</v>
      </c>
      <c r="B19" s="52">
        <v>2.0</v>
      </c>
      <c r="C19" s="52" t="s">
        <v>12</v>
      </c>
      <c r="D19" s="52" t="s">
        <v>37</v>
      </c>
      <c r="E19" s="52">
        <v>2.33</v>
      </c>
      <c r="F19" s="52" t="s">
        <v>53</v>
      </c>
      <c r="G19" s="52" t="s">
        <v>355</v>
      </c>
      <c r="H19" s="55" t="s">
        <v>53</v>
      </c>
      <c r="I19" s="55">
        <v>2.67</v>
      </c>
      <c r="J19" s="52" t="s">
        <v>51</v>
      </c>
      <c r="K19" s="52">
        <v>3.0</v>
      </c>
      <c r="L19" s="52">
        <v>99.0</v>
      </c>
      <c r="M19" s="52">
        <v>2.0</v>
      </c>
      <c r="N19" s="52">
        <v>2.0</v>
      </c>
      <c r="O19" s="52">
        <v>1.0</v>
      </c>
      <c r="P19" s="52" t="s">
        <v>348</v>
      </c>
      <c r="Q19" s="52">
        <v>5.0</v>
      </c>
      <c r="R19" s="52"/>
      <c r="S19" s="52"/>
      <c r="T19" s="52"/>
      <c r="U19" s="52"/>
      <c r="V19" s="52"/>
      <c r="W19" s="52"/>
      <c r="X19" s="52"/>
    </row>
    <row r="20">
      <c r="A20" s="52">
        <v>2.3411899E8</v>
      </c>
      <c r="B20" s="52">
        <v>2.0</v>
      </c>
      <c r="C20" s="52" t="s">
        <v>12</v>
      </c>
      <c r="D20" s="52" t="s">
        <v>37</v>
      </c>
      <c r="E20" s="52">
        <v>2.33</v>
      </c>
      <c r="F20" s="52" t="s">
        <v>53</v>
      </c>
      <c r="G20" s="52" t="s">
        <v>355</v>
      </c>
      <c r="H20" s="55" t="s">
        <v>53</v>
      </c>
      <c r="I20" s="55">
        <v>2.67</v>
      </c>
      <c r="J20" s="52" t="s">
        <v>51</v>
      </c>
      <c r="K20" s="52">
        <v>3.0</v>
      </c>
      <c r="L20" s="52">
        <v>98.0</v>
      </c>
      <c r="M20" s="52">
        <v>2.0</v>
      </c>
      <c r="N20" s="52">
        <v>2.0</v>
      </c>
      <c r="O20" s="52">
        <v>1.0</v>
      </c>
      <c r="P20" s="52" t="s">
        <v>348</v>
      </c>
      <c r="Q20" s="52">
        <v>5.0</v>
      </c>
      <c r="R20" s="52"/>
      <c r="S20" s="52"/>
      <c r="T20" s="52"/>
      <c r="U20" s="52"/>
      <c r="V20" s="52"/>
      <c r="W20" s="52"/>
      <c r="X20" s="52"/>
    </row>
    <row r="21">
      <c r="A21" s="52">
        <v>2.26487213E8</v>
      </c>
      <c r="B21" s="52">
        <v>2.0</v>
      </c>
      <c r="C21" s="52" t="s">
        <v>12</v>
      </c>
      <c r="D21" s="52" t="s">
        <v>37</v>
      </c>
      <c r="E21" s="52">
        <v>2.33</v>
      </c>
      <c r="F21" s="52" t="s">
        <v>53</v>
      </c>
      <c r="G21" s="52" t="s">
        <v>355</v>
      </c>
      <c r="H21" s="55" t="s">
        <v>53</v>
      </c>
      <c r="I21" s="55">
        <v>2.67</v>
      </c>
      <c r="J21" s="52" t="s">
        <v>51</v>
      </c>
      <c r="K21" s="52">
        <v>3.0</v>
      </c>
      <c r="L21" s="52">
        <v>98.0</v>
      </c>
      <c r="M21" s="52">
        <v>2.0</v>
      </c>
      <c r="N21" s="52">
        <v>2.0</v>
      </c>
      <c r="O21" s="52">
        <v>2.0</v>
      </c>
      <c r="P21" s="52" t="s">
        <v>354</v>
      </c>
      <c r="Q21" s="52">
        <v>7.0</v>
      </c>
      <c r="R21" s="52"/>
      <c r="S21" s="52"/>
      <c r="T21" s="52"/>
      <c r="U21" s="52"/>
      <c r="V21" s="52"/>
      <c r="W21" s="52"/>
      <c r="X21" s="52"/>
    </row>
    <row r="22">
      <c r="A22" s="52">
        <v>2.34187441E8</v>
      </c>
      <c r="B22" s="52">
        <v>2.0</v>
      </c>
      <c r="C22" s="52" t="s">
        <v>12</v>
      </c>
      <c r="D22" s="52" t="s">
        <v>37</v>
      </c>
      <c r="E22" s="52">
        <v>2.33</v>
      </c>
      <c r="F22" s="52" t="s">
        <v>53</v>
      </c>
      <c r="G22" s="52" t="s">
        <v>355</v>
      </c>
      <c r="H22" s="55" t="s">
        <v>51</v>
      </c>
      <c r="I22" s="55">
        <v>3.0</v>
      </c>
      <c r="J22" s="52" t="s">
        <v>47</v>
      </c>
      <c r="K22" s="52">
        <v>3.33</v>
      </c>
      <c r="L22" s="52">
        <v>99.0</v>
      </c>
      <c r="M22" s="52">
        <v>3.0</v>
      </c>
      <c r="N22" s="52">
        <v>3.0</v>
      </c>
      <c r="O22" s="52">
        <v>3.0</v>
      </c>
      <c r="P22" s="52" t="s">
        <v>348</v>
      </c>
      <c r="Q22" s="52">
        <v>8.0</v>
      </c>
      <c r="R22" s="52"/>
      <c r="S22" s="52"/>
      <c r="T22" s="52"/>
      <c r="U22" s="52"/>
      <c r="V22" s="52"/>
      <c r="W22" s="52"/>
      <c r="X22" s="52"/>
    </row>
    <row r="23">
      <c r="A23" s="52">
        <v>2.14276784E8</v>
      </c>
      <c r="B23" s="52">
        <v>2.0</v>
      </c>
      <c r="C23" s="52" t="s">
        <v>12</v>
      </c>
      <c r="D23" s="52" t="s">
        <v>37</v>
      </c>
      <c r="E23" s="52">
        <v>2.33</v>
      </c>
      <c r="F23" s="52" t="s">
        <v>53</v>
      </c>
      <c r="G23" s="52" t="s">
        <v>355</v>
      </c>
      <c r="H23" s="55" t="s">
        <v>51</v>
      </c>
      <c r="I23" s="55">
        <v>3.0</v>
      </c>
      <c r="J23" s="52" t="s">
        <v>47</v>
      </c>
      <c r="K23" s="52">
        <v>3.33</v>
      </c>
      <c r="L23" s="52">
        <v>99.0</v>
      </c>
      <c r="M23" s="52">
        <v>3.0</v>
      </c>
      <c r="N23" s="52">
        <v>3.0</v>
      </c>
      <c r="O23" s="52">
        <v>1.0</v>
      </c>
      <c r="P23" s="52" t="s">
        <v>351</v>
      </c>
      <c r="Q23" s="52">
        <v>5.0</v>
      </c>
      <c r="R23" s="52"/>
      <c r="S23" s="52"/>
      <c r="T23" s="52"/>
      <c r="U23" s="52"/>
      <c r="V23" s="52"/>
      <c r="W23" s="52"/>
      <c r="X23" s="52"/>
    </row>
    <row r="24">
      <c r="A24" s="52">
        <v>2.34623718E8</v>
      </c>
      <c r="B24" s="52">
        <v>2.0</v>
      </c>
      <c r="C24" s="52" t="s">
        <v>12</v>
      </c>
      <c r="D24" s="52" t="s">
        <v>37</v>
      </c>
      <c r="E24" s="52">
        <v>2.33</v>
      </c>
      <c r="F24" s="52" t="s">
        <v>51</v>
      </c>
      <c r="G24" s="52" t="s">
        <v>354</v>
      </c>
      <c r="H24" s="55" t="s">
        <v>51</v>
      </c>
      <c r="I24" s="55">
        <v>3.0</v>
      </c>
      <c r="J24" s="52" t="s">
        <v>47</v>
      </c>
      <c r="K24" s="52">
        <v>3.33</v>
      </c>
      <c r="L24" s="52">
        <v>100.0</v>
      </c>
      <c r="M24" s="52">
        <v>2.0</v>
      </c>
      <c r="N24" s="52">
        <v>1.0</v>
      </c>
      <c r="O24" s="52">
        <v>1.0</v>
      </c>
      <c r="P24" s="52" t="s">
        <v>351</v>
      </c>
      <c r="Q24" s="52">
        <v>3.0</v>
      </c>
      <c r="R24" s="52"/>
      <c r="S24" s="52"/>
      <c r="T24" s="52"/>
      <c r="U24" s="52"/>
      <c r="V24" s="52"/>
      <c r="W24" s="52"/>
      <c r="X24" s="52"/>
    </row>
    <row r="25">
      <c r="A25" s="52">
        <v>2.34623858E8</v>
      </c>
      <c r="B25" s="52">
        <v>2.0</v>
      </c>
      <c r="C25" s="52" t="s">
        <v>12</v>
      </c>
      <c r="D25" s="52" t="s">
        <v>37</v>
      </c>
      <c r="E25" s="52">
        <v>2.33</v>
      </c>
      <c r="F25" s="52" t="s">
        <v>53</v>
      </c>
      <c r="G25" s="52" t="s">
        <v>355</v>
      </c>
      <c r="H25" s="55" t="s">
        <v>51</v>
      </c>
      <c r="I25" s="55">
        <v>3.0</v>
      </c>
      <c r="J25" s="52" t="s">
        <v>47</v>
      </c>
      <c r="K25" s="52">
        <v>3.33</v>
      </c>
      <c r="L25" s="52">
        <v>97.0</v>
      </c>
      <c r="M25" s="52">
        <v>2.0</v>
      </c>
      <c r="N25" s="52">
        <v>2.0</v>
      </c>
      <c r="O25" s="52">
        <v>1.0</v>
      </c>
      <c r="P25" s="52" t="s">
        <v>351</v>
      </c>
      <c r="Q25" s="52">
        <v>4.0</v>
      </c>
      <c r="R25" s="52"/>
      <c r="S25" s="52"/>
      <c r="T25" s="52"/>
      <c r="U25" s="52"/>
      <c r="V25" s="52"/>
      <c r="W25" s="52"/>
      <c r="X25" s="52"/>
    </row>
    <row r="26">
      <c r="A26" s="52">
        <v>2.34634723E8</v>
      </c>
      <c r="B26" s="52">
        <v>2.0</v>
      </c>
      <c r="C26" s="52" t="s">
        <v>12</v>
      </c>
      <c r="D26" s="52" t="s">
        <v>37</v>
      </c>
      <c r="E26" s="52">
        <v>2.33</v>
      </c>
      <c r="F26" s="52" t="s">
        <v>53</v>
      </c>
      <c r="G26" s="52" t="s">
        <v>355</v>
      </c>
      <c r="H26" s="55" t="s">
        <v>51</v>
      </c>
      <c r="I26" s="55">
        <v>3.0</v>
      </c>
      <c r="J26" s="52" t="s">
        <v>47</v>
      </c>
      <c r="K26" s="52">
        <v>3.33</v>
      </c>
      <c r="L26" s="52">
        <v>98.0</v>
      </c>
      <c r="M26" s="52">
        <v>1.0</v>
      </c>
      <c r="N26" s="52">
        <v>2.0</v>
      </c>
      <c r="O26" s="52">
        <v>1.0</v>
      </c>
      <c r="P26" s="52" t="s">
        <v>351</v>
      </c>
      <c r="Q26" s="52">
        <v>4.0</v>
      </c>
      <c r="R26" s="52"/>
      <c r="S26" s="52"/>
      <c r="T26" s="52"/>
      <c r="U26" s="52"/>
      <c r="V26" s="52"/>
      <c r="W26" s="52"/>
      <c r="X26" s="52"/>
    </row>
    <row r="27">
      <c r="A27" s="52">
        <v>2.34623767E8</v>
      </c>
      <c r="B27" s="52">
        <v>2.0</v>
      </c>
      <c r="C27" s="52" t="s">
        <v>12</v>
      </c>
      <c r="D27" s="52" t="s">
        <v>51</v>
      </c>
      <c r="E27" s="52">
        <v>3.0</v>
      </c>
      <c r="F27" s="52" t="s">
        <v>47</v>
      </c>
      <c r="G27" s="52" t="s">
        <v>357</v>
      </c>
      <c r="H27" s="55" t="s">
        <v>46</v>
      </c>
      <c r="I27" s="55">
        <v>4.0</v>
      </c>
      <c r="J27" s="52" t="s">
        <v>49</v>
      </c>
      <c r="K27" s="52">
        <v>4.33</v>
      </c>
      <c r="L27" s="52">
        <v>98.0</v>
      </c>
      <c r="M27" s="52">
        <v>2.0</v>
      </c>
      <c r="N27" s="52">
        <v>2.0</v>
      </c>
      <c r="O27" s="52">
        <v>2.0</v>
      </c>
      <c r="P27" s="52" t="s">
        <v>348</v>
      </c>
      <c r="Q27" s="52">
        <v>6.0</v>
      </c>
      <c r="R27" s="52"/>
      <c r="S27" s="52"/>
      <c r="T27" s="52"/>
      <c r="U27" s="52"/>
      <c r="V27" s="52"/>
      <c r="W27" s="52"/>
      <c r="X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</row>
  </sheetData>
  <autoFilter ref="$A$1:$X$1000">
    <sortState ref="A1:X1000">
      <sortCondition ref="I1:I1000"/>
      <sortCondition ref="H1:H1000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9.13"/>
    <col customWidth="1" min="3" max="3" width="9.25"/>
    <col customWidth="1" min="4" max="4" width="11.5"/>
    <col customWidth="1" min="5" max="5" width="7.0"/>
    <col customWidth="1" hidden="1" min="6" max="7" width="7.0"/>
    <col customWidth="1" min="8" max="10" width="7.0"/>
    <col customWidth="1" hidden="1" min="11" max="11" width="7.0"/>
    <col customWidth="1" min="12" max="17" width="7.0"/>
  </cols>
  <sheetData>
    <row r="1">
      <c r="A1" s="51" t="s">
        <v>328</v>
      </c>
      <c r="B1" s="52" t="s">
        <v>329</v>
      </c>
      <c r="C1" s="52" t="s">
        <v>330</v>
      </c>
      <c r="D1" s="52" t="s">
        <v>331</v>
      </c>
      <c r="E1" s="52" t="s">
        <v>332</v>
      </c>
      <c r="F1" s="52" t="s">
        <v>333</v>
      </c>
      <c r="G1" s="52" t="s">
        <v>332</v>
      </c>
      <c r="H1" s="52" t="s">
        <v>334</v>
      </c>
      <c r="I1" s="52" t="s">
        <v>332</v>
      </c>
      <c r="J1" s="52" t="s">
        <v>333</v>
      </c>
      <c r="K1" s="52" t="s">
        <v>332</v>
      </c>
      <c r="L1" s="52" t="s">
        <v>335</v>
      </c>
      <c r="M1" s="52" t="s">
        <v>336</v>
      </c>
      <c r="N1" s="52" t="s">
        <v>337</v>
      </c>
      <c r="O1" s="52" t="s">
        <v>338</v>
      </c>
      <c r="P1" s="52" t="s">
        <v>339</v>
      </c>
      <c r="Q1" s="52" t="s">
        <v>340</v>
      </c>
      <c r="R1" s="52"/>
      <c r="S1" s="52"/>
      <c r="T1" s="52"/>
      <c r="U1" s="52"/>
      <c r="V1" s="52"/>
      <c r="W1" s="52"/>
      <c r="X1" s="52"/>
    </row>
    <row r="2">
      <c r="A2" s="52">
        <v>2.0609775E8</v>
      </c>
      <c r="B2" s="52">
        <v>3.0</v>
      </c>
      <c r="C2" s="52" t="s">
        <v>15</v>
      </c>
      <c r="D2" s="52" t="s">
        <v>90</v>
      </c>
      <c r="E2" s="52">
        <v>1.33</v>
      </c>
      <c r="F2" s="52" t="s">
        <v>96</v>
      </c>
      <c r="G2" s="52" t="s">
        <v>345</v>
      </c>
      <c r="H2" s="57" t="s">
        <v>59</v>
      </c>
      <c r="I2" s="57">
        <v>1.67</v>
      </c>
      <c r="J2" s="52" t="s">
        <v>77</v>
      </c>
      <c r="K2" s="52">
        <v>1.83</v>
      </c>
      <c r="L2" s="52">
        <v>92.0</v>
      </c>
      <c r="M2" s="52">
        <v>1.0</v>
      </c>
      <c r="N2" s="52">
        <v>3.0</v>
      </c>
      <c r="O2" s="52">
        <v>2.0</v>
      </c>
      <c r="P2" s="52" t="s">
        <v>341</v>
      </c>
      <c r="Q2" s="52">
        <v>5.0</v>
      </c>
      <c r="R2" s="52"/>
      <c r="S2" s="52"/>
      <c r="T2" s="52"/>
      <c r="U2" s="52"/>
      <c r="V2" s="52"/>
      <c r="W2" s="52"/>
      <c r="X2" s="52"/>
    </row>
    <row r="3">
      <c r="A3" s="52">
        <v>2.15324757E8</v>
      </c>
      <c r="B3" s="52">
        <v>3.0</v>
      </c>
      <c r="C3" s="52" t="s">
        <v>15</v>
      </c>
      <c r="D3" s="52" t="s">
        <v>358</v>
      </c>
      <c r="E3" s="52">
        <v>1.67</v>
      </c>
      <c r="F3" s="52" t="s">
        <v>155</v>
      </c>
      <c r="G3" s="52" t="s">
        <v>348</v>
      </c>
      <c r="H3" s="57" t="s">
        <v>59</v>
      </c>
      <c r="I3" s="57">
        <v>1.67</v>
      </c>
      <c r="J3" s="52" t="s">
        <v>77</v>
      </c>
      <c r="K3" s="52">
        <v>1.83</v>
      </c>
      <c r="L3" s="52">
        <v>96.0</v>
      </c>
      <c r="M3" s="52">
        <v>2.0</v>
      </c>
      <c r="N3" s="52">
        <v>2.0</v>
      </c>
      <c r="O3" s="52">
        <v>1.0</v>
      </c>
      <c r="P3" s="52" t="s">
        <v>341</v>
      </c>
      <c r="Q3" s="52">
        <v>3.0</v>
      </c>
      <c r="R3" s="52"/>
      <c r="S3" s="52"/>
      <c r="T3" s="52"/>
      <c r="U3" s="52"/>
      <c r="V3" s="52"/>
      <c r="W3" s="52"/>
      <c r="X3" s="52"/>
    </row>
    <row r="4">
      <c r="A4" s="52">
        <v>2.30059966E8</v>
      </c>
      <c r="B4" s="52">
        <v>3.0</v>
      </c>
      <c r="C4" s="52" t="s">
        <v>15</v>
      </c>
      <c r="D4" s="52" t="s">
        <v>77</v>
      </c>
      <c r="E4" s="52">
        <v>1.83</v>
      </c>
      <c r="F4" s="52" t="s">
        <v>155</v>
      </c>
      <c r="G4" s="52" t="s">
        <v>348</v>
      </c>
      <c r="H4" s="57" t="s">
        <v>77</v>
      </c>
      <c r="I4" s="57">
        <v>1.83</v>
      </c>
      <c r="J4" s="52" t="s">
        <v>155</v>
      </c>
      <c r="K4" s="52">
        <v>2.0</v>
      </c>
      <c r="L4" s="52">
        <v>99.0</v>
      </c>
      <c r="M4" s="52"/>
      <c r="N4" s="52">
        <v>0.0</v>
      </c>
      <c r="O4" s="52">
        <v>2.0</v>
      </c>
      <c r="P4" s="52" t="s">
        <v>341</v>
      </c>
      <c r="Q4" s="52">
        <v>2.0</v>
      </c>
      <c r="R4" s="52"/>
      <c r="S4" s="52"/>
      <c r="T4" s="52"/>
      <c r="U4" s="52"/>
      <c r="V4" s="52"/>
      <c r="W4" s="52"/>
      <c r="X4" s="52"/>
    </row>
    <row r="5">
      <c r="A5" s="52">
        <v>2.31562596E8</v>
      </c>
      <c r="B5" s="52">
        <v>3.0</v>
      </c>
      <c r="C5" s="52" t="s">
        <v>15</v>
      </c>
      <c r="D5" s="52" t="s">
        <v>37</v>
      </c>
      <c r="E5" s="52">
        <v>2.33</v>
      </c>
      <c r="F5" s="52" t="s">
        <v>53</v>
      </c>
      <c r="G5" s="52" t="s">
        <v>355</v>
      </c>
      <c r="H5" s="57" t="s">
        <v>53</v>
      </c>
      <c r="I5" s="57">
        <v>2.67</v>
      </c>
      <c r="J5" s="52" t="s">
        <v>51</v>
      </c>
      <c r="K5" s="52">
        <v>3.0</v>
      </c>
      <c r="L5" s="52">
        <v>97.0</v>
      </c>
      <c r="M5" s="52">
        <v>3.0</v>
      </c>
      <c r="N5" s="52">
        <v>3.0</v>
      </c>
      <c r="O5" s="52">
        <v>2.0</v>
      </c>
      <c r="P5" s="52" t="s">
        <v>351</v>
      </c>
      <c r="Q5" s="52">
        <v>6.0</v>
      </c>
      <c r="R5" s="52"/>
      <c r="S5" s="52"/>
      <c r="T5" s="52"/>
      <c r="U5" s="52"/>
      <c r="V5" s="52"/>
      <c r="W5" s="52"/>
      <c r="X5" s="52"/>
    </row>
    <row r="6">
      <c r="A6" s="52">
        <v>2.05347693E8</v>
      </c>
      <c r="B6" s="52">
        <v>3.0</v>
      </c>
      <c r="C6" s="52" t="s">
        <v>15</v>
      </c>
      <c r="D6" s="52" t="s">
        <v>51</v>
      </c>
      <c r="E6" s="52">
        <v>3.0</v>
      </c>
      <c r="F6" s="52" t="s">
        <v>47</v>
      </c>
      <c r="G6" s="52" t="s">
        <v>357</v>
      </c>
      <c r="H6" s="57" t="s">
        <v>53</v>
      </c>
      <c r="I6" s="57">
        <v>2.67</v>
      </c>
      <c r="J6" s="52" t="s">
        <v>47</v>
      </c>
      <c r="K6" s="52">
        <v>3.33</v>
      </c>
      <c r="L6" s="52">
        <v>99.0</v>
      </c>
      <c r="M6" s="52">
        <v>1.0</v>
      </c>
      <c r="N6" s="52">
        <v>2.0</v>
      </c>
      <c r="O6" s="52">
        <v>1.0</v>
      </c>
      <c r="P6" s="52" t="s">
        <v>348</v>
      </c>
      <c r="Q6" s="52">
        <v>5.0</v>
      </c>
      <c r="R6" s="52"/>
      <c r="S6" s="52"/>
      <c r="T6" s="52"/>
      <c r="U6" s="52"/>
      <c r="V6" s="52"/>
      <c r="W6" s="52"/>
      <c r="X6" s="52"/>
    </row>
    <row r="7">
      <c r="A7" s="52">
        <v>2.12571699E8</v>
      </c>
      <c r="B7" s="52">
        <v>3.0</v>
      </c>
      <c r="C7" s="52" t="s">
        <v>15</v>
      </c>
      <c r="D7" s="52" t="s">
        <v>37</v>
      </c>
      <c r="E7" s="52">
        <v>2.33</v>
      </c>
      <c r="F7" s="52" t="s">
        <v>341</v>
      </c>
      <c r="G7" s="52" t="s">
        <v>342</v>
      </c>
      <c r="H7" s="57" t="s">
        <v>53</v>
      </c>
      <c r="I7" s="57">
        <v>2.67</v>
      </c>
      <c r="J7" s="52" t="s">
        <v>51</v>
      </c>
      <c r="K7" s="52">
        <v>3.0</v>
      </c>
      <c r="L7" s="52">
        <v>97.0</v>
      </c>
      <c r="M7" s="52">
        <v>3.0</v>
      </c>
      <c r="N7" s="52">
        <v>1.0</v>
      </c>
      <c r="O7" s="52">
        <v>1.0</v>
      </c>
      <c r="P7" s="52" t="s">
        <v>343</v>
      </c>
      <c r="Q7" s="52">
        <v>2.0</v>
      </c>
      <c r="R7" s="52"/>
      <c r="S7" s="52"/>
      <c r="T7" s="52"/>
      <c r="U7" s="52"/>
      <c r="V7" s="52"/>
      <c r="W7" s="52"/>
      <c r="X7" s="52"/>
    </row>
    <row r="8">
      <c r="A8" s="52">
        <v>2.169381E8</v>
      </c>
      <c r="B8" s="52">
        <v>3.0</v>
      </c>
      <c r="C8" s="52" t="s">
        <v>15</v>
      </c>
      <c r="D8" s="52" t="s">
        <v>37</v>
      </c>
      <c r="E8" s="52">
        <v>2.33</v>
      </c>
      <c r="F8" s="52" t="s">
        <v>53</v>
      </c>
      <c r="G8" s="52" t="s">
        <v>355</v>
      </c>
      <c r="H8" s="57" t="s">
        <v>53</v>
      </c>
      <c r="I8" s="57">
        <v>2.67</v>
      </c>
      <c r="J8" s="60" t="s">
        <v>51</v>
      </c>
      <c r="K8" s="52"/>
      <c r="L8" s="60">
        <v>95.0</v>
      </c>
      <c r="M8" s="60">
        <v>3.0</v>
      </c>
      <c r="N8" s="60">
        <v>1.0</v>
      </c>
      <c r="O8" s="60">
        <v>1.0</v>
      </c>
      <c r="P8" s="52" t="s">
        <v>342</v>
      </c>
      <c r="Q8" s="60">
        <v>5.0</v>
      </c>
      <c r="R8" s="52"/>
      <c r="S8" s="52"/>
      <c r="T8" s="52"/>
      <c r="U8" s="52"/>
      <c r="V8" s="52"/>
      <c r="W8" s="52"/>
      <c r="X8" s="52"/>
    </row>
    <row r="9">
      <c r="A9" s="52">
        <v>2.08187179E8</v>
      </c>
      <c r="B9" s="52">
        <v>3.0</v>
      </c>
      <c r="C9" s="52" t="s">
        <v>15</v>
      </c>
      <c r="D9" s="52" t="s">
        <v>53</v>
      </c>
      <c r="E9" s="52">
        <v>2.67</v>
      </c>
      <c r="F9" s="52" t="s">
        <v>51</v>
      </c>
      <c r="G9" s="52" t="s">
        <v>354</v>
      </c>
      <c r="H9" s="54" t="s">
        <v>51</v>
      </c>
      <c r="I9" s="54">
        <v>3.0</v>
      </c>
      <c r="J9" s="52" t="s">
        <v>51</v>
      </c>
      <c r="K9" s="52">
        <v>3.0</v>
      </c>
      <c r="L9" s="52">
        <v>99.0</v>
      </c>
      <c r="M9" s="52">
        <v>3.0</v>
      </c>
      <c r="N9" s="52">
        <v>3.0</v>
      </c>
      <c r="O9" s="52">
        <v>2.0</v>
      </c>
      <c r="P9" s="52" t="s">
        <v>351</v>
      </c>
      <c r="Q9" s="52">
        <v>6.0</v>
      </c>
      <c r="R9" s="52"/>
      <c r="S9" s="52"/>
      <c r="T9" s="52"/>
      <c r="U9" s="52"/>
      <c r="V9" s="52"/>
      <c r="W9" s="52"/>
      <c r="X9" s="52"/>
    </row>
    <row r="10">
      <c r="A10" s="52">
        <v>2.14755449E8</v>
      </c>
      <c r="B10" s="52">
        <v>3.0</v>
      </c>
      <c r="C10" s="52" t="s">
        <v>15</v>
      </c>
      <c r="D10" s="52" t="s">
        <v>155</v>
      </c>
      <c r="E10" s="52">
        <v>2.0</v>
      </c>
      <c r="F10" s="52" t="s">
        <v>37</v>
      </c>
      <c r="G10" s="52" t="s">
        <v>349</v>
      </c>
      <c r="H10" s="54" t="s">
        <v>51</v>
      </c>
      <c r="I10" s="54">
        <v>3.0</v>
      </c>
      <c r="J10" s="52" t="s">
        <v>47</v>
      </c>
      <c r="K10" s="52">
        <v>3.33</v>
      </c>
      <c r="L10" s="52">
        <v>99.0</v>
      </c>
      <c r="M10" s="52">
        <v>2.0</v>
      </c>
      <c r="N10" s="52">
        <v>2.0</v>
      </c>
      <c r="O10" s="52">
        <v>2.0</v>
      </c>
      <c r="P10" s="52" t="s">
        <v>348</v>
      </c>
      <c r="Q10" s="52">
        <v>6.0</v>
      </c>
      <c r="R10" s="52"/>
      <c r="S10" s="52"/>
      <c r="T10" s="52"/>
      <c r="U10" s="52"/>
      <c r="V10" s="52"/>
      <c r="W10" s="52"/>
      <c r="X10" s="52"/>
    </row>
    <row r="11">
      <c r="A11" s="52">
        <v>2.26787604E8</v>
      </c>
      <c r="B11" s="52">
        <v>3.0</v>
      </c>
      <c r="C11" s="52" t="s">
        <v>15</v>
      </c>
      <c r="D11" s="52" t="s">
        <v>342</v>
      </c>
      <c r="E11" s="52"/>
      <c r="F11" s="52" t="s">
        <v>342</v>
      </c>
      <c r="G11" s="52" t="s">
        <v>342</v>
      </c>
      <c r="H11" s="54" t="s">
        <v>51</v>
      </c>
      <c r="I11" s="54">
        <v>3.0</v>
      </c>
      <c r="J11" s="60" t="s">
        <v>47</v>
      </c>
      <c r="K11" s="52"/>
      <c r="L11" s="60">
        <v>99.0</v>
      </c>
      <c r="M11" s="60">
        <v>2.0</v>
      </c>
      <c r="N11" s="60">
        <v>2.0</v>
      </c>
      <c r="O11" s="60">
        <v>2.0</v>
      </c>
      <c r="P11" s="60">
        <v>1.0</v>
      </c>
      <c r="Q11" s="52">
        <v>0.0</v>
      </c>
      <c r="R11" s="52"/>
      <c r="S11" s="52"/>
      <c r="T11" s="52"/>
      <c r="U11" s="52"/>
      <c r="V11" s="52"/>
      <c r="W11" s="52"/>
      <c r="X11" s="52"/>
    </row>
    <row r="12">
      <c r="A12" s="52">
        <v>2.08367797E8</v>
      </c>
      <c r="B12" s="52">
        <v>3.0</v>
      </c>
      <c r="C12" s="52" t="s">
        <v>15</v>
      </c>
      <c r="D12" s="52" t="s">
        <v>359</v>
      </c>
      <c r="E12" s="52">
        <v>2.33</v>
      </c>
      <c r="F12" s="52" t="s">
        <v>155</v>
      </c>
      <c r="G12" s="52" t="s">
        <v>348</v>
      </c>
      <c r="H12" s="58" t="s">
        <v>47</v>
      </c>
      <c r="I12" s="58">
        <v>3.33</v>
      </c>
      <c r="J12" s="52" t="s">
        <v>58</v>
      </c>
      <c r="K12" s="52">
        <v>3.67</v>
      </c>
      <c r="L12" s="52">
        <v>95.0</v>
      </c>
      <c r="M12" s="52">
        <v>2.0</v>
      </c>
      <c r="N12" s="52">
        <v>2.0</v>
      </c>
      <c r="O12" s="52">
        <v>2.0</v>
      </c>
      <c r="P12" s="52" t="s">
        <v>354</v>
      </c>
      <c r="Q12" s="52">
        <v>7.0</v>
      </c>
      <c r="R12" s="52"/>
      <c r="S12" s="52"/>
      <c r="T12" s="52"/>
      <c r="U12" s="52"/>
      <c r="V12" s="52"/>
      <c r="W12" s="52"/>
      <c r="X12" s="52"/>
    </row>
    <row r="13">
      <c r="A13" s="52">
        <v>2.33046309E8</v>
      </c>
      <c r="B13" s="52">
        <v>3.0</v>
      </c>
      <c r="C13" s="52" t="s">
        <v>15</v>
      </c>
      <c r="D13" s="52" t="s">
        <v>360</v>
      </c>
      <c r="E13" s="52">
        <v>3.33</v>
      </c>
      <c r="F13" s="52" t="s">
        <v>361</v>
      </c>
      <c r="G13" s="52" t="s">
        <v>356</v>
      </c>
      <c r="H13" s="55" t="s">
        <v>58</v>
      </c>
      <c r="I13" s="55">
        <v>3.67</v>
      </c>
      <c r="J13" s="52" t="s">
        <v>46</v>
      </c>
      <c r="K13" s="52">
        <v>4.0</v>
      </c>
      <c r="L13" s="52">
        <v>99.0</v>
      </c>
      <c r="M13" s="52">
        <v>3.0</v>
      </c>
      <c r="N13" s="52">
        <v>3.0</v>
      </c>
      <c r="O13" s="52">
        <v>1.0</v>
      </c>
      <c r="P13" s="52" t="s">
        <v>348</v>
      </c>
      <c r="Q13" s="52">
        <v>6.0</v>
      </c>
      <c r="R13" s="52"/>
      <c r="S13" s="52"/>
      <c r="T13" s="52"/>
      <c r="U13" s="52"/>
      <c r="V13" s="52"/>
      <c r="W13" s="52"/>
      <c r="X13" s="52"/>
    </row>
    <row r="14">
      <c r="A14" s="52">
        <v>2.12201982E8</v>
      </c>
      <c r="B14" s="52">
        <v>3.0</v>
      </c>
      <c r="C14" s="52" t="s">
        <v>15</v>
      </c>
      <c r="D14" s="52" t="s">
        <v>51</v>
      </c>
      <c r="E14" s="52">
        <v>3.0</v>
      </c>
      <c r="F14" s="52" t="s">
        <v>53</v>
      </c>
      <c r="G14" s="52" t="s">
        <v>355</v>
      </c>
      <c r="H14" s="55" t="s">
        <v>58</v>
      </c>
      <c r="I14" s="55">
        <v>3.67</v>
      </c>
      <c r="J14" s="52" t="s">
        <v>46</v>
      </c>
      <c r="K14" s="52">
        <v>4.0</v>
      </c>
      <c r="L14" s="52">
        <v>98.0</v>
      </c>
      <c r="M14" s="52">
        <v>2.0</v>
      </c>
      <c r="N14" s="52">
        <v>3.0</v>
      </c>
      <c r="O14" s="52">
        <v>1.0</v>
      </c>
      <c r="P14" s="52" t="s">
        <v>348</v>
      </c>
      <c r="Q14" s="52">
        <v>6.0</v>
      </c>
      <c r="R14" s="52"/>
      <c r="S14" s="52"/>
      <c r="T14" s="52"/>
      <c r="U14" s="52"/>
      <c r="V14" s="52"/>
      <c r="W14" s="52"/>
      <c r="X14" s="52"/>
    </row>
    <row r="15">
      <c r="A15" s="52">
        <v>2.07543315E8</v>
      </c>
      <c r="B15" s="52">
        <v>3.0</v>
      </c>
      <c r="C15" s="52" t="s">
        <v>15</v>
      </c>
      <c r="D15" s="52" t="s">
        <v>58</v>
      </c>
      <c r="E15" s="52">
        <v>3.67</v>
      </c>
      <c r="F15" s="52" t="s">
        <v>46</v>
      </c>
      <c r="G15" s="52" t="s">
        <v>362</v>
      </c>
      <c r="H15" s="55" t="s">
        <v>58</v>
      </c>
      <c r="I15" s="55">
        <v>3.67</v>
      </c>
      <c r="J15" s="52" t="s">
        <v>46</v>
      </c>
      <c r="K15" s="52">
        <v>4.0</v>
      </c>
      <c r="L15" s="52">
        <v>97.0</v>
      </c>
      <c r="M15" s="52">
        <v>2.0</v>
      </c>
      <c r="N15" s="52">
        <v>2.0</v>
      </c>
      <c r="O15" s="52">
        <v>0.0</v>
      </c>
      <c r="P15" s="52" t="s">
        <v>348</v>
      </c>
      <c r="Q15" s="52">
        <v>4.0</v>
      </c>
      <c r="R15" s="52"/>
      <c r="S15" s="52"/>
      <c r="T15" s="52"/>
      <c r="U15" s="52"/>
      <c r="V15" s="52"/>
      <c r="W15" s="52"/>
      <c r="X15" s="52"/>
    </row>
    <row r="16">
      <c r="A16" s="52">
        <v>2.14962961E8</v>
      </c>
      <c r="B16" s="52">
        <v>3.0</v>
      </c>
      <c r="C16" s="52" t="s">
        <v>15</v>
      </c>
      <c r="D16" s="52" t="s">
        <v>51</v>
      </c>
      <c r="E16" s="52">
        <v>3.0</v>
      </c>
      <c r="F16" s="52" t="s">
        <v>47</v>
      </c>
      <c r="G16" s="52" t="s">
        <v>357</v>
      </c>
      <c r="H16" s="55" t="s">
        <v>58</v>
      </c>
      <c r="I16" s="55">
        <v>3.67</v>
      </c>
      <c r="J16" s="52" t="s">
        <v>46</v>
      </c>
      <c r="K16" s="52">
        <v>4.0</v>
      </c>
      <c r="L16" s="52">
        <v>99.0</v>
      </c>
      <c r="M16" s="52">
        <v>2.0</v>
      </c>
      <c r="N16" s="52">
        <v>1.0</v>
      </c>
      <c r="O16" s="52">
        <v>1.0</v>
      </c>
      <c r="P16" s="52" t="s">
        <v>351</v>
      </c>
      <c r="Q16" s="52">
        <v>3.0</v>
      </c>
      <c r="R16" s="52"/>
      <c r="S16" s="52"/>
      <c r="T16" s="52"/>
      <c r="U16" s="52"/>
      <c r="V16" s="52"/>
      <c r="W16" s="52"/>
      <c r="X16" s="52"/>
    </row>
    <row r="17">
      <c r="A17" s="52">
        <v>2.23495656E8</v>
      </c>
      <c r="B17" s="52">
        <v>3.0</v>
      </c>
      <c r="C17" s="52" t="s">
        <v>15</v>
      </c>
      <c r="D17" s="52" t="s">
        <v>46</v>
      </c>
      <c r="E17" s="52">
        <v>4.0</v>
      </c>
      <c r="F17" s="52" t="s">
        <v>49</v>
      </c>
      <c r="G17" s="52" t="s">
        <v>363</v>
      </c>
      <c r="H17" s="55" t="s">
        <v>46</v>
      </c>
      <c r="I17" s="55">
        <v>4.0</v>
      </c>
      <c r="J17" s="52" t="s">
        <v>49</v>
      </c>
      <c r="K17" s="52">
        <v>4.33</v>
      </c>
      <c r="L17" s="52">
        <v>99.0</v>
      </c>
      <c r="M17" s="52">
        <v>3.0</v>
      </c>
      <c r="N17" s="52">
        <v>3.0</v>
      </c>
      <c r="O17" s="52">
        <v>2.0</v>
      </c>
      <c r="P17" s="52" t="s">
        <v>351</v>
      </c>
      <c r="Q17" s="52">
        <v>6.0</v>
      </c>
      <c r="R17" s="52"/>
      <c r="S17" s="52"/>
      <c r="T17" s="52"/>
      <c r="U17" s="52"/>
      <c r="V17" s="52"/>
      <c r="W17" s="52"/>
      <c r="X17" s="52"/>
    </row>
    <row r="18">
      <c r="A18" s="52">
        <v>2.12439822E8</v>
      </c>
      <c r="B18" s="52">
        <v>3.0</v>
      </c>
      <c r="C18" s="52" t="s">
        <v>15</v>
      </c>
      <c r="D18" s="52" t="s">
        <v>47</v>
      </c>
      <c r="E18" s="52">
        <v>3.33</v>
      </c>
      <c r="F18" s="52" t="s">
        <v>58</v>
      </c>
      <c r="G18" s="52" t="s">
        <v>356</v>
      </c>
      <c r="H18" s="55" t="s">
        <v>46</v>
      </c>
      <c r="I18" s="55">
        <v>4.0</v>
      </c>
      <c r="J18" s="52" t="s">
        <v>49</v>
      </c>
      <c r="K18" s="52">
        <v>4.33</v>
      </c>
      <c r="L18" s="52">
        <v>99.0</v>
      </c>
      <c r="M18" s="52">
        <v>3.0</v>
      </c>
      <c r="N18" s="52">
        <v>3.0</v>
      </c>
      <c r="O18" s="52">
        <v>1.0</v>
      </c>
      <c r="P18" s="52" t="s">
        <v>348</v>
      </c>
      <c r="Q18" s="52">
        <v>6.0</v>
      </c>
      <c r="R18" s="52"/>
      <c r="S18" s="52"/>
      <c r="T18" s="52"/>
      <c r="U18" s="52"/>
      <c r="V18" s="52"/>
      <c r="W18" s="52"/>
      <c r="X18" s="52"/>
    </row>
    <row r="19">
      <c r="A19" s="52">
        <v>2.16181412E8</v>
      </c>
      <c r="B19" s="52">
        <v>3.0</v>
      </c>
      <c r="C19" s="52" t="s">
        <v>15</v>
      </c>
      <c r="D19" s="52" t="s">
        <v>53</v>
      </c>
      <c r="E19" s="52">
        <v>2.67</v>
      </c>
      <c r="F19" s="52" t="s">
        <v>47</v>
      </c>
      <c r="G19" s="52" t="s">
        <v>357</v>
      </c>
      <c r="H19" s="55" t="s">
        <v>49</v>
      </c>
      <c r="I19" s="55">
        <v>4.33</v>
      </c>
      <c r="J19" s="52" t="s">
        <v>65</v>
      </c>
      <c r="K19" s="52">
        <v>4.67</v>
      </c>
      <c r="L19" s="52">
        <v>99.0</v>
      </c>
      <c r="M19" s="52">
        <v>2.0</v>
      </c>
      <c r="N19" s="52">
        <v>2.0</v>
      </c>
      <c r="O19" s="52">
        <v>2.0</v>
      </c>
      <c r="P19" s="52" t="s">
        <v>351</v>
      </c>
      <c r="Q19" s="52">
        <v>5.0</v>
      </c>
      <c r="R19" s="52"/>
      <c r="S19" s="52"/>
      <c r="T19" s="52"/>
      <c r="U19" s="52"/>
      <c r="V19" s="52"/>
      <c r="W19" s="52"/>
      <c r="X19" s="52"/>
    </row>
    <row r="20">
      <c r="A20" s="52">
        <v>2.03181714E8</v>
      </c>
      <c r="B20" s="52">
        <v>3.0</v>
      </c>
      <c r="C20" s="52" t="s">
        <v>15</v>
      </c>
      <c r="D20" s="52" t="s">
        <v>47</v>
      </c>
      <c r="E20" s="52">
        <v>3.33</v>
      </c>
      <c r="F20" s="52" t="s">
        <v>58</v>
      </c>
      <c r="G20" s="52" t="s">
        <v>356</v>
      </c>
      <c r="H20" s="55" t="s">
        <v>49</v>
      </c>
      <c r="I20" s="55">
        <v>4.33</v>
      </c>
      <c r="J20" s="52" t="s">
        <v>65</v>
      </c>
      <c r="K20" s="52">
        <v>4.67</v>
      </c>
      <c r="L20" s="52">
        <v>97.0</v>
      </c>
      <c r="M20" s="52">
        <v>3.0</v>
      </c>
      <c r="N20" s="52">
        <v>1.0</v>
      </c>
      <c r="O20" s="52">
        <v>1.0</v>
      </c>
      <c r="P20" s="52" t="s">
        <v>348</v>
      </c>
      <c r="Q20" s="52">
        <v>4.0</v>
      </c>
      <c r="R20" s="52"/>
      <c r="S20" s="52"/>
      <c r="T20" s="52"/>
      <c r="U20" s="52"/>
      <c r="V20" s="52"/>
      <c r="W20" s="52"/>
      <c r="X20" s="52"/>
    </row>
    <row r="21">
      <c r="A21" s="52">
        <v>2.21640386E8</v>
      </c>
      <c r="B21" s="52">
        <v>3.0</v>
      </c>
      <c r="C21" s="52" t="s">
        <v>15</v>
      </c>
      <c r="D21" s="52" t="s">
        <v>46</v>
      </c>
      <c r="E21" s="52">
        <v>4.0</v>
      </c>
      <c r="F21" s="52" t="s">
        <v>58</v>
      </c>
      <c r="G21" s="52" t="s">
        <v>356</v>
      </c>
      <c r="H21" s="55" t="s">
        <v>49</v>
      </c>
      <c r="I21" s="55">
        <v>4.33</v>
      </c>
      <c r="J21" s="52" t="s">
        <v>65</v>
      </c>
      <c r="K21" s="52">
        <v>4.67</v>
      </c>
      <c r="L21" s="52">
        <v>99.0</v>
      </c>
      <c r="M21" s="52">
        <v>3.0</v>
      </c>
      <c r="N21" s="52">
        <v>2.0</v>
      </c>
      <c r="O21" s="52">
        <v>2.0</v>
      </c>
      <c r="P21" s="52" t="s">
        <v>351</v>
      </c>
      <c r="Q21" s="52">
        <v>5.0</v>
      </c>
      <c r="R21" s="52"/>
      <c r="S21" s="52"/>
      <c r="T21" s="52"/>
      <c r="U21" s="52"/>
      <c r="V21" s="52"/>
      <c r="W21" s="52"/>
      <c r="X21" s="52"/>
    </row>
    <row r="22">
      <c r="A22" s="52">
        <v>2.31810201E8</v>
      </c>
      <c r="B22" s="52">
        <v>3.0</v>
      </c>
      <c r="C22" s="52" t="s">
        <v>15</v>
      </c>
      <c r="D22" s="52" t="s">
        <v>65</v>
      </c>
      <c r="E22" s="52">
        <v>4.67</v>
      </c>
      <c r="F22" s="52" t="s">
        <v>94</v>
      </c>
      <c r="G22" s="52" t="s">
        <v>364</v>
      </c>
      <c r="H22" s="55" t="s">
        <v>49</v>
      </c>
      <c r="I22" s="55">
        <v>4.33</v>
      </c>
      <c r="J22" s="52" t="s">
        <v>65</v>
      </c>
      <c r="K22" s="52">
        <v>4.67</v>
      </c>
      <c r="L22" s="52">
        <v>99.0</v>
      </c>
      <c r="M22" s="52">
        <v>3.0</v>
      </c>
      <c r="N22" s="52">
        <v>2.0</v>
      </c>
      <c r="O22" s="52">
        <v>2.0</v>
      </c>
      <c r="P22" s="52" t="s">
        <v>348</v>
      </c>
      <c r="Q22" s="52">
        <v>6.0</v>
      </c>
      <c r="R22" s="52"/>
      <c r="S22" s="52"/>
      <c r="T22" s="52"/>
      <c r="U22" s="52"/>
      <c r="V22" s="52"/>
      <c r="W22" s="52"/>
      <c r="X22" s="52"/>
    </row>
    <row r="23">
      <c r="A23" s="52">
        <v>2.17020932E8</v>
      </c>
      <c r="B23" s="52">
        <v>3.0</v>
      </c>
      <c r="C23" s="52" t="s">
        <v>15</v>
      </c>
      <c r="D23" s="52" t="s">
        <v>37</v>
      </c>
      <c r="E23" s="52">
        <v>2.33</v>
      </c>
      <c r="F23" s="52" t="s">
        <v>53</v>
      </c>
      <c r="G23" s="52" t="s">
        <v>355</v>
      </c>
      <c r="H23" s="55" t="s">
        <v>49</v>
      </c>
      <c r="I23" s="55">
        <v>4.33</v>
      </c>
      <c r="J23" s="52" t="s">
        <v>65</v>
      </c>
      <c r="K23" s="52">
        <v>4.67</v>
      </c>
      <c r="L23" s="52">
        <v>95.0</v>
      </c>
      <c r="M23" s="52">
        <v>3.0</v>
      </c>
      <c r="N23" s="52">
        <v>2.0</v>
      </c>
      <c r="O23" s="52">
        <v>2.0</v>
      </c>
      <c r="P23" s="52" t="s">
        <v>351</v>
      </c>
      <c r="Q23" s="52">
        <v>5.0</v>
      </c>
      <c r="R23" s="52"/>
      <c r="S23" s="52"/>
      <c r="T23" s="52"/>
      <c r="U23" s="52"/>
      <c r="V23" s="52"/>
      <c r="W23" s="52"/>
      <c r="X23" s="52"/>
    </row>
    <row r="24">
      <c r="A24" s="52">
        <v>2.21128937E8</v>
      </c>
      <c r="B24" s="52">
        <v>3.0</v>
      </c>
      <c r="C24" s="52" t="s">
        <v>15</v>
      </c>
      <c r="D24" s="52" t="s">
        <v>47</v>
      </c>
      <c r="E24" s="52">
        <v>3.33</v>
      </c>
      <c r="F24" s="52" t="s">
        <v>58</v>
      </c>
      <c r="G24" s="52" t="s">
        <v>356</v>
      </c>
      <c r="H24" s="55" t="s">
        <v>49</v>
      </c>
      <c r="I24" s="55">
        <v>4.33</v>
      </c>
      <c r="J24" s="60" t="s">
        <v>65</v>
      </c>
      <c r="K24" s="52"/>
      <c r="L24" s="60">
        <v>99.0</v>
      </c>
      <c r="M24" s="60">
        <v>3.0</v>
      </c>
      <c r="N24" s="60">
        <v>1.0</v>
      </c>
      <c r="O24" s="60">
        <v>2.0</v>
      </c>
      <c r="P24" s="52" t="s">
        <v>341</v>
      </c>
      <c r="Q24" s="60">
        <v>6.0</v>
      </c>
      <c r="R24" s="52"/>
      <c r="S24" s="52"/>
      <c r="T24" s="52"/>
      <c r="U24" s="52"/>
      <c r="V24" s="52"/>
      <c r="W24" s="52"/>
      <c r="X24" s="52"/>
    </row>
    <row r="25">
      <c r="A25" s="52">
        <v>2.33199898E8</v>
      </c>
      <c r="B25" s="52">
        <v>3.0</v>
      </c>
      <c r="C25" s="52" t="s">
        <v>15</v>
      </c>
      <c r="D25" s="52" t="s">
        <v>342</v>
      </c>
      <c r="E25" s="52"/>
      <c r="F25" s="52" t="s">
        <v>342</v>
      </c>
      <c r="G25" s="52" t="s">
        <v>342</v>
      </c>
      <c r="H25" s="61" t="str">
        <f>iferror(vlookup(A25,'RH K-4 MOY Data'!A:H,10,false)," ")</f>
        <v> </v>
      </c>
      <c r="I25" s="56" t="str">
        <f t="shared" ref="I25:I26" si="1">iferror(vlookup(H25,#REF!,2,false)," ")</f>
        <v> </v>
      </c>
      <c r="J25" s="52" t="s">
        <v>342</v>
      </c>
      <c r="K25" s="52"/>
      <c r="L25" s="52"/>
      <c r="M25" s="52"/>
      <c r="N25" s="52"/>
      <c r="O25" s="52"/>
      <c r="P25" s="52" t="s">
        <v>342</v>
      </c>
      <c r="Q25" s="52">
        <v>0.0</v>
      </c>
      <c r="R25" s="52"/>
      <c r="S25" s="52"/>
      <c r="T25" s="52"/>
      <c r="U25" s="52"/>
      <c r="V25" s="52"/>
      <c r="W25" s="52"/>
      <c r="X25" s="52"/>
    </row>
    <row r="26">
      <c r="A26" s="52">
        <v>2.31197146E8</v>
      </c>
      <c r="B26" s="52">
        <v>3.0</v>
      </c>
      <c r="C26" s="52" t="s">
        <v>15</v>
      </c>
      <c r="D26" s="52" t="s">
        <v>342</v>
      </c>
      <c r="E26" s="52"/>
      <c r="F26" s="52" t="s">
        <v>342</v>
      </c>
      <c r="G26" s="52" t="s">
        <v>342</v>
      </c>
      <c r="H26" s="61" t="str">
        <f>iferror(vlookup(A26,'RH K-4 MOY Data'!A:H,10,false)," ")</f>
        <v> </v>
      </c>
      <c r="I26" s="56" t="str">
        <f t="shared" si="1"/>
        <v> </v>
      </c>
      <c r="J26" s="52" t="s">
        <v>342</v>
      </c>
      <c r="K26" s="52"/>
      <c r="L26" s="52"/>
      <c r="M26" s="52"/>
      <c r="N26" s="52"/>
      <c r="O26" s="52"/>
      <c r="P26" s="52" t="s">
        <v>342</v>
      </c>
      <c r="Q26" s="52">
        <v>0.0</v>
      </c>
      <c r="R26" s="52"/>
      <c r="S26" s="52"/>
      <c r="T26" s="52"/>
      <c r="U26" s="52"/>
      <c r="V26" s="52"/>
      <c r="W26" s="52"/>
      <c r="X26" s="52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</row>
  </sheetData>
  <autoFilter ref="$A$1:$X$1000">
    <sortState ref="A1:X1000">
      <sortCondition ref="I1:I1000"/>
      <sortCondition ref="H1:H1000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9.13"/>
    <col customWidth="1" min="3" max="3" width="10.13"/>
    <col customWidth="1" min="4" max="5" width="7.13"/>
    <col customWidth="1" hidden="1" min="6" max="7" width="7.13"/>
    <col customWidth="1" min="8" max="10" width="7.13"/>
    <col customWidth="1" hidden="1" min="11" max="11" width="7.13"/>
    <col customWidth="1" min="12" max="17" width="7.13"/>
  </cols>
  <sheetData>
    <row r="1">
      <c r="A1" s="51" t="s">
        <v>328</v>
      </c>
      <c r="B1" s="52" t="s">
        <v>329</v>
      </c>
      <c r="C1" s="52" t="s">
        <v>330</v>
      </c>
      <c r="D1" s="52" t="s">
        <v>331</v>
      </c>
      <c r="E1" s="52" t="s">
        <v>332</v>
      </c>
      <c r="F1" s="52" t="s">
        <v>333</v>
      </c>
      <c r="G1" s="52" t="s">
        <v>332</v>
      </c>
      <c r="H1" s="52" t="s">
        <v>334</v>
      </c>
      <c r="I1" s="52" t="s">
        <v>332</v>
      </c>
      <c r="J1" s="52" t="s">
        <v>333</v>
      </c>
      <c r="K1" s="52" t="s">
        <v>332</v>
      </c>
      <c r="L1" s="52" t="s">
        <v>335</v>
      </c>
      <c r="M1" s="52" t="s">
        <v>336</v>
      </c>
      <c r="N1" s="52" t="s">
        <v>337</v>
      </c>
      <c r="O1" s="52" t="s">
        <v>338</v>
      </c>
      <c r="P1" s="52" t="s">
        <v>339</v>
      </c>
      <c r="Q1" s="52" t="s">
        <v>340</v>
      </c>
      <c r="R1" s="52"/>
      <c r="S1" s="52"/>
      <c r="T1" s="52"/>
      <c r="U1" s="52"/>
      <c r="V1" s="52"/>
      <c r="W1" s="52"/>
      <c r="X1" s="52"/>
    </row>
    <row r="2">
      <c r="A2" s="52">
        <v>2.235141E8</v>
      </c>
      <c r="B2" s="52">
        <v>3.0</v>
      </c>
      <c r="C2" s="52" t="s">
        <v>14</v>
      </c>
      <c r="D2" s="52" t="s">
        <v>38</v>
      </c>
      <c r="E2" s="52">
        <v>1.0</v>
      </c>
      <c r="F2" s="52" t="s">
        <v>38</v>
      </c>
      <c r="G2" s="52" t="s">
        <v>351</v>
      </c>
      <c r="H2" s="57" t="s">
        <v>38</v>
      </c>
      <c r="I2" s="57">
        <v>1.0</v>
      </c>
      <c r="J2" s="52" t="s">
        <v>55</v>
      </c>
      <c r="K2" s="52">
        <v>1.16</v>
      </c>
      <c r="L2" s="52">
        <v>91.0</v>
      </c>
      <c r="M2" s="52">
        <v>0.0</v>
      </c>
      <c r="N2" s="52">
        <v>3.0</v>
      </c>
      <c r="O2" s="52">
        <v>2.0</v>
      </c>
      <c r="P2" s="52" t="s">
        <v>341</v>
      </c>
      <c r="Q2" s="52">
        <v>5.0</v>
      </c>
      <c r="R2" s="52"/>
      <c r="S2" s="52"/>
      <c r="T2" s="52"/>
      <c r="U2" s="52"/>
      <c r="V2" s="52"/>
      <c r="W2" s="52"/>
      <c r="X2" s="52"/>
    </row>
    <row r="3">
      <c r="A3" s="52">
        <v>2.32432526E8</v>
      </c>
      <c r="B3" s="52">
        <v>3.0</v>
      </c>
      <c r="C3" s="52" t="s">
        <v>14</v>
      </c>
      <c r="D3" s="52" t="s">
        <v>38</v>
      </c>
      <c r="E3" s="52">
        <v>1.0</v>
      </c>
      <c r="F3" s="52" t="s">
        <v>55</v>
      </c>
      <c r="G3" s="52" t="s">
        <v>346</v>
      </c>
      <c r="H3" s="57" t="s">
        <v>38</v>
      </c>
      <c r="I3" s="57">
        <v>1.0</v>
      </c>
      <c r="J3" s="52" t="s">
        <v>90</v>
      </c>
      <c r="K3" s="52">
        <v>1.33</v>
      </c>
      <c r="L3" s="52">
        <v>95.0</v>
      </c>
      <c r="M3" s="52">
        <v>1.0</v>
      </c>
      <c r="N3" s="52">
        <v>3.0</v>
      </c>
      <c r="O3" s="52">
        <v>1.0</v>
      </c>
      <c r="P3" s="52" t="s">
        <v>341</v>
      </c>
      <c r="Q3" s="52">
        <v>4.0</v>
      </c>
      <c r="R3" s="52"/>
      <c r="S3" s="52"/>
      <c r="T3" s="52"/>
      <c r="U3" s="52"/>
      <c r="V3" s="52"/>
      <c r="W3" s="52"/>
      <c r="X3" s="52"/>
    </row>
    <row r="4">
      <c r="A4" s="52">
        <v>2.3297479E8</v>
      </c>
      <c r="B4" s="52">
        <v>3.0</v>
      </c>
      <c r="C4" s="52" t="s">
        <v>14</v>
      </c>
      <c r="D4" s="52" t="s">
        <v>90</v>
      </c>
      <c r="E4" s="52">
        <v>1.33</v>
      </c>
      <c r="F4" s="52" t="s">
        <v>96</v>
      </c>
      <c r="G4" s="52" t="s">
        <v>345</v>
      </c>
      <c r="H4" s="57" t="s">
        <v>96</v>
      </c>
      <c r="I4" s="57">
        <v>1.5</v>
      </c>
      <c r="J4" s="52" t="s">
        <v>59</v>
      </c>
      <c r="K4" s="52">
        <v>1.67</v>
      </c>
      <c r="L4" s="52">
        <v>94.0</v>
      </c>
      <c r="M4" s="52">
        <v>1.0</v>
      </c>
      <c r="N4" s="52">
        <v>3.0</v>
      </c>
      <c r="O4" s="52">
        <v>2.0</v>
      </c>
      <c r="P4" s="52" t="s">
        <v>341</v>
      </c>
      <c r="Q4" s="52">
        <v>5.0</v>
      </c>
      <c r="R4" s="52"/>
      <c r="S4" s="52"/>
      <c r="T4" s="52"/>
      <c r="U4" s="52"/>
      <c r="V4" s="52"/>
      <c r="W4" s="52"/>
      <c r="X4" s="52"/>
    </row>
    <row r="5">
      <c r="A5" s="52">
        <v>2.29216031E8</v>
      </c>
      <c r="B5" s="52">
        <v>3.0</v>
      </c>
      <c r="C5" s="52" t="s">
        <v>14</v>
      </c>
      <c r="D5" s="52" t="s">
        <v>90</v>
      </c>
      <c r="E5" s="52">
        <v>1.33</v>
      </c>
      <c r="F5" s="52" t="s">
        <v>96</v>
      </c>
      <c r="G5" s="52" t="s">
        <v>345</v>
      </c>
      <c r="H5" s="57" t="s">
        <v>77</v>
      </c>
      <c r="I5" s="57">
        <v>1.83</v>
      </c>
      <c r="J5" s="52" t="s">
        <v>155</v>
      </c>
      <c r="K5" s="52">
        <v>2.0</v>
      </c>
      <c r="L5" s="52">
        <v>99.0</v>
      </c>
      <c r="M5" s="52">
        <v>2.0</v>
      </c>
      <c r="N5" s="52">
        <v>2.0</v>
      </c>
      <c r="O5" s="52">
        <v>2.0</v>
      </c>
      <c r="P5" s="52" t="s">
        <v>341</v>
      </c>
      <c r="Q5" s="52">
        <v>4.0</v>
      </c>
      <c r="R5" s="52"/>
      <c r="S5" s="52"/>
      <c r="T5" s="52"/>
      <c r="U5" s="52"/>
      <c r="V5" s="52"/>
      <c r="W5" s="52"/>
      <c r="X5" s="52"/>
    </row>
    <row r="6">
      <c r="A6" s="52">
        <v>2.03306691E8</v>
      </c>
      <c r="B6" s="52">
        <v>3.0</v>
      </c>
      <c r="C6" s="52" t="s">
        <v>14</v>
      </c>
      <c r="D6" s="60" t="s">
        <v>59</v>
      </c>
      <c r="E6" s="52"/>
      <c r="F6" s="52" t="s">
        <v>342</v>
      </c>
      <c r="G6" s="52" t="s">
        <v>342</v>
      </c>
      <c r="H6" s="62" t="s">
        <v>77</v>
      </c>
      <c r="I6" s="57" t="str">
        <f>iferror(vlookup(H6,#REF!,2,false)," ")</f>
        <v> </v>
      </c>
      <c r="J6" s="60" t="s">
        <v>155</v>
      </c>
      <c r="K6" s="52"/>
      <c r="L6" s="60">
        <v>98.0</v>
      </c>
      <c r="M6" s="60">
        <v>2.0</v>
      </c>
      <c r="N6" s="60">
        <v>3.0</v>
      </c>
      <c r="O6" s="60">
        <v>1.0</v>
      </c>
      <c r="P6" s="60">
        <v>0.0</v>
      </c>
      <c r="Q6" s="60">
        <v>4.0</v>
      </c>
      <c r="R6" s="52"/>
      <c r="S6" s="52"/>
      <c r="T6" s="52"/>
      <c r="U6" s="52"/>
      <c r="V6" s="52"/>
      <c r="W6" s="52"/>
      <c r="X6" s="52"/>
    </row>
    <row r="7">
      <c r="A7" s="52">
        <v>2.14965063E8</v>
      </c>
      <c r="B7" s="52">
        <v>3.0</v>
      </c>
      <c r="C7" s="52" t="s">
        <v>14</v>
      </c>
      <c r="D7" s="52" t="s">
        <v>37</v>
      </c>
      <c r="E7" s="52">
        <v>2.33</v>
      </c>
      <c r="F7" s="52" t="s">
        <v>53</v>
      </c>
      <c r="G7" s="52" t="s">
        <v>355</v>
      </c>
      <c r="H7" s="57" t="s">
        <v>37</v>
      </c>
      <c r="I7" s="57">
        <v>2.33</v>
      </c>
      <c r="J7" s="52" t="s">
        <v>53</v>
      </c>
      <c r="K7" s="52">
        <v>2.67</v>
      </c>
      <c r="L7" s="52">
        <v>99.0</v>
      </c>
      <c r="M7" s="52">
        <v>3.0</v>
      </c>
      <c r="N7" s="52">
        <v>3.0</v>
      </c>
      <c r="O7" s="52">
        <v>1.0</v>
      </c>
      <c r="P7" s="52" t="s">
        <v>351</v>
      </c>
      <c r="Q7" s="52">
        <v>5.0</v>
      </c>
      <c r="R7" s="52"/>
      <c r="S7" s="52"/>
      <c r="T7" s="52"/>
      <c r="U7" s="52"/>
      <c r="V7" s="52"/>
      <c r="W7" s="52"/>
      <c r="X7" s="52"/>
    </row>
    <row r="8">
      <c r="A8" s="52">
        <v>2.33376227E8</v>
      </c>
      <c r="B8" s="52">
        <v>3.0</v>
      </c>
      <c r="C8" s="52" t="s">
        <v>14</v>
      </c>
      <c r="D8" s="52" t="s">
        <v>37</v>
      </c>
      <c r="E8" s="52">
        <v>2.33</v>
      </c>
      <c r="F8" s="52" t="s">
        <v>53</v>
      </c>
      <c r="G8" s="52" t="s">
        <v>355</v>
      </c>
      <c r="H8" s="57" t="s">
        <v>37</v>
      </c>
      <c r="I8" s="57">
        <v>2.33</v>
      </c>
      <c r="J8" s="52" t="s">
        <v>51</v>
      </c>
      <c r="K8" s="52">
        <v>3.0</v>
      </c>
      <c r="L8" s="52">
        <v>98.0</v>
      </c>
      <c r="M8" s="52">
        <v>2.0</v>
      </c>
      <c r="N8" s="52">
        <v>3.0</v>
      </c>
      <c r="O8" s="52">
        <v>2.0</v>
      </c>
      <c r="P8" s="52" t="s">
        <v>351</v>
      </c>
      <c r="Q8" s="52">
        <v>6.0</v>
      </c>
      <c r="R8" s="52"/>
      <c r="S8" s="52"/>
      <c r="T8" s="52"/>
      <c r="U8" s="52"/>
      <c r="V8" s="52"/>
      <c r="W8" s="52"/>
      <c r="X8" s="52"/>
    </row>
    <row r="9">
      <c r="A9" s="52">
        <v>2.12573422E8</v>
      </c>
      <c r="B9" s="52">
        <v>3.0</v>
      </c>
      <c r="C9" s="52" t="s">
        <v>14</v>
      </c>
      <c r="D9" s="52" t="s">
        <v>155</v>
      </c>
      <c r="E9" s="52">
        <v>2.0</v>
      </c>
      <c r="F9" s="52" t="s">
        <v>37</v>
      </c>
      <c r="G9" s="52" t="s">
        <v>349</v>
      </c>
      <c r="H9" s="57" t="s">
        <v>53</v>
      </c>
      <c r="I9" s="57">
        <v>2.67</v>
      </c>
      <c r="J9" s="52" t="s">
        <v>51</v>
      </c>
      <c r="K9" s="52">
        <v>3.0</v>
      </c>
      <c r="L9" s="52">
        <v>99.0</v>
      </c>
      <c r="M9" s="52">
        <v>2.0</v>
      </c>
      <c r="N9" s="52">
        <v>2.0</v>
      </c>
      <c r="O9" s="52">
        <v>1.0</v>
      </c>
      <c r="P9" s="52" t="s">
        <v>351</v>
      </c>
      <c r="Q9" s="52">
        <v>4.0</v>
      </c>
      <c r="R9" s="52"/>
      <c r="S9" s="52"/>
      <c r="T9" s="52"/>
      <c r="U9" s="52"/>
      <c r="V9" s="52"/>
      <c r="W9" s="52"/>
      <c r="X9" s="52"/>
    </row>
    <row r="10">
      <c r="A10" s="52">
        <v>2.32795153E8</v>
      </c>
      <c r="B10" s="52">
        <v>3.0</v>
      </c>
      <c r="C10" s="52" t="s">
        <v>14</v>
      </c>
      <c r="D10" s="52" t="s">
        <v>77</v>
      </c>
      <c r="E10" s="52">
        <v>1.83</v>
      </c>
      <c r="F10" s="52" t="s">
        <v>155</v>
      </c>
      <c r="G10" s="52" t="s">
        <v>348</v>
      </c>
      <c r="H10" s="57" t="s">
        <v>53</v>
      </c>
      <c r="I10" s="57">
        <v>2.67</v>
      </c>
      <c r="J10" s="52" t="s">
        <v>51</v>
      </c>
      <c r="K10" s="52">
        <v>3.0</v>
      </c>
      <c r="L10" s="52">
        <v>92.0</v>
      </c>
      <c r="M10" s="52">
        <v>1.0</v>
      </c>
      <c r="N10" s="52">
        <v>2.0</v>
      </c>
      <c r="O10" s="52">
        <v>1.0</v>
      </c>
      <c r="P10" s="52" t="s">
        <v>351</v>
      </c>
      <c r="Q10" s="52">
        <v>4.0</v>
      </c>
      <c r="R10" s="52"/>
      <c r="S10" s="52"/>
      <c r="T10" s="52"/>
      <c r="U10" s="52"/>
      <c r="V10" s="52"/>
      <c r="W10" s="52"/>
      <c r="X10" s="52"/>
    </row>
    <row r="11">
      <c r="A11" s="52">
        <v>2.29950142E8</v>
      </c>
      <c r="B11" s="52">
        <v>3.0</v>
      </c>
      <c r="C11" s="52" t="s">
        <v>14</v>
      </c>
      <c r="D11" s="52" t="s">
        <v>37</v>
      </c>
      <c r="E11" s="52">
        <v>2.33</v>
      </c>
      <c r="F11" s="52" t="s">
        <v>53</v>
      </c>
      <c r="G11" s="52" t="s">
        <v>355</v>
      </c>
      <c r="H11" s="54" t="s">
        <v>51</v>
      </c>
      <c r="I11" s="54">
        <v>3.0</v>
      </c>
      <c r="J11" s="52" t="s">
        <v>47</v>
      </c>
      <c r="K11" s="52">
        <v>3.33</v>
      </c>
      <c r="L11" s="52">
        <v>98.0</v>
      </c>
      <c r="M11" s="52">
        <v>3.0</v>
      </c>
      <c r="N11" s="52">
        <v>1.0</v>
      </c>
      <c r="O11" s="52">
        <v>1.0</v>
      </c>
      <c r="P11" s="52" t="s">
        <v>351</v>
      </c>
      <c r="Q11" s="52">
        <v>3.0</v>
      </c>
      <c r="R11" s="52"/>
      <c r="S11" s="52"/>
      <c r="T11" s="52"/>
      <c r="U11" s="52"/>
      <c r="V11" s="52"/>
      <c r="W11" s="52"/>
      <c r="X11" s="52"/>
    </row>
    <row r="12">
      <c r="A12" s="52">
        <v>2.23322827E8</v>
      </c>
      <c r="B12" s="52">
        <v>3.0</v>
      </c>
      <c r="C12" s="52" t="s">
        <v>14</v>
      </c>
      <c r="D12" s="52" t="s">
        <v>37</v>
      </c>
      <c r="E12" s="52">
        <v>2.33</v>
      </c>
      <c r="F12" s="52" t="s">
        <v>53</v>
      </c>
      <c r="G12" s="52" t="s">
        <v>355</v>
      </c>
      <c r="H12" s="58" t="s">
        <v>47</v>
      </c>
      <c r="I12" s="58">
        <v>3.33</v>
      </c>
      <c r="J12" s="52" t="s">
        <v>58</v>
      </c>
      <c r="K12" s="52">
        <v>3.67</v>
      </c>
      <c r="L12" s="52">
        <v>98.0</v>
      </c>
      <c r="M12" s="52">
        <v>2.0</v>
      </c>
      <c r="N12" s="52">
        <v>2.0</v>
      </c>
      <c r="O12" s="52">
        <v>1.0</v>
      </c>
      <c r="P12" s="52" t="s">
        <v>348</v>
      </c>
      <c r="Q12" s="52">
        <v>5.0</v>
      </c>
      <c r="R12" s="52"/>
      <c r="S12" s="52"/>
      <c r="T12" s="52"/>
      <c r="U12" s="52"/>
      <c r="V12" s="52"/>
      <c r="W12" s="52"/>
      <c r="X12" s="52"/>
    </row>
    <row r="13">
      <c r="A13" s="52">
        <v>2.26440378E8</v>
      </c>
      <c r="B13" s="52">
        <v>3.0</v>
      </c>
      <c r="C13" s="52" t="s">
        <v>14</v>
      </c>
      <c r="D13" s="52" t="s">
        <v>51</v>
      </c>
      <c r="E13" s="52">
        <v>3.0</v>
      </c>
      <c r="F13" s="52" t="s">
        <v>47</v>
      </c>
      <c r="G13" s="52" t="s">
        <v>357</v>
      </c>
      <c r="H13" s="58" t="s">
        <v>47</v>
      </c>
      <c r="I13" s="58">
        <v>3.33</v>
      </c>
      <c r="J13" s="52" t="s">
        <v>47</v>
      </c>
      <c r="K13" s="52">
        <v>3.33</v>
      </c>
      <c r="L13" s="52"/>
      <c r="M13" s="52">
        <v>2.0</v>
      </c>
      <c r="N13" s="52">
        <v>3.0</v>
      </c>
      <c r="O13" s="52">
        <v>1.0</v>
      </c>
      <c r="P13" s="52" t="s">
        <v>351</v>
      </c>
      <c r="Q13" s="52">
        <v>5.0</v>
      </c>
      <c r="R13" s="52"/>
      <c r="S13" s="52"/>
      <c r="T13" s="52"/>
      <c r="U13" s="52"/>
      <c r="V13" s="52"/>
      <c r="W13" s="52"/>
      <c r="X13" s="52"/>
    </row>
    <row r="14">
      <c r="A14" s="52">
        <v>2.33628825E8</v>
      </c>
      <c r="B14" s="52">
        <v>3.0</v>
      </c>
      <c r="C14" s="52" t="s">
        <v>14</v>
      </c>
      <c r="D14" s="52" t="s">
        <v>47</v>
      </c>
      <c r="E14" s="52">
        <v>3.33</v>
      </c>
      <c r="F14" s="52" t="s">
        <v>58</v>
      </c>
      <c r="G14" s="52" t="s">
        <v>356</v>
      </c>
      <c r="H14" s="58" t="s">
        <v>47</v>
      </c>
      <c r="I14" s="58">
        <v>3.33</v>
      </c>
      <c r="J14" s="52" t="s">
        <v>58</v>
      </c>
      <c r="K14" s="52">
        <v>3.67</v>
      </c>
      <c r="L14" s="52">
        <v>99.0</v>
      </c>
      <c r="M14" s="52">
        <v>3.0</v>
      </c>
      <c r="N14" s="52">
        <v>2.0</v>
      </c>
      <c r="O14" s="52">
        <v>0.0</v>
      </c>
      <c r="P14" s="52" t="s">
        <v>354</v>
      </c>
      <c r="Q14" s="52">
        <v>5.0</v>
      </c>
      <c r="R14" s="52"/>
      <c r="S14" s="52"/>
      <c r="T14" s="52"/>
      <c r="U14" s="52"/>
      <c r="V14" s="52"/>
      <c r="W14" s="52"/>
      <c r="X14" s="52"/>
    </row>
    <row r="15">
      <c r="A15" s="52">
        <v>2.33246818E8</v>
      </c>
      <c r="B15" s="52">
        <v>3.0</v>
      </c>
      <c r="C15" s="52" t="s">
        <v>14</v>
      </c>
      <c r="D15" s="52" t="s">
        <v>51</v>
      </c>
      <c r="E15" s="52">
        <v>3.0</v>
      </c>
      <c r="F15" s="52" t="s">
        <v>47</v>
      </c>
      <c r="G15" s="52" t="s">
        <v>357</v>
      </c>
      <c r="H15" s="58" t="s">
        <v>47</v>
      </c>
      <c r="I15" s="58">
        <v>3.33</v>
      </c>
      <c r="J15" s="52" t="s">
        <v>58</v>
      </c>
      <c r="K15" s="52">
        <v>3.67</v>
      </c>
      <c r="L15" s="52">
        <v>100.0</v>
      </c>
      <c r="M15" s="52">
        <v>2.0</v>
      </c>
      <c r="N15" s="52">
        <v>3.0</v>
      </c>
      <c r="O15" s="52">
        <v>1.0</v>
      </c>
      <c r="P15" s="52" t="s">
        <v>351</v>
      </c>
      <c r="Q15" s="52">
        <v>5.0</v>
      </c>
      <c r="R15" s="52"/>
      <c r="S15" s="52"/>
      <c r="T15" s="52"/>
      <c r="U15" s="52"/>
      <c r="V15" s="52"/>
      <c r="W15" s="52"/>
      <c r="X15" s="52"/>
    </row>
    <row r="16">
      <c r="A16" s="52">
        <v>2.30846388E8</v>
      </c>
      <c r="B16" s="52">
        <v>3.0</v>
      </c>
      <c r="C16" s="52" t="s">
        <v>14</v>
      </c>
      <c r="D16" s="52" t="s">
        <v>47</v>
      </c>
      <c r="E16" s="52">
        <v>3.33</v>
      </c>
      <c r="F16" s="52" t="s">
        <v>341</v>
      </c>
      <c r="G16" s="52" t="s">
        <v>342</v>
      </c>
      <c r="H16" s="63" t="s">
        <v>47</v>
      </c>
      <c r="I16" s="58" t="str">
        <f>iferror(vlookup(H16,#REF!,2,false)," ")</f>
        <v> </v>
      </c>
      <c r="J16" s="60" t="s">
        <v>58</v>
      </c>
      <c r="K16" s="52"/>
      <c r="L16" s="60">
        <v>98.0</v>
      </c>
      <c r="M16" s="60">
        <v>2.0</v>
      </c>
      <c r="N16" s="60">
        <v>3.0</v>
      </c>
      <c r="O16" s="60">
        <v>1.0</v>
      </c>
      <c r="P16" s="60">
        <v>2.0</v>
      </c>
      <c r="Q16" s="60">
        <v>6.0</v>
      </c>
      <c r="R16" s="52"/>
      <c r="S16" s="52"/>
      <c r="T16" s="52"/>
      <c r="U16" s="52"/>
      <c r="V16" s="52"/>
      <c r="W16" s="52"/>
      <c r="X16" s="52"/>
    </row>
    <row r="17">
      <c r="A17" s="52">
        <v>2.17948207E8</v>
      </c>
      <c r="B17" s="52">
        <v>3.0</v>
      </c>
      <c r="C17" s="52" t="s">
        <v>14</v>
      </c>
      <c r="D17" s="52" t="s">
        <v>53</v>
      </c>
      <c r="E17" s="52">
        <v>2.67</v>
      </c>
      <c r="F17" s="52" t="s">
        <v>341</v>
      </c>
      <c r="G17" s="52" t="s">
        <v>342</v>
      </c>
      <c r="H17" s="55" t="s">
        <v>58</v>
      </c>
      <c r="I17" s="55">
        <v>3.67</v>
      </c>
      <c r="J17" s="52" t="s">
        <v>46</v>
      </c>
      <c r="K17" s="52">
        <v>4.0</v>
      </c>
      <c r="L17" s="52">
        <v>99.0</v>
      </c>
      <c r="M17" s="52">
        <v>2.0</v>
      </c>
      <c r="N17" s="52">
        <v>3.0</v>
      </c>
      <c r="O17" s="52">
        <v>0.0</v>
      </c>
      <c r="P17" s="52" t="s">
        <v>351</v>
      </c>
      <c r="Q17" s="52">
        <v>4.0</v>
      </c>
      <c r="R17" s="52"/>
      <c r="S17" s="52"/>
      <c r="T17" s="52"/>
      <c r="U17" s="52"/>
      <c r="V17" s="52"/>
      <c r="W17" s="52"/>
      <c r="X17" s="52"/>
    </row>
    <row r="18">
      <c r="A18" s="52">
        <v>2.37922091E8</v>
      </c>
      <c r="B18" s="52">
        <v>3.0</v>
      </c>
      <c r="C18" s="52" t="s">
        <v>14</v>
      </c>
      <c r="D18" s="52" t="s">
        <v>53</v>
      </c>
      <c r="E18" s="52">
        <v>2.67</v>
      </c>
      <c r="F18" s="52" t="s">
        <v>51</v>
      </c>
      <c r="G18" s="52" t="s">
        <v>354</v>
      </c>
      <c r="H18" s="55" t="s">
        <v>58</v>
      </c>
      <c r="I18" s="55">
        <v>3.67</v>
      </c>
      <c r="J18" s="52" t="s">
        <v>46</v>
      </c>
      <c r="K18" s="52">
        <v>4.0</v>
      </c>
      <c r="L18" s="52">
        <v>99.0</v>
      </c>
      <c r="M18" s="52">
        <v>2.0</v>
      </c>
      <c r="N18" s="52">
        <v>3.0</v>
      </c>
      <c r="O18" s="52">
        <v>1.0</v>
      </c>
      <c r="P18" s="52" t="s">
        <v>351</v>
      </c>
      <c r="Q18" s="52">
        <v>5.0</v>
      </c>
      <c r="R18" s="52"/>
      <c r="S18" s="52"/>
      <c r="T18" s="52"/>
      <c r="U18" s="52"/>
      <c r="V18" s="52"/>
      <c r="W18" s="52"/>
      <c r="X18" s="52"/>
    </row>
    <row r="19">
      <c r="A19" s="52">
        <v>2.17136787E8</v>
      </c>
      <c r="B19" s="52">
        <v>3.0</v>
      </c>
      <c r="C19" s="52" t="s">
        <v>14</v>
      </c>
      <c r="D19" s="52" t="s">
        <v>58</v>
      </c>
      <c r="E19" s="52">
        <v>3.67</v>
      </c>
      <c r="F19" s="52" t="s">
        <v>341</v>
      </c>
      <c r="G19" s="52" t="s">
        <v>342</v>
      </c>
      <c r="H19" s="55" t="s">
        <v>58</v>
      </c>
      <c r="I19" s="55">
        <v>3.67</v>
      </c>
      <c r="J19" s="52" t="s">
        <v>46</v>
      </c>
      <c r="K19" s="52">
        <v>4.0</v>
      </c>
      <c r="L19" s="52">
        <v>97.0</v>
      </c>
      <c r="M19" s="52">
        <v>2.0</v>
      </c>
      <c r="N19" s="52">
        <v>3.0</v>
      </c>
      <c r="O19" s="52">
        <v>2.0</v>
      </c>
      <c r="P19" s="52" t="s">
        <v>354</v>
      </c>
      <c r="Q19" s="52">
        <v>8.0</v>
      </c>
      <c r="R19" s="52"/>
      <c r="S19" s="52"/>
      <c r="T19" s="52"/>
      <c r="U19" s="52"/>
      <c r="V19" s="52"/>
      <c r="W19" s="52"/>
      <c r="X19" s="52"/>
    </row>
    <row r="20">
      <c r="A20" s="52">
        <v>2.14568214E8</v>
      </c>
      <c r="B20" s="52">
        <v>3.0</v>
      </c>
      <c r="C20" s="52" t="s">
        <v>14</v>
      </c>
      <c r="D20" s="52" t="s">
        <v>47</v>
      </c>
      <c r="E20" s="52">
        <v>3.33</v>
      </c>
      <c r="F20" s="52" t="s">
        <v>58</v>
      </c>
      <c r="G20" s="52" t="s">
        <v>356</v>
      </c>
      <c r="H20" s="55" t="s">
        <v>58</v>
      </c>
      <c r="I20" s="55">
        <v>3.67</v>
      </c>
      <c r="J20" s="52" t="s">
        <v>46</v>
      </c>
      <c r="K20" s="52">
        <v>4.0</v>
      </c>
      <c r="L20" s="52">
        <v>95.0</v>
      </c>
      <c r="M20" s="52">
        <v>1.0</v>
      </c>
      <c r="N20" s="52">
        <v>3.0</v>
      </c>
      <c r="O20" s="52">
        <v>2.0</v>
      </c>
      <c r="P20" s="52" t="s">
        <v>351</v>
      </c>
      <c r="Q20" s="52">
        <v>6.0</v>
      </c>
      <c r="R20" s="52"/>
      <c r="S20" s="52"/>
      <c r="T20" s="52"/>
      <c r="U20" s="52"/>
      <c r="V20" s="52"/>
      <c r="W20" s="52"/>
      <c r="X20" s="52"/>
    </row>
    <row r="21">
      <c r="A21" s="52">
        <v>2.15782723E8</v>
      </c>
      <c r="B21" s="52">
        <v>3.0</v>
      </c>
      <c r="C21" s="52" t="s">
        <v>14</v>
      </c>
      <c r="D21" s="52" t="s">
        <v>51</v>
      </c>
      <c r="E21" s="52">
        <v>3.0</v>
      </c>
      <c r="F21" s="52" t="s">
        <v>47</v>
      </c>
      <c r="G21" s="52" t="s">
        <v>357</v>
      </c>
      <c r="H21" s="55" t="s">
        <v>58</v>
      </c>
      <c r="I21" s="55">
        <v>3.67</v>
      </c>
      <c r="J21" s="52" t="s">
        <v>46</v>
      </c>
      <c r="K21" s="52">
        <v>4.0</v>
      </c>
      <c r="L21" s="52">
        <v>99.0</v>
      </c>
      <c r="M21" s="52">
        <v>3.0</v>
      </c>
      <c r="N21" s="52">
        <v>3.0</v>
      </c>
      <c r="O21" s="52">
        <v>1.0</v>
      </c>
      <c r="P21" s="52" t="s">
        <v>351</v>
      </c>
      <c r="Q21" s="52">
        <v>5.0</v>
      </c>
      <c r="R21" s="52"/>
      <c r="S21" s="52"/>
      <c r="T21" s="52"/>
      <c r="U21" s="52"/>
      <c r="V21" s="52"/>
      <c r="W21" s="52"/>
      <c r="X21" s="52"/>
    </row>
    <row r="22">
      <c r="A22" s="52">
        <v>2.26073617E8</v>
      </c>
      <c r="B22" s="52">
        <v>3.0</v>
      </c>
      <c r="C22" s="52" t="s">
        <v>14</v>
      </c>
      <c r="D22" s="52" t="s">
        <v>47</v>
      </c>
      <c r="E22" s="52">
        <v>3.33</v>
      </c>
      <c r="F22" s="52" t="s">
        <v>341</v>
      </c>
      <c r="G22" s="52" t="s">
        <v>342</v>
      </c>
      <c r="H22" s="55" t="s">
        <v>58</v>
      </c>
      <c r="I22" s="55">
        <v>3.67</v>
      </c>
      <c r="J22" s="52" t="s">
        <v>46</v>
      </c>
      <c r="K22" s="52">
        <v>4.0</v>
      </c>
      <c r="L22" s="52">
        <v>98.0</v>
      </c>
      <c r="M22" s="52">
        <v>2.0</v>
      </c>
      <c r="N22" s="52">
        <v>2.0</v>
      </c>
      <c r="O22" s="52">
        <v>1.0</v>
      </c>
      <c r="P22" s="52" t="s">
        <v>354</v>
      </c>
      <c r="Q22" s="52">
        <v>6.0</v>
      </c>
      <c r="R22" s="52"/>
      <c r="S22" s="52"/>
      <c r="T22" s="52"/>
      <c r="U22" s="52"/>
      <c r="V22" s="52"/>
      <c r="W22" s="52"/>
      <c r="X22" s="52"/>
    </row>
    <row r="23">
      <c r="A23" s="52">
        <v>2.29925714E8</v>
      </c>
      <c r="B23" s="52">
        <v>3.0</v>
      </c>
      <c r="C23" s="52" t="s">
        <v>14</v>
      </c>
      <c r="D23" s="52" t="s">
        <v>47</v>
      </c>
      <c r="E23" s="52">
        <v>3.33</v>
      </c>
      <c r="F23" s="52" t="s">
        <v>341</v>
      </c>
      <c r="G23" s="52" t="s">
        <v>342</v>
      </c>
      <c r="H23" s="55" t="s">
        <v>46</v>
      </c>
      <c r="I23" s="55">
        <v>4.0</v>
      </c>
      <c r="J23" s="52" t="s">
        <v>49</v>
      </c>
      <c r="K23" s="52">
        <v>4.33</v>
      </c>
      <c r="L23" s="52">
        <v>99.0</v>
      </c>
      <c r="M23" s="52">
        <v>2.0</v>
      </c>
      <c r="N23" s="52">
        <v>3.0</v>
      </c>
      <c r="O23" s="52">
        <v>1.0</v>
      </c>
      <c r="P23" s="52" t="s">
        <v>343</v>
      </c>
      <c r="Q23" s="52">
        <v>4.0</v>
      </c>
      <c r="R23" s="52"/>
      <c r="S23" s="52"/>
      <c r="T23" s="52"/>
      <c r="U23" s="52"/>
      <c r="V23" s="52"/>
      <c r="W23" s="52"/>
      <c r="X23" s="52"/>
    </row>
    <row r="24">
      <c r="A24" s="52">
        <v>2.37900477E8</v>
      </c>
      <c r="B24" s="52">
        <v>3.0</v>
      </c>
      <c r="C24" s="52" t="s">
        <v>14</v>
      </c>
      <c r="D24" s="52" t="s">
        <v>46</v>
      </c>
      <c r="E24" s="52">
        <v>4.0</v>
      </c>
      <c r="F24" s="52" t="s">
        <v>341</v>
      </c>
      <c r="G24" s="52" t="s">
        <v>342</v>
      </c>
      <c r="H24" s="55" t="s">
        <v>46</v>
      </c>
      <c r="I24" s="55">
        <v>4.0</v>
      </c>
      <c r="J24" s="52" t="s">
        <v>49</v>
      </c>
      <c r="K24" s="52">
        <v>4.33</v>
      </c>
      <c r="L24" s="52">
        <v>99.0</v>
      </c>
      <c r="M24" s="52">
        <v>3.0</v>
      </c>
      <c r="N24" s="52">
        <v>2.0</v>
      </c>
      <c r="O24" s="52">
        <v>2.0</v>
      </c>
      <c r="P24" s="52" t="s">
        <v>351</v>
      </c>
      <c r="Q24" s="52">
        <v>5.0</v>
      </c>
      <c r="R24" s="52"/>
      <c r="S24" s="52"/>
      <c r="T24" s="52"/>
      <c r="U24" s="52"/>
      <c r="V24" s="52"/>
      <c r="W24" s="52"/>
      <c r="X24" s="52"/>
    </row>
    <row r="25">
      <c r="A25" s="52">
        <v>2.23702002E8</v>
      </c>
      <c r="B25" s="52">
        <v>3.0</v>
      </c>
      <c r="C25" s="52" t="s">
        <v>14</v>
      </c>
      <c r="D25" s="52" t="s">
        <v>51</v>
      </c>
      <c r="E25" s="52">
        <v>3.0</v>
      </c>
      <c r="F25" s="52" t="s">
        <v>47</v>
      </c>
      <c r="G25" s="52" t="s">
        <v>357</v>
      </c>
      <c r="H25" s="55" t="s">
        <v>46</v>
      </c>
      <c r="I25" s="55">
        <v>4.0</v>
      </c>
      <c r="J25" s="52" t="s">
        <v>49</v>
      </c>
      <c r="K25" s="52">
        <v>4.33</v>
      </c>
      <c r="L25" s="52">
        <v>99.0</v>
      </c>
      <c r="M25" s="52">
        <v>2.0</v>
      </c>
      <c r="N25" s="52">
        <v>3.0</v>
      </c>
      <c r="O25" s="52">
        <v>2.0</v>
      </c>
      <c r="P25" s="52" t="s">
        <v>351</v>
      </c>
      <c r="Q25" s="52">
        <v>6.0</v>
      </c>
      <c r="R25" s="52"/>
      <c r="S25" s="52"/>
      <c r="T25" s="52"/>
      <c r="U25" s="52"/>
      <c r="V25" s="52"/>
      <c r="W25" s="52"/>
      <c r="X25" s="52"/>
    </row>
    <row r="26">
      <c r="A26" s="52">
        <v>2.14963019E8</v>
      </c>
      <c r="B26" s="52">
        <v>3.0</v>
      </c>
      <c r="C26" s="52" t="s">
        <v>14</v>
      </c>
      <c r="D26" s="52" t="s">
        <v>58</v>
      </c>
      <c r="E26" s="52">
        <v>3.67</v>
      </c>
      <c r="F26" s="52" t="s">
        <v>46</v>
      </c>
      <c r="G26" s="52" t="s">
        <v>362</v>
      </c>
      <c r="H26" s="55" t="s">
        <v>49</v>
      </c>
      <c r="I26" s="55">
        <v>4.33</v>
      </c>
      <c r="J26" s="52" t="s">
        <v>65</v>
      </c>
      <c r="K26" s="52">
        <v>4.67</v>
      </c>
      <c r="L26" s="52">
        <v>100.0</v>
      </c>
      <c r="M26" s="52">
        <v>3.0</v>
      </c>
      <c r="N26" s="52">
        <v>3.0</v>
      </c>
      <c r="O26" s="52">
        <v>2.0</v>
      </c>
      <c r="P26" s="52" t="s">
        <v>351</v>
      </c>
      <c r="Q26" s="52">
        <v>6.0</v>
      </c>
      <c r="R26" s="52"/>
      <c r="S26" s="52"/>
      <c r="T26" s="52"/>
      <c r="U26" s="52"/>
      <c r="V26" s="52"/>
      <c r="W26" s="52"/>
      <c r="X26" s="52"/>
    </row>
    <row r="27">
      <c r="A27" s="52">
        <v>2.33591411E8</v>
      </c>
      <c r="B27" s="52">
        <v>3.0</v>
      </c>
      <c r="C27" s="52" t="s">
        <v>14</v>
      </c>
      <c r="D27" s="52" t="s">
        <v>46</v>
      </c>
      <c r="E27" s="52">
        <v>4.0</v>
      </c>
      <c r="F27" s="52" t="s">
        <v>49</v>
      </c>
      <c r="G27" s="52" t="s">
        <v>363</v>
      </c>
      <c r="H27" s="55" t="s">
        <v>49</v>
      </c>
      <c r="I27" s="55">
        <v>4.33</v>
      </c>
      <c r="J27" s="52" t="s">
        <v>65</v>
      </c>
      <c r="K27" s="52">
        <v>4.67</v>
      </c>
      <c r="L27" s="52">
        <v>99.0</v>
      </c>
      <c r="M27" s="52">
        <v>3.0</v>
      </c>
      <c r="N27" s="52">
        <v>2.0</v>
      </c>
      <c r="O27" s="52">
        <v>2.0</v>
      </c>
      <c r="P27" s="52" t="s">
        <v>348</v>
      </c>
      <c r="Q27" s="52">
        <v>6.0</v>
      </c>
      <c r="R27" s="52"/>
      <c r="S27" s="52"/>
      <c r="T27" s="52"/>
      <c r="U27" s="52"/>
      <c r="V27" s="52"/>
      <c r="W27" s="52"/>
      <c r="X27" s="52"/>
    </row>
    <row r="28">
      <c r="A28" s="52">
        <v>2.31033069E8</v>
      </c>
      <c r="B28" s="52">
        <v>3.0</v>
      </c>
      <c r="C28" s="52" t="s">
        <v>14</v>
      </c>
      <c r="D28" s="52" t="s">
        <v>58</v>
      </c>
      <c r="E28" s="52">
        <v>3.67</v>
      </c>
      <c r="F28" s="52" t="s">
        <v>46</v>
      </c>
      <c r="G28" s="52" t="s">
        <v>362</v>
      </c>
      <c r="H28" s="55" t="s">
        <v>65</v>
      </c>
      <c r="I28" s="55">
        <v>4.67</v>
      </c>
      <c r="J28" s="52" t="s">
        <v>94</v>
      </c>
      <c r="K28" s="52">
        <v>5.0</v>
      </c>
      <c r="L28" s="52">
        <v>98.0</v>
      </c>
      <c r="M28" s="52">
        <v>3.0</v>
      </c>
      <c r="N28" s="52">
        <v>2.0</v>
      </c>
      <c r="O28" s="52">
        <v>3.0</v>
      </c>
      <c r="P28" s="52" t="s">
        <v>343</v>
      </c>
      <c r="Q28" s="52">
        <v>5.0</v>
      </c>
      <c r="R28" s="52"/>
      <c r="S28" s="52"/>
      <c r="T28" s="52"/>
      <c r="U28" s="52"/>
      <c r="V28" s="52"/>
      <c r="W28" s="52"/>
      <c r="X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</row>
  </sheetData>
  <autoFilter ref="$A$1:$X$1000">
    <sortState ref="A1:X1000">
      <sortCondition ref="I1:I1000"/>
      <sortCondition ref="H1:H1000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9.13"/>
    <col customWidth="1" min="3" max="3" width="9.25"/>
    <col customWidth="1" min="4" max="5" width="6.88"/>
    <col customWidth="1" hidden="1" min="6" max="7" width="6.88"/>
    <col customWidth="1" min="8" max="10" width="6.88"/>
    <col customWidth="1" hidden="1" min="11" max="11" width="6.88"/>
    <col customWidth="1" min="12" max="17" width="6.88"/>
  </cols>
  <sheetData>
    <row r="1">
      <c r="A1" s="64" t="s">
        <v>328</v>
      </c>
      <c r="B1" s="27" t="s">
        <v>329</v>
      </c>
      <c r="C1" s="27" t="s">
        <v>330</v>
      </c>
      <c r="D1" s="27" t="s">
        <v>331</v>
      </c>
      <c r="E1" s="27" t="s">
        <v>332</v>
      </c>
      <c r="F1" s="27" t="s">
        <v>333</v>
      </c>
      <c r="G1" s="27" t="s">
        <v>332</v>
      </c>
      <c r="H1" s="27" t="s">
        <v>334</v>
      </c>
      <c r="I1" s="27" t="s">
        <v>332</v>
      </c>
      <c r="J1" s="27" t="s">
        <v>333</v>
      </c>
      <c r="K1" s="27" t="s">
        <v>332</v>
      </c>
      <c r="L1" s="27" t="s">
        <v>335</v>
      </c>
      <c r="M1" s="27" t="s">
        <v>336</v>
      </c>
      <c r="N1" s="27" t="s">
        <v>337</v>
      </c>
      <c r="O1" s="27" t="s">
        <v>338</v>
      </c>
      <c r="P1" s="27" t="s">
        <v>339</v>
      </c>
      <c r="Q1" s="27" t="s">
        <v>340</v>
      </c>
      <c r="R1" s="27"/>
      <c r="S1" s="27"/>
      <c r="T1" s="27"/>
      <c r="U1" s="27"/>
      <c r="V1" s="27"/>
      <c r="W1" s="27"/>
      <c r="X1" s="27"/>
    </row>
    <row r="2">
      <c r="A2" s="27">
        <v>2.27567013E8</v>
      </c>
      <c r="B2" s="27">
        <v>4.0</v>
      </c>
      <c r="C2" s="27" t="s">
        <v>16</v>
      </c>
      <c r="D2" s="27" t="s">
        <v>155</v>
      </c>
      <c r="E2" s="27">
        <v>2.0</v>
      </c>
      <c r="F2" s="27" t="s">
        <v>37</v>
      </c>
      <c r="G2" s="27" t="s">
        <v>349</v>
      </c>
      <c r="H2" s="65" t="s">
        <v>155</v>
      </c>
      <c r="I2" s="65">
        <v>2.0</v>
      </c>
      <c r="J2" s="27" t="s">
        <v>51</v>
      </c>
      <c r="K2" s="27">
        <v>3.0</v>
      </c>
      <c r="L2" s="27">
        <v>98.0</v>
      </c>
      <c r="M2" s="27">
        <v>1.0</v>
      </c>
      <c r="N2" s="27">
        <v>1.0</v>
      </c>
      <c r="O2" s="27">
        <v>2.0</v>
      </c>
      <c r="P2" s="27" t="s">
        <v>348</v>
      </c>
      <c r="Q2" s="27">
        <v>5.0</v>
      </c>
      <c r="R2" s="27"/>
      <c r="S2" s="27"/>
      <c r="T2" s="27"/>
      <c r="U2" s="27"/>
      <c r="V2" s="27"/>
      <c r="W2" s="27"/>
      <c r="X2" s="27"/>
    </row>
    <row r="3">
      <c r="A3" s="27">
        <v>2.27751476E8</v>
      </c>
      <c r="B3" s="27">
        <v>4.0</v>
      </c>
      <c r="C3" s="27" t="s">
        <v>16</v>
      </c>
      <c r="D3" s="27" t="s">
        <v>37</v>
      </c>
      <c r="E3" s="27">
        <v>2.33</v>
      </c>
      <c r="F3" s="27" t="s">
        <v>53</v>
      </c>
      <c r="G3" s="27" t="s">
        <v>355</v>
      </c>
      <c r="H3" s="65" t="s">
        <v>37</v>
      </c>
      <c r="I3" s="65">
        <v>2.33</v>
      </c>
      <c r="J3" s="27" t="s">
        <v>53</v>
      </c>
      <c r="K3" s="27">
        <v>2.67</v>
      </c>
      <c r="L3" s="27">
        <v>97.0</v>
      </c>
      <c r="M3" s="27">
        <v>1.0</v>
      </c>
      <c r="N3" s="27">
        <v>3.0</v>
      </c>
      <c r="O3" s="27">
        <v>2.0</v>
      </c>
      <c r="P3" s="27" t="s">
        <v>351</v>
      </c>
      <c r="Q3" s="27">
        <v>6.0</v>
      </c>
      <c r="R3" s="27"/>
      <c r="S3" s="27"/>
      <c r="T3" s="27"/>
      <c r="U3" s="27"/>
      <c r="V3" s="27"/>
      <c r="W3" s="27"/>
      <c r="X3" s="27"/>
    </row>
    <row r="4">
      <c r="A4" s="27">
        <v>2.30792889E8</v>
      </c>
      <c r="B4" s="27">
        <v>4.0</v>
      </c>
      <c r="C4" s="27" t="s">
        <v>16</v>
      </c>
      <c r="D4" s="27" t="s">
        <v>53</v>
      </c>
      <c r="E4" s="27">
        <v>2.67</v>
      </c>
      <c r="F4" s="27" t="s">
        <v>51</v>
      </c>
      <c r="G4" s="27" t="s">
        <v>354</v>
      </c>
      <c r="H4" s="65" t="s">
        <v>53</v>
      </c>
      <c r="I4" s="65">
        <v>2.67</v>
      </c>
      <c r="J4" s="27" t="s">
        <v>51</v>
      </c>
      <c r="K4" s="27">
        <v>3.0</v>
      </c>
      <c r="L4" s="27">
        <v>98.0</v>
      </c>
      <c r="M4" s="27">
        <v>2.0</v>
      </c>
      <c r="N4" s="27">
        <v>2.0</v>
      </c>
      <c r="O4" s="27">
        <v>2.0</v>
      </c>
      <c r="P4" s="27" t="s">
        <v>348</v>
      </c>
      <c r="Q4" s="27">
        <v>6.0</v>
      </c>
      <c r="R4" s="27"/>
      <c r="S4" s="27"/>
      <c r="T4" s="27"/>
      <c r="U4" s="27"/>
      <c r="V4" s="27"/>
      <c r="W4" s="27"/>
      <c r="X4" s="27"/>
    </row>
    <row r="5">
      <c r="A5" s="27">
        <v>2.28040739E8</v>
      </c>
      <c r="B5" s="27">
        <v>4.0</v>
      </c>
      <c r="C5" s="27" t="s">
        <v>16</v>
      </c>
      <c r="D5" s="27" t="s">
        <v>155</v>
      </c>
      <c r="E5" s="27">
        <v>2.0</v>
      </c>
      <c r="F5" s="27" t="s">
        <v>37</v>
      </c>
      <c r="G5" s="27" t="s">
        <v>349</v>
      </c>
      <c r="H5" s="65" t="s">
        <v>53</v>
      </c>
      <c r="I5" s="65">
        <v>2.67</v>
      </c>
      <c r="J5" s="66" t="str">
        <f>iferror(vlookup(A5,'MOY Export'!B:F,5,false)," ")</f>
        <v/>
      </c>
      <c r="K5" s="66" t="str">
        <f t="shared" ref="K5:K6" si="1">iferror(vlookup(J5,'Grade Level Equivalent'!$A:$B,2,false)," ")</f>
        <v> </v>
      </c>
      <c r="L5" s="40" t="str">
        <f>iferror(vlookup(A5,'MOY Export'!B:G,6,false)," ")</f>
        <v/>
      </c>
      <c r="M5" s="40" t="str">
        <f>iferror(vlookup(A5,'MOY Export'!B:J,9,false)," ")</f>
        <v/>
      </c>
      <c r="N5" s="40" t="str">
        <f>iferror(vlookup(A5,'MOY Export'!B:K,10,false)," ")</f>
        <v/>
      </c>
      <c r="O5" s="40" t="str">
        <f>iferror(vlookup(A5,'MOY Export'!B:L,11,false)," ")</f>
        <v/>
      </c>
      <c r="P5" s="40" t="str">
        <f>iferror(vlookup(A5,'MOY Export'!B:M,12,false)," ")</f>
        <v/>
      </c>
      <c r="Q5" s="27">
        <v>0.0</v>
      </c>
      <c r="R5" s="27"/>
      <c r="S5" s="27"/>
      <c r="T5" s="27"/>
      <c r="U5" s="27"/>
      <c r="V5" s="27"/>
      <c r="W5" s="27"/>
      <c r="X5" s="27"/>
    </row>
    <row r="6">
      <c r="A6" s="27">
        <v>2.23297714E8</v>
      </c>
      <c r="B6" s="27">
        <v>4.0</v>
      </c>
      <c r="C6" s="27" t="s">
        <v>16</v>
      </c>
      <c r="D6" s="27" t="s">
        <v>155</v>
      </c>
      <c r="E6" s="27">
        <v>2.0</v>
      </c>
      <c r="F6" s="27" t="s">
        <v>37</v>
      </c>
      <c r="G6" s="27" t="s">
        <v>349</v>
      </c>
      <c r="H6" s="67" t="str">
        <f>iferror(vlookup(A6,'MOY Export'!B:P,15,false)," ")</f>
        <v>M</v>
      </c>
      <c r="I6" s="67" t="str">
        <f>iferror(vlookup(H6,'Grade Level Equivalent'!$A:$B,2,false)," ")</f>
        <v> </v>
      </c>
      <c r="J6" s="66" t="str">
        <f>iferror(vlookup(A6,'MOY Export'!B:F,5,false)," ")</f>
        <v/>
      </c>
      <c r="K6" s="66" t="str">
        <f t="shared" si="1"/>
        <v> </v>
      </c>
      <c r="L6" s="40" t="str">
        <f>iferror(vlookup(A6,'MOY Export'!B:G,6,false)," ")</f>
        <v/>
      </c>
      <c r="M6" s="40" t="str">
        <f>iferror(vlookup(A6,'MOY Export'!B:J,9,false)," ")</f>
        <v/>
      </c>
      <c r="N6" s="40" t="str">
        <f>iferror(vlookup(A6,'MOY Export'!B:K,10,false)," ")</f>
        <v/>
      </c>
      <c r="O6" s="40" t="str">
        <f>iferror(vlookup(A6,'MOY Export'!B:L,11,false)," ")</f>
        <v/>
      </c>
      <c r="P6" s="40" t="str">
        <f>iferror(vlookup(A6,'MOY Export'!B:M,12,false)," ")</f>
        <v/>
      </c>
      <c r="Q6" s="27">
        <v>0.0</v>
      </c>
      <c r="R6" s="27"/>
      <c r="S6" s="27"/>
      <c r="T6" s="27"/>
      <c r="U6" s="27"/>
      <c r="V6" s="27"/>
      <c r="W6" s="27"/>
      <c r="X6" s="27"/>
    </row>
    <row r="7">
      <c r="A7" s="27">
        <v>2.28040747E8</v>
      </c>
      <c r="B7" s="27">
        <v>4.0</v>
      </c>
      <c r="C7" s="27" t="s">
        <v>16</v>
      </c>
      <c r="D7" s="27" t="s">
        <v>47</v>
      </c>
      <c r="E7" s="27">
        <v>3.33</v>
      </c>
      <c r="F7" s="27" t="s">
        <v>58</v>
      </c>
      <c r="G7" s="27" t="s">
        <v>356</v>
      </c>
      <c r="H7" s="65" t="s">
        <v>47</v>
      </c>
      <c r="I7" s="65">
        <v>3.33</v>
      </c>
      <c r="J7" s="27" t="s">
        <v>58</v>
      </c>
      <c r="K7" s="27">
        <v>3.67</v>
      </c>
      <c r="L7" s="27">
        <v>98.0</v>
      </c>
      <c r="M7" s="27">
        <v>2.0</v>
      </c>
      <c r="N7" s="27">
        <v>3.0</v>
      </c>
      <c r="O7" s="27">
        <v>1.0</v>
      </c>
      <c r="P7" s="27" t="s">
        <v>351</v>
      </c>
      <c r="Q7" s="27">
        <v>5.0</v>
      </c>
      <c r="R7" s="27"/>
      <c r="S7" s="27"/>
      <c r="T7" s="27"/>
      <c r="U7" s="27"/>
      <c r="V7" s="27"/>
      <c r="W7" s="27"/>
      <c r="X7" s="27"/>
    </row>
    <row r="8">
      <c r="A8" s="27">
        <v>2.33255637E8</v>
      </c>
      <c r="B8" s="27">
        <v>4.0</v>
      </c>
      <c r="C8" s="27" t="s">
        <v>16</v>
      </c>
      <c r="D8" s="27" t="s">
        <v>58</v>
      </c>
      <c r="E8" s="27">
        <v>3.67</v>
      </c>
      <c r="F8" s="27" t="s">
        <v>46</v>
      </c>
      <c r="G8" s="27" t="s">
        <v>362</v>
      </c>
      <c r="H8" s="65" t="s">
        <v>58</v>
      </c>
      <c r="I8" s="65">
        <v>3.67</v>
      </c>
      <c r="J8" s="27" t="s">
        <v>49</v>
      </c>
      <c r="K8" s="27">
        <v>4.33</v>
      </c>
      <c r="L8" s="27">
        <v>97.0</v>
      </c>
      <c r="M8" s="27">
        <v>2.0</v>
      </c>
      <c r="N8" s="27">
        <v>2.0</v>
      </c>
      <c r="O8" s="27">
        <v>2.0</v>
      </c>
      <c r="P8" s="27" t="s">
        <v>354</v>
      </c>
      <c r="Q8" s="27">
        <v>7.0</v>
      </c>
      <c r="R8" s="27"/>
      <c r="S8" s="27"/>
      <c r="T8" s="27"/>
      <c r="U8" s="27"/>
      <c r="V8" s="27"/>
      <c r="W8" s="27"/>
      <c r="X8" s="27"/>
    </row>
    <row r="9">
      <c r="A9" s="27">
        <v>2.27805504E8</v>
      </c>
      <c r="B9" s="27">
        <v>4.0</v>
      </c>
      <c r="C9" s="27" t="s">
        <v>16</v>
      </c>
      <c r="D9" s="27" t="s">
        <v>58</v>
      </c>
      <c r="E9" s="27">
        <v>3.67</v>
      </c>
      <c r="F9" s="27" t="s">
        <v>46</v>
      </c>
      <c r="G9" s="27" t="s">
        <v>362</v>
      </c>
      <c r="H9" s="65" t="s">
        <v>58</v>
      </c>
      <c r="I9" s="65">
        <v>3.67</v>
      </c>
      <c r="J9" s="27" t="s">
        <v>46</v>
      </c>
      <c r="K9" s="27">
        <v>4.0</v>
      </c>
      <c r="L9" s="27"/>
      <c r="M9" s="27">
        <v>1.0</v>
      </c>
      <c r="N9" s="27">
        <v>2.0</v>
      </c>
      <c r="O9" s="27">
        <v>2.0</v>
      </c>
      <c r="P9" s="27" t="s">
        <v>348</v>
      </c>
      <c r="Q9" s="27">
        <v>6.0</v>
      </c>
      <c r="R9" s="27"/>
      <c r="S9" s="27"/>
      <c r="T9" s="27"/>
      <c r="U9" s="27"/>
      <c r="V9" s="27"/>
      <c r="W9" s="27"/>
      <c r="X9" s="27"/>
    </row>
    <row r="10">
      <c r="A10" s="27">
        <v>2.24646844E8</v>
      </c>
      <c r="B10" s="27">
        <v>4.0</v>
      </c>
      <c r="C10" s="27" t="s">
        <v>16</v>
      </c>
      <c r="D10" s="27" t="s">
        <v>47</v>
      </c>
      <c r="E10" s="27">
        <v>3.33</v>
      </c>
      <c r="F10" s="27" t="s">
        <v>58</v>
      </c>
      <c r="G10" s="27" t="s">
        <v>356</v>
      </c>
      <c r="H10" s="68" t="s">
        <v>46</v>
      </c>
      <c r="I10" s="68">
        <v>4.0</v>
      </c>
      <c r="J10" s="27" t="s">
        <v>49</v>
      </c>
      <c r="K10" s="27">
        <v>4.33</v>
      </c>
      <c r="L10" s="27">
        <v>97.0</v>
      </c>
      <c r="M10" s="27">
        <v>3.0</v>
      </c>
      <c r="N10" s="27">
        <v>1.0</v>
      </c>
      <c r="O10" s="27">
        <v>1.0</v>
      </c>
      <c r="P10" s="27" t="s">
        <v>351</v>
      </c>
      <c r="Q10" s="27">
        <v>3.0</v>
      </c>
      <c r="R10" s="27"/>
      <c r="S10" s="27"/>
      <c r="T10" s="27"/>
      <c r="U10" s="27"/>
      <c r="V10" s="27"/>
      <c r="W10" s="27"/>
      <c r="X10" s="27"/>
    </row>
    <row r="11">
      <c r="A11" s="27">
        <v>2.32795146E8</v>
      </c>
      <c r="B11" s="27">
        <v>4.0</v>
      </c>
      <c r="C11" s="27" t="s">
        <v>16</v>
      </c>
      <c r="D11" s="27" t="s">
        <v>47</v>
      </c>
      <c r="E11" s="27">
        <v>3.33</v>
      </c>
      <c r="F11" s="27" t="s">
        <v>58</v>
      </c>
      <c r="G11" s="27" t="s">
        <v>356</v>
      </c>
      <c r="H11" s="68" t="s">
        <v>46</v>
      </c>
      <c r="I11" s="68">
        <v>4.0</v>
      </c>
      <c r="J11" s="27" t="s">
        <v>49</v>
      </c>
      <c r="K11" s="27">
        <v>4.33</v>
      </c>
      <c r="L11" s="27">
        <v>97.0</v>
      </c>
      <c r="M11" s="27">
        <v>2.0</v>
      </c>
      <c r="N11" s="27">
        <v>3.0</v>
      </c>
      <c r="O11" s="27">
        <v>2.0</v>
      </c>
      <c r="P11" s="27" t="s">
        <v>348</v>
      </c>
      <c r="Q11" s="27">
        <v>7.0</v>
      </c>
      <c r="R11" s="27"/>
      <c r="S11" s="27"/>
      <c r="T11" s="27"/>
      <c r="U11" s="27"/>
      <c r="V11" s="27"/>
      <c r="W11" s="27"/>
      <c r="X11" s="27"/>
    </row>
    <row r="12">
      <c r="A12" s="27">
        <v>2.0915586E8</v>
      </c>
      <c r="B12" s="27">
        <v>4.0</v>
      </c>
      <c r="C12" s="27" t="s">
        <v>16</v>
      </c>
      <c r="D12" s="27" t="s">
        <v>51</v>
      </c>
      <c r="E12" s="27">
        <v>3.0</v>
      </c>
      <c r="F12" s="27" t="s">
        <v>47</v>
      </c>
      <c r="G12" s="27" t="s">
        <v>357</v>
      </c>
      <c r="H12" s="43" t="str">
        <f>iferror(vlookup(A12,'MOY Export'!B:P,15,false)," ")</f>
        <v>P</v>
      </c>
      <c r="I12" s="43" t="str">
        <f>iferror(vlookup(H12,'Grade Level Equivalent'!$A:$B,2,false)," ")</f>
        <v> </v>
      </c>
      <c r="J12" s="66" t="str">
        <f>iferror(vlookup(A12,'MOY Export'!B:F,5,false)," ")</f>
        <v/>
      </c>
      <c r="K12" s="66" t="str">
        <f>iferror(vlookup(J12,'Grade Level Equivalent'!$A:$B,2,false)," ")</f>
        <v> </v>
      </c>
      <c r="L12" s="40" t="str">
        <f>iferror(vlookup(A12,'MOY Export'!B:G,6,false)," ")</f>
        <v/>
      </c>
      <c r="M12" s="40" t="str">
        <f>iferror(vlookup(A12,'MOY Export'!B:J,9,false)," ")</f>
        <v/>
      </c>
      <c r="N12" s="40" t="str">
        <f>iferror(vlookup(A12,'MOY Export'!B:K,10,false)," ")</f>
        <v/>
      </c>
      <c r="O12" s="40" t="str">
        <f>iferror(vlookup(A12,'MOY Export'!B:L,11,false)," ")</f>
        <v/>
      </c>
      <c r="P12" s="40" t="str">
        <f>iferror(vlookup(A12,'MOY Export'!B:M,12,false)," ")</f>
        <v/>
      </c>
      <c r="Q12" s="27">
        <v>0.0</v>
      </c>
      <c r="R12" s="27"/>
      <c r="S12" s="27"/>
      <c r="T12" s="27"/>
      <c r="U12" s="27"/>
      <c r="V12" s="27"/>
      <c r="W12" s="27"/>
      <c r="X12" s="27"/>
    </row>
    <row r="13">
      <c r="A13" s="27">
        <v>2.23414517E8</v>
      </c>
      <c r="B13" s="27">
        <v>4.0</v>
      </c>
      <c r="C13" s="27" t="s">
        <v>16</v>
      </c>
      <c r="D13" s="27" t="s">
        <v>47</v>
      </c>
      <c r="E13" s="27">
        <v>3.33</v>
      </c>
      <c r="F13" s="27" t="s">
        <v>58</v>
      </c>
      <c r="G13" s="27" t="s">
        <v>356</v>
      </c>
      <c r="H13" s="68" t="str">
        <f>vlookup(A13,'RH K-4 MOY Data'!A:H,8,false)</f>
        <v>P</v>
      </c>
      <c r="I13" s="68" t="str">
        <f>iferror(vlookup(H13,#REF!,2,false)," ")</f>
        <v> </v>
      </c>
      <c r="J13" s="27" t="s">
        <v>341</v>
      </c>
      <c r="K13" s="27"/>
      <c r="L13" s="27"/>
      <c r="M13" s="27"/>
      <c r="N13" s="27"/>
      <c r="O13" s="27"/>
      <c r="P13" s="27" t="s">
        <v>341</v>
      </c>
      <c r="Q13" s="27">
        <v>0.0</v>
      </c>
      <c r="R13" s="27"/>
      <c r="S13" s="27"/>
      <c r="T13" s="27"/>
      <c r="U13" s="27"/>
      <c r="V13" s="27"/>
      <c r="W13" s="27"/>
      <c r="X13" s="27"/>
    </row>
    <row r="14">
      <c r="A14" s="27">
        <v>2.32795195E8</v>
      </c>
      <c r="B14" s="27">
        <v>4.0</v>
      </c>
      <c r="C14" s="27" t="s">
        <v>16</v>
      </c>
      <c r="D14" s="27" t="s">
        <v>342</v>
      </c>
      <c r="E14" s="27"/>
      <c r="F14" s="27" t="s">
        <v>342</v>
      </c>
      <c r="G14" s="27" t="s">
        <v>342</v>
      </c>
      <c r="H14" s="69" t="s">
        <v>49</v>
      </c>
      <c r="I14" s="69">
        <v>4.33</v>
      </c>
      <c r="J14" s="27" t="s">
        <v>65</v>
      </c>
      <c r="K14" s="27">
        <v>4.67</v>
      </c>
      <c r="L14" s="27">
        <v>99.0</v>
      </c>
      <c r="M14" s="27">
        <v>3.0</v>
      </c>
      <c r="N14" s="27">
        <v>2.0</v>
      </c>
      <c r="O14" s="27">
        <v>2.0</v>
      </c>
      <c r="P14" s="27" t="s">
        <v>348</v>
      </c>
      <c r="Q14" s="27">
        <v>6.0</v>
      </c>
      <c r="R14" s="27"/>
      <c r="S14" s="27"/>
      <c r="T14" s="27"/>
      <c r="U14" s="27"/>
      <c r="V14" s="27"/>
      <c r="W14" s="27"/>
      <c r="X14" s="27"/>
    </row>
    <row r="15">
      <c r="A15" s="27">
        <v>2.08673814E8</v>
      </c>
      <c r="B15" s="27">
        <v>4.0</v>
      </c>
      <c r="C15" s="27" t="s">
        <v>16</v>
      </c>
      <c r="D15" s="27" t="s">
        <v>47</v>
      </c>
      <c r="E15" s="27">
        <v>3.33</v>
      </c>
      <c r="F15" s="27" t="s">
        <v>58</v>
      </c>
      <c r="G15" s="27" t="s">
        <v>356</v>
      </c>
      <c r="H15" s="69" t="s">
        <v>49</v>
      </c>
      <c r="I15" s="69">
        <v>4.33</v>
      </c>
      <c r="J15" s="27" t="s">
        <v>65</v>
      </c>
      <c r="K15" s="27">
        <v>4.67</v>
      </c>
      <c r="L15" s="27">
        <v>98.0</v>
      </c>
      <c r="M15" s="27">
        <v>2.0</v>
      </c>
      <c r="N15" s="27">
        <v>3.0</v>
      </c>
      <c r="O15" s="27">
        <v>2.0</v>
      </c>
      <c r="P15" s="27" t="s">
        <v>348</v>
      </c>
      <c r="Q15" s="27">
        <v>7.0</v>
      </c>
      <c r="R15" s="27"/>
      <c r="S15" s="27"/>
      <c r="T15" s="27"/>
      <c r="U15" s="27"/>
      <c r="V15" s="27"/>
      <c r="W15" s="27"/>
      <c r="X15" s="27"/>
    </row>
    <row r="16">
      <c r="A16" s="27">
        <v>2.23455205E8</v>
      </c>
      <c r="B16" s="27">
        <v>4.0</v>
      </c>
      <c r="C16" s="27" t="s">
        <v>16</v>
      </c>
      <c r="D16" s="27" t="s">
        <v>49</v>
      </c>
      <c r="E16" s="27">
        <v>4.33</v>
      </c>
      <c r="F16" s="27" t="s">
        <v>341</v>
      </c>
      <c r="G16" s="27" t="s">
        <v>342</v>
      </c>
      <c r="H16" s="69" t="s">
        <v>49</v>
      </c>
      <c r="I16" s="69">
        <v>4.33</v>
      </c>
      <c r="J16" s="27" t="s">
        <v>94</v>
      </c>
      <c r="K16" s="27">
        <v>5.0</v>
      </c>
      <c r="L16" s="27">
        <v>99.0</v>
      </c>
      <c r="M16" s="27">
        <v>2.0</v>
      </c>
      <c r="N16" s="27">
        <v>3.0</v>
      </c>
      <c r="O16" s="27">
        <v>2.0</v>
      </c>
      <c r="P16" s="27" t="s">
        <v>351</v>
      </c>
      <c r="Q16" s="27">
        <v>6.0</v>
      </c>
      <c r="R16" s="27"/>
      <c r="S16" s="27"/>
      <c r="T16" s="27"/>
      <c r="U16" s="27"/>
      <c r="V16" s="27"/>
      <c r="W16" s="27"/>
      <c r="X16" s="27"/>
    </row>
    <row r="17">
      <c r="A17" s="27">
        <v>2.14686776E8</v>
      </c>
      <c r="B17" s="27">
        <v>4.0</v>
      </c>
      <c r="C17" s="27" t="s">
        <v>16</v>
      </c>
      <c r="D17" s="27" t="s">
        <v>49</v>
      </c>
      <c r="E17" s="27">
        <v>4.33</v>
      </c>
      <c r="F17" s="27" t="s">
        <v>65</v>
      </c>
      <c r="G17" s="27" t="s">
        <v>365</v>
      </c>
      <c r="H17" s="69" t="s">
        <v>49</v>
      </c>
      <c r="I17" s="69">
        <v>4.33</v>
      </c>
      <c r="J17" s="27" t="s">
        <v>65</v>
      </c>
      <c r="K17" s="27">
        <v>4.67</v>
      </c>
      <c r="L17" s="27">
        <v>99.0</v>
      </c>
      <c r="M17" s="27">
        <v>2.0</v>
      </c>
      <c r="N17" s="27">
        <v>3.0</v>
      </c>
      <c r="O17" s="27">
        <v>2.0</v>
      </c>
      <c r="P17" s="27" t="s">
        <v>351</v>
      </c>
      <c r="Q17" s="27">
        <v>6.0</v>
      </c>
      <c r="R17" s="27"/>
      <c r="S17" s="27"/>
      <c r="T17" s="27"/>
      <c r="U17" s="27"/>
      <c r="V17" s="27"/>
      <c r="W17" s="27"/>
      <c r="X17" s="27"/>
    </row>
    <row r="18">
      <c r="A18" s="27">
        <v>2.23474693E8</v>
      </c>
      <c r="B18" s="27">
        <v>4.0</v>
      </c>
      <c r="C18" s="27" t="s">
        <v>16</v>
      </c>
      <c r="D18" s="27" t="s">
        <v>46</v>
      </c>
      <c r="E18" s="27">
        <v>4.0</v>
      </c>
      <c r="F18" s="27" t="s">
        <v>341</v>
      </c>
      <c r="G18" s="27" t="s">
        <v>342</v>
      </c>
      <c r="H18" s="69" t="s">
        <v>49</v>
      </c>
      <c r="I18" s="69">
        <v>4.33</v>
      </c>
      <c r="J18" s="27" t="s">
        <v>65</v>
      </c>
      <c r="K18" s="27">
        <v>4.67</v>
      </c>
      <c r="L18" s="27">
        <v>99.0</v>
      </c>
      <c r="M18" s="27">
        <v>2.0</v>
      </c>
      <c r="N18" s="27">
        <v>3.0</v>
      </c>
      <c r="O18" s="27">
        <v>2.0</v>
      </c>
      <c r="P18" s="27" t="s">
        <v>351</v>
      </c>
      <c r="Q18" s="27">
        <v>6.0</v>
      </c>
      <c r="R18" s="27"/>
      <c r="S18" s="27"/>
      <c r="T18" s="27"/>
      <c r="U18" s="27"/>
      <c r="V18" s="27"/>
      <c r="W18" s="27"/>
      <c r="X18" s="27"/>
    </row>
    <row r="19">
      <c r="A19" s="27">
        <v>2.3177047E8</v>
      </c>
      <c r="B19" s="27">
        <v>4.0</v>
      </c>
      <c r="C19" s="27" t="s">
        <v>16</v>
      </c>
      <c r="D19" s="27" t="s">
        <v>49</v>
      </c>
      <c r="E19" s="27">
        <v>4.33</v>
      </c>
      <c r="F19" s="27" t="s">
        <v>65</v>
      </c>
      <c r="G19" s="27" t="s">
        <v>365</v>
      </c>
      <c r="H19" s="69" t="s">
        <v>49</v>
      </c>
      <c r="I19" s="69">
        <v>4.33</v>
      </c>
      <c r="J19" s="66" t="str">
        <f>iferror(vlookup(A19,'MOY Export'!B:F,5,false)," ")</f>
        <v/>
      </c>
      <c r="K19" s="66" t="str">
        <f t="shared" ref="K19:K20" si="2">iferror(vlookup(J19,'Grade Level Equivalent'!$A:$B,2,false)," ")</f>
        <v> </v>
      </c>
      <c r="L19" s="40" t="str">
        <f>iferror(vlookup(A19,'MOY Export'!B:G,6,false)," ")</f>
        <v/>
      </c>
      <c r="M19" s="40" t="str">
        <f>iferror(vlookup(A19,'MOY Export'!B:J,9,false)," ")</f>
        <v/>
      </c>
      <c r="N19" s="40" t="str">
        <f>iferror(vlookup(A19,'MOY Export'!B:K,10,false)," ")</f>
        <v/>
      </c>
      <c r="O19" s="40" t="str">
        <f>iferror(vlookup(A19,'MOY Export'!B:L,11,false)," ")</f>
        <v/>
      </c>
      <c r="P19" s="40" t="str">
        <f>iferror(vlookup(A19,'MOY Export'!B:M,12,false)," ")</f>
        <v/>
      </c>
      <c r="Q19" s="27">
        <v>0.0</v>
      </c>
      <c r="R19" s="27"/>
      <c r="S19" s="27"/>
      <c r="T19" s="27"/>
      <c r="U19" s="27"/>
      <c r="V19" s="27"/>
      <c r="W19" s="27"/>
      <c r="X19" s="27"/>
    </row>
    <row r="20">
      <c r="A20" s="27">
        <v>2.30879421E8</v>
      </c>
      <c r="B20" s="27">
        <v>4.0</v>
      </c>
      <c r="C20" s="27" t="s">
        <v>16</v>
      </c>
      <c r="D20" s="27" t="s">
        <v>46</v>
      </c>
      <c r="E20" s="27">
        <v>4.0</v>
      </c>
      <c r="F20" s="27" t="s">
        <v>49</v>
      </c>
      <c r="G20" s="27" t="s">
        <v>363</v>
      </c>
      <c r="H20" s="69" t="s">
        <v>49</v>
      </c>
      <c r="I20" s="69">
        <v>4.33</v>
      </c>
      <c r="J20" s="66" t="str">
        <f>iferror(vlookup(A20,'MOY Export'!B:F,5,false)," ")</f>
        <v/>
      </c>
      <c r="K20" s="66" t="str">
        <f t="shared" si="2"/>
        <v> </v>
      </c>
      <c r="L20" s="40" t="str">
        <f>iferror(vlookup(A20,'MOY Export'!B:G,6,false)," ")</f>
        <v/>
      </c>
      <c r="M20" s="40" t="str">
        <f>iferror(vlookup(A20,'MOY Export'!B:J,9,false)," ")</f>
        <v/>
      </c>
      <c r="N20" s="40" t="str">
        <f>iferror(vlookup(A20,'MOY Export'!B:K,10,false)," ")</f>
        <v/>
      </c>
      <c r="O20" s="40" t="str">
        <f>iferror(vlookup(A20,'MOY Export'!B:L,11,false)," ")</f>
        <v/>
      </c>
      <c r="P20" s="40" t="str">
        <f>iferror(vlookup(A20,'MOY Export'!B:M,12,false)," ")</f>
        <v/>
      </c>
      <c r="Q20" s="27">
        <v>0.0</v>
      </c>
      <c r="R20" s="27"/>
      <c r="S20" s="27"/>
      <c r="T20" s="27"/>
      <c r="U20" s="27"/>
      <c r="V20" s="27"/>
      <c r="W20" s="27"/>
      <c r="X20" s="27"/>
    </row>
    <row r="21">
      <c r="A21" s="27">
        <v>2.33189141E8</v>
      </c>
      <c r="B21" s="27">
        <v>4.0</v>
      </c>
      <c r="C21" s="27" t="s">
        <v>16</v>
      </c>
      <c r="D21" s="27" t="s">
        <v>65</v>
      </c>
      <c r="E21" s="27">
        <v>4.67</v>
      </c>
      <c r="F21" s="27" t="s">
        <v>94</v>
      </c>
      <c r="G21" s="27" t="s">
        <v>364</v>
      </c>
      <c r="H21" s="70" t="s">
        <v>65</v>
      </c>
      <c r="I21" s="70">
        <v>4.67</v>
      </c>
      <c r="J21" s="27" t="s">
        <v>94</v>
      </c>
      <c r="K21" s="27">
        <v>5.0</v>
      </c>
      <c r="L21" s="27">
        <v>97.0</v>
      </c>
      <c r="M21" s="27">
        <v>2.0</v>
      </c>
      <c r="N21" s="27">
        <v>2.0</v>
      </c>
      <c r="O21" s="27">
        <v>1.0</v>
      </c>
      <c r="P21" s="27" t="s">
        <v>343</v>
      </c>
      <c r="Q21" s="27">
        <v>3.0</v>
      </c>
      <c r="R21" s="27"/>
      <c r="S21" s="27"/>
      <c r="T21" s="27"/>
      <c r="U21" s="27"/>
      <c r="V21" s="27"/>
      <c r="W21" s="27"/>
      <c r="X21" s="27"/>
    </row>
    <row r="22">
      <c r="A22" s="27">
        <v>2.30996498E8</v>
      </c>
      <c r="B22" s="27">
        <v>4.0</v>
      </c>
      <c r="C22" s="27" t="s">
        <v>16</v>
      </c>
      <c r="D22" s="27" t="s">
        <v>65</v>
      </c>
      <c r="E22" s="27">
        <v>4.67</v>
      </c>
      <c r="F22" s="27" t="s">
        <v>94</v>
      </c>
      <c r="G22" s="27" t="s">
        <v>364</v>
      </c>
      <c r="H22" s="70" t="s">
        <v>65</v>
      </c>
      <c r="I22" s="70">
        <v>4.67</v>
      </c>
      <c r="J22" s="27" t="s">
        <v>94</v>
      </c>
      <c r="K22" s="27">
        <v>5.0</v>
      </c>
      <c r="L22" s="27">
        <v>97.0</v>
      </c>
      <c r="M22" s="27">
        <v>3.0</v>
      </c>
      <c r="N22" s="27">
        <v>2.0</v>
      </c>
      <c r="O22" s="27">
        <v>2.0</v>
      </c>
      <c r="P22" s="27" t="s">
        <v>354</v>
      </c>
      <c r="Q22" s="27">
        <v>7.0</v>
      </c>
      <c r="R22" s="27"/>
      <c r="S22" s="27"/>
      <c r="T22" s="27"/>
      <c r="U22" s="27"/>
      <c r="V22" s="27"/>
      <c r="W22" s="27"/>
      <c r="X22" s="27"/>
    </row>
    <row r="23">
      <c r="A23" s="27">
        <v>2.05734916E8</v>
      </c>
      <c r="B23" s="27">
        <v>4.0</v>
      </c>
      <c r="C23" s="27" t="s">
        <v>16</v>
      </c>
      <c r="D23" s="27" t="s">
        <v>65</v>
      </c>
      <c r="E23" s="27">
        <v>4.67</v>
      </c>
      <c r="F23" s="27" t="s">
        <v>341</v>
      </c>
      <c r="G23" s="27" t="s">
        <v>342</v>
      </c>
      <c r="H23" s="70" t="s">
        <v>65</v>
      </c>
      <c r="I23" s="70">
        <v>4.67</v>
      </c>
      <c r="J23" s="27" t="s">
        <v>94</v>
      </c>
      <c r="K23" s="27">
        <v>5.0</v>
      </c>
      <c r="L23" s="27">
        <v>98.0</v>
      </c>
      <c r="M23" s="27">
        <v>2.0</v>
      </c>
      <c r="N23" s="27">
        <v>2.0</v>
      </c>
      <c r="O23" s="27">
        <v>2.0</v>
      </c>
      <c r="P23" s="27" t="s">
        <v>348</v>
      </c>
      <c r="Q23" s="27">
        <v>6.0</v>
      </c>
      <c r="R23" s="27"/>
      <c r="S23" s="27"/>
      <c r="T23" s="27"/>
      <c r="U23" s="27"/>
      <c r="V23" s="27"/>
      <c r="W23" s="27"/>
      <c r="X23" s="27"/>
    </row>
    <row r="24">
      <c r="A24" s="27">
        <v>2.32795179E8</v>
      </c>
      <c r="B24" s="27">
        <v>4.0</v>
      </c>
      <c r="C24" s="27" t="s">
        <v>16</v>
      </c>
      <c r="D24" s="27" t="s">
        <v>94</v>
      </c>
      <c r="E24" s="27">
        <v>5.0</v>
      </c>
      <c r="F24" s="27" t="s">
        <v>75</v>
      </c>
      <c r="G24" s="27" t="s">
        <v>366</v>
      </c>
      <c r="H24" s="70" t="s">
        <v>94</v>
      </c>
      <c r="I24" s="70">
        <v>5.0</v>
      </c>
      <c r="J24" s="27" t="s">
        <v>75</v>
      </c>
      <c r="K24" s="27">
        <v>5.33</v>
      </c>
      <c r="L24" s="27">
        <v>99.0</v>
      </c>
      <c r="M24" s="27">
        <v>2.0</v>
      </c>
      <c r="N24" s="27">
        <v>3.0</v>
      </c>
      <c r="O24" s="27">
        <v>1.0</v>
      </c>
      <c r="P24" s="27" t="s">
        <v>348</v>
      </c>
      <c r="Q24" s="27">
        <v>6.0</v>
      </c>
      <c r="R24" s="27"/>
      <c r="S24" s="27"/>
      <c r="T24" s="27"/>
      <c r="U24" s="27"/>
      <c r="V24" s="27"/>
      <c r="W24" s="27"/>
      <c r="X24" s="27"/>
    </row>
    <row r="25">
      <c r="A25" s="27">
        <v>2.28585485E8</v>
      </c>
      <c r="B25" s="27">
        <v>4.0</v>
      </c>
      <c r="C25" s="27" t="s">
        <v>16</v>
      </c>
      <c r="D25" s="27" t="s">
        <v>94</v>
      </c>
      <c r="E25" s="27">
        <v>5.0</v>
      </c>
      <c r="F25" s="27" t="s">
        <v>75</v>
      </c>
      <c r="G25" s="27" t="s">
        <v>366</v>
      </c>
      <c r="H25" s="70" t="s">
        <v>94</v>
      </c>
      <c r="I25" s="70">
        <v>5.0</v>
      </c>
      <c r="J25" s="27" t="s">
        <v>75</v>
      </c>
      <c r="K25" s="27">
        <v>5.33</v>
      </c>
      <c r="L25" s="27">
        <v>99.0</v>
      </c>
      <c r="M25" s="27">
        <v>2.0</v>
      </c>
      <c r="N25" s="27">
        <v>2.0</v>
      </c>
      <c r="O25" s="27">
        <v>2.0</v>
      </c>
      <c r="P25" s="27" t="s">
        <v>348</v>
      </c>
      <c r="Q25" s="27">
        <v>6.0</v>
      </c>
      <c r="R25" s="27"/>
      <c r="S25" s="27"/>
      <c r="T25" s="27"/>
      <c r="U25" s="27"/>
      <c r="V25" s="27"/>
      <c r="W25" s="27"/>
      <c r="X25" s="27"/>
    </row>
    <row r="26">
      <c r="A26" s="27">
        <v>2.23297771E8</v>
      </c>
      <c r="B26" s="27">
        <v>4.0</v>
      </c>
      <c r="C26" s="27" t="s">
        <v>16</v>
      </c>
      <c r="D26" s="27" t="s">
        <v>65</v>
      </c>
      <c r="E26" s="27">
        <v>4.67</v>
      </c>
      <c r="F26" s="27" t="s">
        <v>94</v>
      </c>
      <c r="G26" s="27" t="s">
        <v>364</v>
      </c>
      <c r="H26" s="70" t="s">
        <v>94</v>
      </c>
      <c r="I26" s="70">
        <v>5.0</v>
      </c>
      <c r="J26" s="66" t="str">
        <f>iferror(vlookup(A26,'MOY Export'!B:F,5,false)," ")</f>
        <v/>
      </c>
      <c r="K26" s="66" t="str">
        <f>iferror(vlookup(J26,'Grade Level Equivalent'!$A:$B,2,false)," ")</f>
        <v> </v>
      </c>
      <c r="L26" s="40" t="str">
        <f>iferror(vlookup(A26,'MOY Export'!B:G,6,false)," ")</f>
        <v/>
      </c>
      <c r="M26" s="40" t="str">
        <f>iferror(vlookup(A26,'MOY Export'!B:J,9,false)," ")</f>
        <v/>
      </c>
      <c r="N26" s="40" t="str">
        <f>iferror(vlookup(A26,'MOY Export'!B:K,10,false)," ")</f>
        <v/>
      </c>
      <c r="O26" s="40" t="str">
        <f>iferror(vlookup(A26,'MOY Export'!B:L,11,false)," ")</f>
        <v/>
      </c>
      <c r="P26" s="40" t="str">
        <f>iferror(vlookup(A26,'MOY Export'!B:M,12,false)," ")</f>
        <v/>
      </c>
      <c r="Q26" s="27">
        <v>0.0</v>
      </c>
      <c r="R26" s="27"/>
      <c r="S26" s="27"/>
      <c r="T26" s="27"/>
      <c r="U26" s="27"/>
      <c r="V26" s="27"/>
      <c r="W26" s="27"/>
      <c r="X26" s="27"/>
    </row>
    <row r="27">
      <c r="A27" s="27">
        <v>2.24646984E8</v>
      </c>
      <c r="B27" s="27">
        <v>4.0</v>
      </c>
      <c r="C27" s="27" t="s">
        <v>16</v>
      </c>
      <c r="D27" s="27" t="s">
        <v>94</v>
      </c>
      <c r="E27" s="27">
        <v>5.0</v>
      </c>
      <c r="F27" s="27" t="s">
        <v>75</v>
      </c>
      <c r="G27" s="27" t="s">
        <v>366</v>
      </c>
      <c r="H27" s="70" t="s">
        <v>75</v>
      </c>
      <c r="I27" s="70">
        <v>5.33</v>
      </c>
      <c r="J27" s="27" t="s">
        <v>71</v>
      </c>
      <c r="K27" s="27">
        <v>5.67</v>
      </c>
      <c r="L27" s="27">
        <v>98.0</v>
      </c>
      <c r="M27" s="27">
        <v>2.0</v>
      </c>
      <c r="N27" s="27">
        <v>1.0</v>
      </c>
      <c r="O27" s="27">
        <v>1.0</v>
      </c>
      <c r="P27" s="27" t="s">
        <v>351</v>
      </c>
      <c r="Q27" s="27">
        <v>3.0</v>
      </c>
      <c r="R27" s="27"/>
      <c r="S27" s="27"/>
      <c r="T27" s="27"/>
      <c r="U27" s="27"/>
      <c r="V27" s="27"/>
      <c r="W27" s="27"/>
      <c r="X27" s="27"/>
    </row>
    <row r="28">
      <c r="A28" s="27">
        <v>2.33255389E8</v>
      </c>
      <c r="B28" s="27">
        <v>4.0</v>
      </c>
      <c r="C28" s="27" t="s">
        <v>16</v>
      </c>
      <c r="D28" s="27" t="s">
        <v>71</v>
      </c>
      <c r="E28" s="27">
        <v>5.67</v>
      </c>
      <c r="F28" s="27" t="s">
        <v>341</v>
      </c>
      <c r="G28" s="27" t="s">
        <v>342</v>
      </c>
      <c r="H28" s="70" t="s">
        <v>71</v>
      </c>
      <c r="I28" s="70">
        <v>5.67</v>
      </c>
      <c r="J28" s="27" t="s">
        <v>62</v>
      </c>
      <c r="K28" s="27">
        <v>6.0</v>
      </c>
      <c r="L28" s="27">
        <v>97.0</v>
      </c>
      <c r="M28" s="27">
        <v>2.0</v>
      </c>
      <c r="N28" s="27">
        <v>1.0</v>
      </c>
      <c r="O28" s="27">
        <v>1.0</v>
      </c>
      <c r="P28" s="27" t="s">
        <v>343</v>
      </c>
      <c r="Q28" s="27">
        <v>2.0</v>
      </c>
      <c r="R28" s="27"/>
      <c r="S28" s="27"/>
      <c r="T28" s="27"/>
      <c r="U28" s="27"/>
      <c r="V28" s="27"/>
      <c r="W28" s="27"/>
      <c r="X28" s="27"/>
    </row>
    <row r="29">
      <c r="A29" s="27">
        <v>2.16900449E8</v>
      </c>
      <c r="B29" s="27">
        <v>4.0</v>
      </c>
      <c r="C29" s="27" t="s">
        <v>16</v>
      </c>
      <c r="D29" s="27" t="s">
        <v>71</v>
      </c>
      <c r="E29" s="27">
        <v>5.67</v>
      </c>
      <c r="F29" s="27" t="s">
        <v>62</v>
      </c>
      <c r="G29" s="27" t="s">
        <v>367</v>
      </c>
      <c r="H29" s="70" t="s">
        <v>71</v>
      </c>
      <c r="I29" s="70">
        <v>5.67</v>
      </c>
      <c r="J29" s="27" t="s">
        <v>62</v>
      </c>
      <c r="K29" s="27">
        <v>6.0</v>
      </c>
      <c r="L29" s="27">
        <v>99.0</v>
      </c>
      <c r="M29" s="27">
        <v>3.0</v>
      </c>
      <c r="N29" s="27">
        <v>2.0</v>
      </c>
      <c r="O29" s="27">
        <v>2.0</v>
      </c>
      <c r="P29" s="27" t="s">
        <v>348</v>
      </c>
      <c r="Q29" s="27">
        <v>6.0</v>
      </c>
      <c r="R29" s="27"/>
      <c r="S29" s="27"/>
      <c r="T29" s="27"/>
      <c r="U29" s="27"/>
      <c r="V29" s="27"/>
      <c r="W29" s="27"/>
      <c r="X29" s="27"/>
    </row>
    <row r="30">
      <c r="A30" s="27">
        <v>2.33376193E8</v>
      </c>
      <c r="B30" s="27">
        <v>4.0</v>
      </c>
      <c r="C30" s="27" t="s">
        <v>16</v>
      </c>
      <c r="D30" s="27" t="s">
        <v>65</v>
      </c>
      <c r="E30" s="27">
        <v>4.67</v>
      </c>
      <c r="F30" s="27" t="s">
        <v>94</v>
      </c>
      <c r="G30" s="27" t="s">
        <v>364</v>
      </c>
      <c r="H30" s="70" t="s">
        <v>71</v>
      </c>
      <c r="I30" s="70">
        <v>5.67</v>
      </c>
      <c r="J30" s="27" t="s">
        <v>62</v>
      </c>
      <c r="K30" s="27">
        <v>6.0</v>
      </c>
      <c r="L30" s="27">
        <v>98.0</v>
      </c>
      <c r="M30" s="27">
        <v>2.0</v>
      </c>
      <c r="N30" s="27">
        <v>2.0</v>
      </c>
      <c r="O30" s="27">
        <v>2.0</v>
      </c>
      <c r="P30" s="27" t="s">
        <v>351</v>
      </c>
      <c r="Q30" s="27">
        <v>5.0</v>
      </c>
      <c r="R30" s="27"/>
      <c r="S30" s="27"/>
      <c r="T30" s="27"/>
      <c r="U30" s="27"/>
      <c r="V30" s="27"/>
      <c r="W30" s="27"/>
      <c r="X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</sheetData>
  <autoFilter ref="$A$1:$X$1000">
    <sortState ref="A1:X1000">
      <sortCondition ref="I1:I1000"/>
      <sortCondition ref="H1:H1000"/>
    </sortState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7.13"/>
    <col customWidth="1" min="3" max="3" width="9.63"/>
    <col customWidth="1" min="4" max="11" width="7.0"/>
    <col customWidth="1" min="12" max="12" width="9.75"/>
    <col customWidth="1" min="13" max="13" width="8.0"/>
    <col customWidth="1" min="14" max="14" width="7.88"/>
    <col customWidth="1" min="15" max="15" width="8.13"/>
    <col customWidth="1" min="16" max="17" width="7.0"/>
  </cols>
  <sheetData>
    <row r="1">
      <c r="A1" s="64" t="s">
        <v>328</v>
      </c>
      <c r="B1" s="27" t="s">
        <v>329</v>
      </c>
      <c r="C1" s="27" t="s">
        <v>330</v>
      </c>
      <c r="D1" s="27" t="s">
        <v>331</v>
      </c>
      <c r="E1" s="27" t="s">
        <v>332</v>
      </c>
      <c r="F1" s="27" t="s">
        <v>333</v>
      </c>
      <c r="G1" s="27" t="s">
        <v>332</v>
      </c>
      <c r="H1" s="27" t="s">
        <v>334</v>
      </c>
      <c r="I1" s="27" t="s">
        <v>332</v>
      </c>
      <c r="J1" s="27" t="s">
        <v>333</v>
      </c>
      <c r="K1" s="27" t="s">
        <v>332</v>
      </c>
      <c r="L1" s="27" t="s">
        <v>335</v>
      </c>
      <c r="M1" s="27" t="s">
        <v>336</v>
      </c>
      <c r="N1" s="27" t="s">
        <v>337</v>
      </c>
      <c r="O1" s="27" t="s">
        <v>338</v>
      </c>
      <c r="P1" s="27" t="s">
        <v>339</v>
      </c>
      <c r="Q1" s="27" t="s">
        <v>340</v>
      </c>
      <c r="R1" s="27"/>
      <c r="S1" s="27"/>
      <c r="T1" s="27"/>
      <c r="U1" s="27"/>
      <c r="V1" s="27"/>
      <c r="W1" s="27"/>
      <c r="X1" s="27"/>
    </row>
    <row r="2">
      <c r="A2" s="71">
        <v>2.28597688E8</v>
      </c>
      <c r="B2" s="71">
        <v>4.0</v>
      </c>
      <c r="C2" s="71" t="s">
        <v>17</v>
      </c>
      <c r="D2" s="71" t="s">
        <v>59</v>
      </c>
      <c r="E2" s="71">
        <v>1.67</v>
      </c>
      <c r="F2" s="71" t="s">
        <v>77</v>
      </c>
      <c r="G2" s="71" t="s">
        <v>347</v>
      </c>
      <c r="H2" s="72" t="s">
        <v>155</v>
      </c>
      <c r="I2" s="72">
        <v>2.0</v>
      </c>
      <c r="J2" s="71" t="s">
        <v>37</v>
      </c>
      <c r="K2" s="71">
        <v>2.33</v>
      </c>
      <c r="L2" s="71">
        <v>94.0</v>
      </c>
      <c r="M2" s="71">
        <v>2.0</v>
      </c>
      <c r="N2" s="71">
        <v>3.0</v>
      </c>
      <c r="O2" s="71">
        <v>2.0</v>
      </c>
      <c r="P2" s="71" t="s">
        <v>341</v>
      </c>
      <c r="Q2" s="71">
        <v>5.0</v>
      </c>
      <c r="R2" s="71"/>
      <c r="S2" s="71"/>
      <c r="T2" s="71"/>
      <c r="U2" s="71"/>
      <c r="V2" s="71"/>
      <c r="W2" s="71"/>
      <c r="X2" s="71"/>
    </row>
    <row r="3">
      <c r="A3" s="71">
        <v>2.25918143E8</v>
      </c>
      <c r="B3" s="71">
        <v>4.0</v>
      </c>
      <c r="C3" s="71" t="s">
        <v>17</v>
      </c>
      <c r="D3" s="71" t="s">
        <v>37</v>
      </c>
      <c r="E3" s="71">
        <v>2.33</v>
      </c>
      <c r="F3" s="71" t="s">
        <v>53</v>
      </c>
      <c r="G3" s="71" t="s">
        <v>355</v>
      </c>
      <c r="H3" s="72" t="s">
        <v>37</v>
      </c>
      <c r="I3" s="72">
        <v>2.33</v>
      </c>
      <c r="J3" s="71" t="s">
        <v>53</v>
      </c>
      <c r="K3" s="71">
        <v>2.67</v>
      </c>
      <c r="L3" s="71">
        <v>97.0</v>
      </c>
      <c r="M3" s="71">
        <v>2.0</v>
      </c>
      <c r="N3" s="71">
        <v>3.0</v>
      </c>
      <c r="O3" s="71">
        <v>2.0</v>
      </c>
      <c r="P3" s="71" t="s">
        <v>348</v>
      </c>
      <c r="Q3" s="71">
        <v>7.0</v>
      </c>
      <c r="R3" s="71"/>
      <c r="S3" s="71"/>
      <c r="T3" s="71"/>
      <c r="U3" s="71"/>
      <c r="V3" s="71"/>
      <c r="W3" s="71"/>
      <c r="X3" s="71"/>
    </row>
    <row r="4">
      <c r="A4" s="71">
        <v>2.2955085E8</v>
      </c>
      <c r="B4" s="71">
        <v>4.0</v>
      </c>
      <c r="C4" s="71" t="s">
        <v>17</v>
      </c>
      <c r="D4" s="71" t="s">
        <v>37</v>
      </c>
      <c r="E4" s="71">
        <v>2.33</v>
      </c>
      <c r="F4" s="71" t="s">
        <v>53</v>
      </c>
      <c r="G4" s="71" t="s">
        <v>355</v>
      </c>
      <c r="H4" s="72" t="s">
        <v>37</v>
      </c>
      <c r="I4" s="72">
        <v>2.33</v>
      </c>
      <c r="J4" s="71" t="s">
        <v>53</v>
      </c>
      <c r="K4" s="71">
        <v>2.67</v>
      </c>
      <c r="L4" s="71">
        <v>99.0</v>
      </c>
      <c r="M4" s="71">
        <v>2.0</v>
      </c>
      <c r="N4" s="71">
        <v>2.0</v>
      </c>
      <c r="O4" s="71">
        <v>2.0</v>
      </c>
      <c r="P4" s="71" t="s">
        <v>351</v>
      </c>
      <c r="Q4" s="71">
        <v>5.0</v>
      </c>
      <c r="R4" s="71"/>
      <c r="S4" s="71"/>
      <c r="T4" s="71"/>
      <c r="U4" s="71"/>
      <c r="V4" s="71"/>
      <c r="W4" s="71"/>
      <c r="X4" s="71"/>
    </row>
    <row r="5">
      <c r="A5" s="71">
        <v>2.27215274E8</v>
      </c>
      <c r="B5" s="71">
        <v>4.0</v>
      </c>
      <c r="C5" s="71" t="s">
        <v>17</v>
      </c>
      <c r="D5" s="71" t="s">
        <v>53</v>
      </c>
      <c r="E5" s="71">
        <v>2.67</v>
      </c>
      <c r="F5" s="71" t="s">
        <v>51</v>
      </c>
      <c r="G5" s="71" t="s">
        <v>354</v>
      </c>
      <c r="H5" s="72" t="s">
        <v>53</v>
      </c>
      <c r="I5" s="72">
        <v>2.67</v>
      </c>
      <c r="J5" s="71" t="s">
        <v>51</v>
      </c>
      <c r="K5" s="71">
        <v>3.0</v>
      </c>
      <c r="L5" s="71">
        <v>99.0</v>
      </c>
      <c r="M5" s="71">
        <v>2.0</v>
      </c>
      <c r="N5" s="71">
        <v>2.0</v>
      </c>
      <c r="O5" s="71">
        <v>2.0</v>
      </c>
      <c r="P5" s="71" t="s">
        <v>348</v>
      </c>
      <c r="Q5" s="71">
        <v>6.0</v>
      </c>
      <c r="R5" s="71"/>
      <c r="S5" s="71"/>
      <c r="T5" s="71"/>
      <c r="U5" s="71"/>
      <c r="V5" s="71"/>
      <c r="W5" s="71"/>
      <c r="X5" s="71"/>
    </row>
    <row r="6">
      <c r="A6" s="71">
        <v>2.0916152E8</v>
      </c>
      <c r="B6" s="71">
        <v>4.0</v>
      </c>
      <c r="C6" s="71" t="s">
        <v>17</v>
      </c>
      <c r="D6" s="71" t="s">
        <v>53</v>
      </c>
      <c r="E6" s="71">
        <v>2.67</v>
      </c>
      <c r="F6" s="71" t="s">
        <v>51</v>
      </c>
      <c r="G6" s="71" t="s">
        <v>354</v>
      </c>
      <c r="H6" s="72" t="s">
        <v>53</v>
      </c>
      <c r="I6" s="72">
        <v>2.67</v>
      </c>
      <c r="J6" s="71" t="s">
        <v>51</v>
      </c>
      <c r="K6" s="71">
        <v>3.0</v>
      </c>
      <c r="L6" s="71">
        <v>96.0</v>
      </c>
      <c r="M6" s="71">
        <v>2.0</v>
      </c>
      <c r="N6" s="71">
        <v>2.0</v>
      </c>
      <c r="O6" s="71">
        <v>1.0</v>
      </c>
      <c r="P6" s="71" t="s">
        <v>351</v>
      </c>
      <c r="Q6" s="71">
        <v>4.0</v>
      </c>
      <c r="R6" s="71"/>
      <c r="S6" s="71"/>
      <c r="T6" s="71"/>
      <c r="U6" s="71"/>
      <c r="V6" s="71"/>
      <c r="W6" s="71"/>
      <c r="X6" s="71"/>
    </row>
    <row r="7">
      <c r="A7" s="71">
        <v>2.25089911E8</v>
      </c>
      <c r="B7" s="71">
        <v>4.0</v>
      </c>
      <c r="C7" s="71" t="s">
        <v>17</v>
      </c>
      <c r="D7" s="71" t="s">
        <v>51</v>
      </c>
      <c r="E7" s="71">
        <v>3.0</v>
      </c>
      <c r="F7" s="71" t="s">
        <v>47</v>
      </c>
      <c r="G7" s="71" t="s">
        <v>357</v>
      </c>
      <c r="H7" s="72" t="s">
        <v>47</v>
      </c>
      <c r="I7" s="72">
        <v>3.33</v>
      </c>
      <c r="J7" s="71" t="s">
        <v>46</v>
      </c>
      <c r="K7" s="71">
        <v>4.0</v>
      </c>
      <c r="L7" s="71">
        <v>99.0</v>
      </c>
      <c r="M7" s="71">
        <v>2.0</v>
      </c>
      <c r="N7" s="71">
        <v>2.0</v>
      </c>
      <c r="O7" s="71">
        <v>0.0</v>
      </c>
      <c r="P7" s="71" t="s">
        <v>354</v>
      </c>
      <c r="Q7" s="71">
        <v>5.0</v>
      </c>
      <c r="R7" s="71"/>
      <c r="S7" s="71"/>
      <c r="T7" s="71"/>
      <c r="U7" s="71"/>
      <c r="V7" s="71"/>
      <c r="W7" s="71"/>
      <c r="X7" s="71"/>
    </row>
    <row r="8">
      <c r="A8" s="71">
        <v>2.30635724E8</v>
      </c>
      <c r="B8" s="71">
        <v>4.0</v>
      </c>
      <c r="C8" s="71" t="s">
        <v>17</v>
      </c>
      <c r="D8" s="71" t="s">
        <v>51</v>
      </c>
      <c r="E8" s="71">
        <v>3.0</v>
      </c>
      <c r="F8" s="71" t="s">
        <v>47</v>
      </c>
      <c r="G8" s="71" t="s">
        <v>357</v>
      </c>
      <c r="H8" s="72" t="s">
        <v>47</v>
      </c>
      <c r="I8" s="72">
        <v>3.33</v>
      </c>
      <c r="J8" s="71" t="s">
        <v>58</v>
      </c>
      <c r="K8" s="71">
        <v>3.67</v>
      </c>
      <c r="L8" s="71">
        <v>98.0</v>
      </c>
      <c r="M8" s="71">
        <v>3.0</v>
      </c>
      <c r="N8" s="71">
        <v>2.0</v>
      </c>
      <c r="O8" s="71">
        <v>2.0</v>
      </c>
      <c r="P8" s="71" t="s">
        <v>351</v>
      </c>
      <c r="Q8" s="71">
        <v>5.0</v>
      </c>
      <c r="R8" s="71"/>
      <c r="S8" s="71"/>
      <c r="T8" s="71"/>
      <c r="U8" s="71"/>
      <c r="V8" s="71"/>
      <c r="W8" s="71"/>
      <c r="X8" s="71"/>
    </row>
    <row r="9">
      <c r="A9" s="71">
        <v>2.30792921E8</v>
      </c>
      <c r="B9" s="71">
        <v>4.0</v>
      </c>
      <c r="C9" s="71" t="s">
        <v>17</v>
      </c>
      <c r="D9" s="71" t="s">
        <v>47</v>
      </c>
      <c r="E9" s="71">
        <v>3.33</v>
      </c>
      <c r="F9" s="71" t="s">
        <v>58</v>
      </c>
      <c r="G9" s="71" t="s">
        <v>356</v>
      </c>
      <c r="H9" s="72" t="s">
        <v>47</v>
      </c>
      <c r="I9" s="72">
        <v>3.33</v>
      </c>
      <c r="J9" s="71" t="s">
        <v>46</v>
      </c>
      <c r="K9" s="71">
        <v>4.0</v>
      </c>
      <c r="L9" s="71">
        <v>96.0</v>
      </c>
      <c r="M9" s="71">
        <v>2.0</v>
      </c>
      <c r="N9" s="71">
        <v>3.0</v>
      </c>
      <c r="O9" s="71">
        <v>2.0</v>
      </c>
      <c r="P9" s="71" t="s">
        <v>348</v>
      </c>
      <c r="Q9" s="71">
        <v>7.0</v>
      </c>
      <c r="R9" s="71"/>
      <c r="S9" s="71"/>
      <c r="T9" s="71"/>
      <c r="U9" s="71"/>
      <c r="V9" s="71"/>
      <c r="W9" s="71"/>
      <c r="X9" s="71"/>
    </row>
    <row r="10">
      <c r="A10" s="71">
        <v>2.27598208E8</v>
      </c>
      <c r="B10" s="71">
        <v>4.0</v>
      </c>
      <c r="C10" s="71" t="s">
        <v>17</v>
      </c>
      <c r="D10" s="71" t="s">
        <v>47</v>
      </c>
      <c r="E10" s="71">
        <v>3.33</v>
      </c>
      <c r="F10" s="71" t="s">
        <v>58</v>
      </c>
      <c r="G10" s="71" t="s">
        <v>356</v>
      </c>
      <c r="H10" s="72" t="s">
        <v>47</v>
      </c>
      <c r="I10" s="72">
        <v>3.33</v>
      </c>
      <c r="J10" s="71" t="s">
        <v>58</v>
      </c>
      <c r="K10" s="71">
        <v>3.67</v>
      </c>
      <c r="L10" s="71">
        <v>97.0</v>
      </c>
      <c r="M10" s="71">
        <v>2.0</v>
      </c>
      <c r="N10" s="71">
        <v>2.0</v>
      </c>
      <c r="O10" s="71">
        <v>1.0</v>
      </c>
      <c r="P10" s="71" t="s">
        <v>354</v>
      </c>
      <c r="Q10" s="71">
        <v>6.0</v>
      </c>
      <c r="R10" s="71"/>
      <c r="S10" s="71"/>
      <c r="T10" s="71"/>
      <c r="U10" s="71"/>
      <c r="V10" s="71"/>
      <c r="W10" s="71"/>
      <c r="X10" s="71"/>
    </row>
    <row r="11">
      <c r="A11" s="71">
        <v>2.32006445E8</v>
      </c>
      <c r="B11" s="71">
        <v>4.0</v>
      </c>
      <c r="C11" s="71" t="s">
        <v>17</v>
      </c>
      <c r="D11" s="71" t="s">
        <v>51</v>
      </c>
      <c r="E11" s="71">
        <v>3.0</v>
      </c>
      <c r="F11" s="71" t="s">
        <v>47</v>
      </c>
      <c r="G11" s="71" t="s">
        <v>357</v>
      </c>
      <c r="H11" s="72" t="s">
        <v>47</v>
      </c>
      <c r="I11" s="72">
        <v>3.33</v>
      </c>
      <c r="J11" s="71" t="s">
        <v>58</v>
      </c>
      <c r="K11" s="71">
        <v>3.67</v>
      </c>
      <c r="L11" s="71">
        <v>100.0</v>
      </c>
      <c r="M11" s="71">
        <v>2.0</v>
      </c>
      <c r="N11" s="71">
        <v>3.0</v>
      </c>
      <c r="O11" s="71">
        <v>1.0</v>
      </c>
      <c r="P11" s="71" t="s">
        <v>351</v>
      </c>
      <c r="Q11" s="71">
        <v>5.0</v>
      </c>
      <c r="R11" s="71"/>
      <c r="S11" s="71"/>
      <c r="T11" s="71"/>
      <c r="U11" s="71"/>
      <c r="V11" s="71"/>
      <c r="W11" s="71"/>
      <c r="X11" s="71"/>
    </row>
    <row r="12">
      <c r="A12" s="71">
        <v>2.19805173E8</v>
      </c>
      <c r="B12" s="71">
        <v>4.0</v>
      </c>
      <c r="C12" s="71" t="s">
        <v>17</v>
      </c>
      <c r="D12" s="71" t="s">
        <v>37</v>
      </c>
      <c r="E12" s="71">
        <v>2.33</v>
      </c>
      <c r="F12" s="71" t="s">
        <v>53</v>
      </c>
      <c r="G12" s="71" t="s">
        <v>355</v>
      </c>
      <c r="H12" s="72" t="s">
        <v>47</v>
      </c>
      <c r="I12" s="72">
        <v>3.33</v>
      </c>
      <c r="J12" s="71" t="s">
        <v>58</v>
      </c>
      <c r="K12" s="71">
        <v>3.67</v>
      </c>
      <c r="L12" s="71">
        <v>98.0</v>
      </c>
      <c r="M12" s="71"/>
      <c r="N12" s="71">
        <v>1.0</v>
      </c>
      <c r="O12" s="71">
        <v>3.0</v>
      </c>
      <c r="P12" s="71" t="s">
        <v>348</v>
      </c>
      <c r="Q12" s="71">
        <v>6.0</v>
      </c>
      <c r="R12" s="71"/>
      <c r="S12" s="71"/>
      <c r="T12" s="71"/>
      <c r="U12" s="71"/>
      <c r="V12" s="71"/>
      <c r="W12" s="71"/>
      <c r="X12" s="71"/>
    </row>
    <row r="13">
      <c r="A13" s="71">
        <v>2.08610493E8</v>
      </c>
      <c r="B13" s="71">
        <v>4.0</v>
      </c>
      <c r="C13" s="71" t="s">
        <v>17</v>
      </c>
      <c r="D13" s="71" t="s">
        <v>47</v>
      </c>
      <c r="E13" s="71">
        <v>3.33</v>
      </c>
      <c r="F13" s="71" t="s">
        <v>58</v>
      </c>
      <c r="G13" s="71" t="s">
        <v>356</v>
      </c>
      <c r="H13" s="72" t="s">
        <v>47</v>
      </c>
      <c r="I13" s="72">
        <v>3.33</v>
      </c>
      <c r="J13" s="71" t="s">
        <v>46</v>
      </c>
      <c r="K13" s="71">
        <v>4.0</v>
      </c>
      <c r="L13" s="71">
        <v>97.0</v>
      </c>
      <c r="M13" s="71">
        <v>2.0</v>
      </c>
      <c r="N13" s="71">
        <v>3.0</v>
      </c>
      <c r="O13" s="71">
        <v>2.0</v>
      </c>
      <c r="P13" s="71" t="s">
        <v>354</v>
      </c>
      <c r="Q13" s="71">
        <v>8.0</v>
      </c>
      <c r="R13" s="71"/>
      <c r="S13" s="71"/>
      <c r="T13" s="71"/>
      <c r="U13" s="71"/>
      <c r="V13" s="71"/>
      <c r="W13" s="71"/>
      <c r="X13" s="71"/>
    </row>
    <row r="14">
      <c r="A14" s="71">
        <v>2.31020033E8</v>
      </c>
      <c r="B14" s="71">
        <v>4.0</v>
      </c>
      <c r="C14" s="71" t="s">
        <v>17</v>
      </c>
      <c r="D14" s="71" t="s">
        <v>47</v>
      </c>
      <c r="E14" s="71">
        <v>3.33</v>
      </c>
      <c r="F14" s="71" t="s">
        <v>58</v>
      </c>
      <c r="G14" s="71" t="s">
        <v>356</v>
      </c>
      <c r="H14" s="72" t="s">
        <v>47</v>
      </c>
      <c r="I14" s="72">
        <v>3.33</v>
      </c>
      <c r="J14" s="71" t="s">
        <v>58</v>
      </c>
      <c r="K14" s="71">
        <v>3.67</v>
      </c>
      <c r="L14" s="71">
        <v>96.0</v>
      </c>
      <c r="M14" s="71">
        <v>2.0</v>
      </c>
      <c r="N14" s="71">
        <v>3.0</v>
      </c>
      <c r="O14" s="71">
        <v>1.0</v>
      </c>
      <c r="P14" s="71" t="s">
        <v>348</v>
      </c>
      <c r="Q14" s="71">
        <v>6.0</v>
      </c>
      <c r="R14" s="71"/>
      <c r="S14" s="71"/>
      <c r="T14" s="71"/>
      <c r="U14" s="71"/>
      <c r="V14" s="71"/>
      <c r="W14" s="71"/>
      <c r="X14" s="71"/>
    </row>
    <row r="15">
      <c r="A15" s="71">
        <v>2.31093345E8</v>
      </c>
      <c r="B15" s="71">
        <v>4.0</v>
      </c>
      <c r="C15" s="71" t="s">
        <v>17</v>
      </c>
      <c r="D15" s="71" t="s">
        <v>53</v>
      </c>
      <c r="E15" s="71">
        <v>2.67</v>
      </c>
      <c r="F15" s="71" t="s">
        <v>51</v>
      </c>
      <c r="G15" s="71" t="s">
        <v>354</v>
      </c>
      <c r="H15" s="72" t="s">
        <v>58</v>
      </c>
      <c r="I15" s="72">
        <v>3.67</v>
      </c>
      <c r="J15" s="71" t="s">
        <v>46</v>
      </c>
      <c r="K15" s="71">
        <v>4.0</v>
      </c>
      <c r="L15" s="71">
        <v>95.0</v>
      </c>
      <c r="M15" s="71">
        <v>2.0</v>
      </c>
      <c r="N15" s="71">
        <v>1.0</v>
      </c>
      <c r="O15" s="71">
        <v>1.0</v>
      </c>
      <c r="P15" s="71" t="s">
        <v>348</v>
      </c>
      <c r="Q15" s="71">
        <v>4.0</v>
      </c>
      <c r="R15" s="71"/>
      <c r="S15" s="71"/>
      <c r="T15" s="71"/>
      <c r="U15" s="71"/>
      <c r="V15" s="71"/>
      <c r="W15" s="71"/>
      <c r="X15" s="71"/>
    </row>
    <row r="16">
      <c r="A16" s="71">
        <v>2.13280321E8</v>
      </c>
      <c r="B16" s="71">
        <v>4.0</v>
      </c>
      <c r="C16" s="71" t="s">
        <v>17</v>
      </c>
      <c r="D16" s="71" t="s">
        <v>47</v>
      </c>
      <c r="E16" s="71">
        <v>3.33</v>
      </c>
      <c r="F16" s="71" t="s">
        <v>58</v>
      </c>
      <c r="G16" s="71" t="s">
        <v>356</v>
      </c>
      <c r="H16" s="72" t="s">
        <v>58</v>
      </c>
      <c r="I16" s="72">
        <v>3.67</v>
      </c>
      <c r="J16" s="71" t="s">
        <v>46</v>
      </c>
      <c r="K16" s="71">
        <v>4.0</v>
      </c>
      <c r="L16" s="71">
        <v>99.0</v>
      </c>
      <c r="M16" s="71">
        <v>3.0</v>
      </c>
      <c r="N16" s="71">
        <v>2.0</v>
      </c>
      <c r="O16" s="71">
        <v>1.0</v>
      </c>
      <c r="P16" s="71" t="s">
        <v>348</v>
      </c>
      <c r="Q16" s="71">
        <v>5.0</v>
      </c>
      <c r="R16" s="71"/>
      <c r="S16" s="71"/>
      <c r="T16" s="71"/>
      <c r="U16" s="71"/>
      <c r="V16" s="71"/>
      <c r="W16" s="71"/>
      <c r="X16" s="71"/>
    </row>
    <row r="17">
      <c r="A17" s="71">
        <v>2.31770355E8</v>
      </c>
      <c r="B17" s="71">
        <v>4.0</v>
      </c>
      <c r="C17" s="71" t="s">
        <v>17</v>
      </c>
      <c r="D17" s="71" t="s">
        <v>47</v>
      </c>
      <c r="E17" s="71">
        <v>3.33</v>
      </c>
      <c r="F17" s="71" t="s">
        <v>58</v>
      </c>
      <c r="G17" s="71" t="s">
        <v>356</v>
      </c>
      <c r="H17" s="72" t="s">
        <v>58</v>
      </c>
      <c r="I17" s="72">
        <v>3.67</v>
      </c>
      <c r="J17" s="71" t="s">
        <v>46</v>
      </c>
      <c r="K17" s="71">
        <v>4.0</v>
      </c>
      <c r="L17" s="71">
        <v>99.0</v>
      </c>
      <c r="M17" s="71">
        <v>2.0</v>
      </c>
      <c r="N17" s="71">
        <v>2.0</v>
      </c>
      <c r="O17" s="71">
        <v>2.0</v>
      </c>
      <c r="P17" s="71" t="s">
        <v>348</v>
      </c>
      <c r="Q17" s="71">
        <v>6.0</v>
      </c>
      <c r="R17" s="71"/>
      <c r="S17" s="71"/>
      <c r="T17" s="71"/>
      <c r="U17" s="71"/>
      <c r="V17" s="71"/>
      <c r="W17" s="71"/>
      <c r="X17" s="71"/>
    </row>
    <row r="18">
      <c r="A18" s="71">
        <v>2.2775541E8</v>
      </c>
      <c r="B18" s="71">
        <v>4.0</v>
      </c>
      <c r="C18" s="71" t="s">
        <v>17</v>
      </c>
      <c r="D18" s="71" t="s">
        <v>47</v>
      </c>
      <c r="E18" s="71">
        <v>3.33</v>
      </c>
      <c r="F18" s="71" t="s">
        <v>58</v>
      </c>
      <c r="G18" s="71" t="s">
        <v>356</v>
      </c>
      <c r="H18" s="73" t="s">
        <v>46</v>
      </c>
      <c r="I18" s="73">
        <v>4.0</v>
      </c>
      <c r="J18" s="71" t="s">
        <v>46</v>
      </c>
      <c r="K18" s="71">
        <v>4.0</v>
      </c>
      <c r="L18" s="71">
        <v>98.0</v>
      </c>
      <c r="M18" s="71">
        <v>2.0</v>
      </c>
      <c r="N18" s="71">
        <v>3.0</v>
      </c>
      <c r="O18" s="71">
        <v>3.0</v>
      </c>
      <c r="P18" s="71" t="s">
        <v>348</v>
      </c>
      <c r="Q18" s="71">
        <v>8.0</v>
      </c>
      <c r="R18" s="71"/>
      <c r="S18" s="71"/>
      <c r="T18" s="71"/>
      <c r="U18" s="71"/>
      <c r="V18" s="71"/>
      <c r="W18" s="71"/>
      <c r="X18" s="71"/>
    </row>
    <row r="19">
      <c r="A19" s="71">
        <v>2.32732271E8</v>
      </c>
      <c r="B19" s="71">
        <v>4.0</v>
      </c>
      <c r="C19" s="71" t="s">
        <v>17</v>
      </c>
      <c r="D19" s="71" t="s">
        <v>46</v>
      </c>
      <c r="E19" s="71">
        <v>4.0</v>
      </c>
      <c r="F19" s="71" t="s">
        <v>49</v>
      </c>
      <c r="G19" s="71" t="s">
        <v>363</v>
      </c>
      <c r="H19" s="74" t="s">
        <v>49</v>
      </c>
      <c r="I19" s="74">
        <v>4.33</v>
      </c>
      <c r="J19" s="71" t="s">
        <v>49</v>
      </c>
      <c r="K19" s="71">
        <v>4.33</v>
      </c>
      <c r="L19" s="71">
        <v>99.0</v>
      </c>
      <c r="M19" s="71">
        <v>3.0</v>
      </c>
      <c r="N19" s="71">
        <v>3.0</v>
      </c>
      <c r="O19" s="71">
        <v>0.0</v>
      </c>
      <c r="P19" s="71" t="s">
        <v>351</v>
      </c>
      <c r="Q19" s="71">
        <v>4.0</v>
      </c>
      <c r="R19" s="71"/>
      <c r="S19" s="71"/>
      <c r="T19" s="71"/>
      <c r="U19" s="71"/>
      <c r="V19" s="71"/>
      <c r="W19" s="71"/>
      <c r="X19" s="71"/>
    </row>
    <row r="20">
      <c r="A20" s="71">
        <v>2.32795203E8</v>
      </c>
      <c r="B20" s="71">
        <v>4.0</v>
      </c>
      <c r="C20" s="71" t="s">
        <v>17</v>
      </c>
      <c r="D20" s="71" t="s">
        <v>58</v>
      </c>
      <c r="E20" s="71">
        <v>3.67</v>
      </c>
      <c r="F20" s="71" t="s">
        <v>46</v>
      </c>
      <c r="G20" s="71" t="s">
        <v>362</v>
      </c>
      <c r="H20" s="74" t="s">
        <v>49</v>
      </c>
      <c r="I20" s="74">
        <v>4.33</v>
      </c>
      <c r="J20" s="71" t="s">
        <v>65</v>
      </c>
      <c r="K20" s="71">
        <v>4.67</v>
      </c>
      <c r="L20" s="71">
        <v>98.0</v>
      </c>
      <c r="M20" s="71">
        <v>2.0</v>
      </c>
      <c r="N20" s="71">
        <v>2.0</v>
      </c>
      <c r="O20" s="71">
        <v>1.0</v>
      </c>
      <c r="P20" s="71" t="s">
        <v>351</v>
      </c>
      <c r="Q20" s="71">
        <v>4.0</v>
      </c>
      <c r="R20" s="71"/>
      <c r="S20" s="71"/>
      <c r="T20" s="71"/>
      <c r="U20" s="71"/>
      <c r="V20" s="71"/>
      <c r="W20" s="71"/>
      <c r="X20" s="71"/>
    </row>
    <row r="21">
      <c r="A21" s="71">
        <v>2.3092468E8</v>
      </c>
      <c r="B21" s="71">
        <v>4.0</v>
      </c>
      <c r="C21" s="71" t="s">
        <v>17</v>
      </c>
      <c r="D21" s="71" t="s">
        <v>49</v>
      </c>
      <c r="E21" s="71">
        <v>4.33</v>
      </c>
      <c r="F21" s="71" t="s">
        <v>65</v>
      </c>
      <c r="G21" s="71" t="s">
        <v>365</v>
      </c>
      <c r="H21" s="74" t="s">
        <v>49</v>
      </c>
      <c r="I21" s="74">
        <v>4.33</v>
      </c>
      <c r="J21" s="71" t="s">
        <v>65</v>
      </c>
      <c r="K21" s="71">
        <v>4.67</v>
      </c>
      <c r="L21" s="71">
        <v>99.0</v>
      </c>
      <c r="M21" s="71">
        <v>2.0</v>
      </c>
      <c r="N21" s="71">
        <v>2.0</v>
      </c>
      <c r="O21" s="71">
        <v>2.0</v>
      </c>
      <c r="P21" s="71" t="s">
        <v>348</v>
      </c>
      <c r="Q21" s="71">
        <v>6.0</v>
      </c>
      <c r="R21" s="71"/>
      <c r="S21" s="71"/>
      <c r="T21" s="71"/>
      <c r="U21" s="71"/>
      <c r="V21" s="71"/>
      <c r="W21" s="71"/>
      <c r="X21" s="71"/>
    </row>
    <row r="22">
      <c r="A22" s="71">
        <v>2.30560856E8</v>
      </c>
      <c r="B22" s="71">
        <v>4.0</v>
      </c>
      <c r="C22" s="71" t="s">
        <v>17</v>
      </c>
      <c r="D22" s="71" t="s">
        <v>65</v>
      </c>
      <c r="E22" s="71">
        <v>4.67</v>
      </c>
      <c r="F22" s="71" t="s">
        <v>94</v>
      </c>
      <c r="G22" s="71" t="s">
        <v>364</v>
      </c>
      <c r="H22" s="75" t="s">
        <v>65</v>
      </c>
      <c r="I22" s="75">
        <v>4.67</v>
      </c>
      <c r="J22" s="71" t="s">
        <v>94</v>
      </c>
      <c r="K22" s="71">
        <v>5.0</v>
      </c>
      <c r="L22" s="71">
        <v>99.0</v>
      </c>
      <c r="M22" s="71">
        <v>3.0</v>
      </c>
      <c r="N22" s="71">
        <v>3.0</v>
      </c>
      <c r="O22" s="71">
        <v>1.0</v>
      </c>
      <c r="P22" s="71" t="s">
        <v>351</v>
      </c>
      <c r="Q22" s="71">
        <v>5.0</v>
      </c>
      <c r="R22" s="71"/>
      <c r="S22" s="71"/>
      <c r="T22" s="71"/>
      <c r="U22" s="71"/>
      <c r="V22" s="71"/>
      <c r="W22" s="71"/>
      <c r="X22" s="71"/>
    </row>
    <row r="23">
      <c r="A23" s="71">
        <v>2.32298729E8</v>
      </c>
      <c r="B23" s="71">
        <v>4.0</v>
      </c>
      <c r="C23" s="71" t="s">
        <v>17</v>
      </c>
      <c r="D23" s="71" t="s">
        <v>46</v>
      </c>
      <c r="E23" s="71">
        <v>4.0</v>
      </c>
      <c r="F23" s="71" t="s">
        <v>49</v>
      </c>
      <c r="G23" s="71" t="s">
        <v>363</v>
      </c>
      <c r="H23" s="75" t="s">
        <v>65</v>
      </c>
      <c r="I23" s="75">
        <v>4.67</v>
      </c>
      <c r="J23" s="71" t="s">
        <v>75</v>
      </c>
      <c r="K23" s="71">
        <v>5.33</v>
      </c>
      <c r="L23" s="71">
        <v>99.0</v>
      </c>
      <c r="M23" s="71">
        <v>3.0</v>
      </c>
      <c r="N23" s="71">
        <v>2.0</v>
      </c>
      <c r="O23" s="71">
        <v>3.0</v>
      </c>
      <c r="P23" s="71" t="s">
        <v>351</v>
      </c>
      <c r="Q23" s="71">
        <v>6.0</v>
      </c>
      <c r="R23" s="71"/>
      <c r="S23" s="71"/>
      <c r="T23" s="71"/>
      <c r="U23" s="71"/>
      <c r="V23" s="71"/>
      <c r="W23" s="71"/>
      <c r="X23" s="71"/>
    </row>
    <row r="24">
      <c r="A24" s="71">
        <v>2.33376235E8</v>
      </c>
      <c r="B24" s="71">
        <v>4.0</v>
      </c>
      <c r="C24" s="71" t="s">
        <v>17</v>
      </c>
      <c r="D24" s="71" t="s">
        <v>49</v>
      </c>
      <c r="E24" s="71">
        <v>4.33</v>
      </c>
      <c r="F24" s="71" t="s">
        <v>65</v>
      </c>
      <c r="G24" s="71" t="s">
        <v>365</v>
      </c>
      <c r="H24" s="75" t="s">
        <v>65</v>
      </c>
      <c r="I24" s="75">
        <v>4.67</v>
      </c>
      <c r="J24" s="71" t="s">
        <v>94</v>
      </c>
      <c r="K24" s="71">
        <v>5.0</v>
      </c>
      <c r="L24" s="71">
        <v>99.0</v>
      </c>
      <c r="M24" s="71">
        <v>2.0</v>
      </c>
      <c r="N24" s="71">
        <v>2.0</v>
      </c>
      <c r="O24" s="71">
        <v>2.0</v>
      </c>
      <c r="P24" s="71" t="s">
        <v>348</v>
      </c>
      <c r="Q24" s="71">
        <v>6.0</v>
      </c>
      <c r="R24" s="71"/>
      <c r="S24" s="71"/>
      <c r="T24" s="71"/>
      <c r="U24" s="71"/>
      <c r="V24" s="71"/>
      <c r="W24" s="71"/>
      <c r="X24" s="71"/>
    </row>
    <row r="25">
      <c r="A25" s="71">
        <v>2.32795112E8</v>
      </c>
      <c r="B25" s="71">
        <v>4.0</v>
      </c>
      <c r="C25" s="71" t="s">
        <v>17</v>
      </c>
      <c r="D25" s="71" t="s">
        <v>49</v>
      </c>
      <c r="E25" s="71">
        <v>4.33</v>
      </c>
      <c r="F25" s="71" t="s">
        <v>65</v>
      </c>
      <c r="G25" s="71" t="s">
        <v>365</v>
      </c>
      <c r="H25" s="75" t="s">
        <v>65</v>
      </c>
      <c r="I25" s="75">
        <v>4.67</v>
      </c>
      <c r="J25" s="71" t="s">
        <v>94</v>
      </c>
      <c r="K25" s="71">
        <v>5.0</v>
      </c>
      <c r="L25" s="71">
        <v>98.0</v>
      </c>
      <c r="M25" s="71">
        <v>2.0</v>
      </c>
      <c r="N25" s="71">
        <v>2.0</v>
      </c>
      <c r="O25" s="71">
        <v>1.0</v>
      </c>
      <c r="P25" s="71" t="s">
        <v>354</v>
      </c>
      <c r="Q25" s="71">
        <v>6.0</v>
      </c>
      <c r="R25" s="71"/>
      <c r="S25" s="71"/>
      <c r="T25" s="71"/>
      <c r="U25" s="71"/>
      <c r="V25" s="71"/>
      <c r="W25" s="71"/>
      <c r="X25" s="71"/>
    </row>
    <row r="26">
      <c r="A26" s="71">
        <v>2.24448902E8</v>
      </c>
      <c r="B26" s="71">
        <v>4.0</v>
      </c>
      <c r="C26" s="71" t="s">
        <v>17</v>
      </c>
      <c r="D26" s="71" t="s">
        <v>65</v>
      </c>
      <c r="E26" s="71">
        <v>4.67</v>
      </c>
      <c r="F26" s="71" t="s">
        <v>94</v>
      </c>
      <c r="G26" s="71" t="s">
        <v>364</v>
      </c>
      <c r="H26" s="75" t="s">
        <v>94</v>
      </c>
      <c r="I26" s="75">
        <v>5.0</v>
      </c>
      <c r="J26" s="71" t="s">
        <v>75</v>
      </c>
      <c r="K26" s="71">
        <v>5.33</v>
      </c>
      <c r="L26" s="71">
        <v>98.0</v>
      </c>
      <c r="M26" s="71">
        <v>2.0</v>
      </c>
      <c r="N26" s="71">
        <v>2.0</v>
      </c>
      <c r="O26" s="71">
        <v>2.0</v>
      </c>
      <c r="P26" s="71" t="s">
        <v>348</v>
      </c>
      <c r="Q26" s="71">
        <v>6.0</v>
      </c>
      <c r="R26" s="71"/>
      <c r="S26" s="71"/>
      <c r="T26" s="71"/>
      <c r="U26" s="71"/>
      <c r="V26" s="71"/>
      <c r="W26" s="71"/>
      <c r="X26" s="71"/>
    </row>
    <row r="27">
      <c r="A27" s="71">
        <v>2.32836288E8</v>
      </c>
      <c r="B27" s="71">
        <v>4.0</v>
      </c>
      <c r="C27" s="71" t="s">
        <v>17</v>
      </c>
      <c r="D27" s="71" t="s">
        <v>65</v>
      </c>
      <c r="E27" s="71">
        <v>4.67</v>
      </c>
      <c r="F27" s="71" t="s">
        <v>94</v>
      </c>
      <c r="G27" s="71" t="s">
        <v>364</v>
      </c>
      <c r="H27" s="75" t="s">
        <v>94</v>
      </c>
      <c r="I27" s="75">
        <v>5.0</v>
      </c>
      <c r="J27" s="71" t="s">
        <v>75</v>
      </c>
      <c r="K27" s="71">
        <v>5.33</v>
      </c>
      <c r="L27" s="71">
        <v>99.0</v>
      </c>
      <c r="M27" s="71">
        <v>3.0</v>
      </c>
      <c r="N27" s="71">
        <v>2.0</v>
      </c>
      <c r="O27" s="71">
        <v>2.0</v>
      </c>
      <c r="P27" s="71" t="s">
        <v>351</v>
      </c>
      <c r="Q27" s="71">
        <v>5.0</v>
      </c>
      <c r="R27" s="71"/>
      <c r="S27" s="71"/>
      <c r="T27" s="71"/>
      <c r="U27" s="71"/>
      <c r="V27" s="71"/>
      <c r="W27" s="71"/>
      <c r="X27" s="71"/>
    </row>
    <row r="28">
      <c r="A28" s="71">
        <v>2.31019795E8</v>
      </c>
      <c r="B28" s="71">
        <v>4.0</v>
      </c>
      <c r="C28" s="71" t="s">
        <v>17</v>
      </c>
      <c r="D28" s="71" t="s">
        <v>65</v>
      </c>
      <c r="E28" s="71">
        <v>4.67</v>
      </c>
      <c r="F28" s="71" t="s">
        <v>94</v>
      </c>
      <c r="G28" s="71" t="s">
        <v>364</v>
      </c>
      <c r="H28" s="75" t="s">
        <v>75</v>
      </c>
      <c r="I28" s="75">
        <v>5.33</v>
      </c>
      <c r="J28" s="71" t="s">
        <v>71</v>
      </c>
      <c r="K28" s="71">
        <v>5.67</v>
      </c>
      <c r="L28" s="71">
        <v>97.0</v>
      </c>
      <c r="M28" s="71">
        <v>2.0</v>
      </c>
      <c r="N28" s="71">
        <v>2.0</v>
      </c>
      <c r="O28" s="71">
        <v>2.0</v>
      </c>
      <c r="P28" s="71" t="s">
        <v>348</v>
      </c>
      <c r="Q28" s="71">
        <v>6.0</v>
      </c>
      <c r="R28" s="71"/>
      <c r="S28" s="71"/>
      <c r="T28" s="71"/>
      <c r="U28" s="71"/>
      <c r="V28" s="71"/>
      <c r="W28" s="71"/>
      <c r="X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</row>
  </sheetData>
  <autoFilter ref="$A$1:$X$1000">
    <sortState ref="A1:X1000">
      <sortCondition ref="I1:I1000"/>
      <sortCondition ref="H1:H1000"/>
    </sortState>
  </autoFilter>
  <drawing r:id="rId1"/>
</worksheet>
</file>