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6855"/>
  </bookViews>
  <sheets>
    <sheet name="SHEET1" sheetId="6" r:id="rId1"/>
    <sheet name="SHEET2" sheetId="7" r:id="rId2"/>
  </sheets>
  <calcPr calcId="124519"/>
</workbook>
</file>

<file path=xl/calcChain.xml><?xml version="1.0" encoding="utf-8"?>
<calcChain xmlns="http://schemas.openxmlformats.org/spreadsheetml/2006/main">
  <c r="I17" i="6"/>
  <c r="I18"/>
  <c r="I19"/>
  <c r="I20"/>
  <c r="J20" s="1"/>
  <c r="I21"/>
  <c r="I22"/>
  <c r="I23"/>
  <c r="I24"/>
  <c r="I25"/>
  <c r="I26"/>
  <c r="I27"/>
  <c r="I28"/>
  <c r="I29"/>
  <c r="I30"/>
  <c r="I31"/>
  <c r="I32"/>
  <c r="I33"/>
  <c r="I34"/>
  <c r="J34" s="1"/>
  <c r="I35"/>
  <c r="I36"/>
  <c r="J36" s="1"/>
  <c r="I37"/>
  <c r="I38"/>
  <c r="I39"/>
  <c r="I40"/>
  <c r="J40" s="1"/>
  <c r="I41"/>
  <c r="I42"/>
  <c r="I43"/>
  <c r="I44"/>
  <c r="J44" s="1"/>
  <c r="I45"/>
  <c r="I46"/>
  <c r="I47"/>
  <c r="I48"/>
  <c r="J48" s="1"/>
  <c r="I49"/>
  <c r="I50"/>
  <c r="I51"/>
  <c r="I52"/>
  <c r="J52" s="1"/>
  <c r="I53"/>
  <c r="I54"/>
  <c r="I55"/>
  <c r="I56"/>
  <c r="J56" s="1"/>
  <c r="I57"/>
  <c r="I58"/>
  <c r="I59"/>
  <c r="I60"/>
  <c r="J60" s="1"/>
  <c r="I61"/>
  <c r="I62"/>
  <c r="I63"/>
  <c r="I64"/>
  <c r="J64" s="1"/>
  <c r="I65"/>
  <c r="I66"/>
  <c r="I67"/>
  <c r="I68"/>
  <c r="J68" s="1"/>
  <c r="I69"/>
  <c r="I70"/>
  <c r="I71"/>
  <c r="I72"/>
  <c r="J72" s="1"/>
  <c r="I73"/>
  <c r="I74"/>
  <c r="I75"/>
  <c r="I76"/>
  <c r="J76" s="1"/>
  <c r="I77"/>
  <c r="I78"/>
  <c r="I79"/>
  <c r="I80"/>
  <c r="J80" s="1"/>
  <c r="I81"/>
  <c r="I82"/>
  <c r="I83"/>
  <c r="I84"/>
  <c r="I85"/>
  <c r="I86"/>
  <c r="I87"/>
  <c r="I88"/>
  <c r="I89"/>
  <c r="I90"/>
  <c r="I91"/>
  <c r="I92"/>
  <c r="J92" s="1"/>
  <c r="I93"/>
  <c r="I94"/>
  <c r="I95"/>
  <c r="J18"/>
  <c r="J22"/>
  <c r="J16"/>
  <c r="J38"/>
  <c r="J42"/>
  <c r="J46"/>
  <c r="J50"/>
  <c r="J54"/>
  <c r="J58"/>
  <c r="J62"/>
  <c r="J66"/>
  <c r="J70"/>
  <c r="J74"/>
  <c r="J78"/>
  <c r="J90"/>
  <c r="I18" i="7"/>
  <c r="I19"/>
  <c r="I20"/>
  <c r="I21"/>
  <c r="I22"/>
  <c r="I23"/>
  <c r="H18"/>
  <c r="H19"/>
  <c r="H20"/>
  <c r="H21"/>
  <c r="H22"/>
  <c r="H23"/>
  <c r="H17"/>
  <c r="J95" i="6"/>
  <c r="J94"/>
  <c r="J93"/>
  <c r="J89"/>
  <c r="J91"/>
  <c r="J82"/>
  <c r="J83"/>
  <c r="J84"/>
  <c r="J85"/>
  <c r="J86"/>
  <c r="J87"/>
  <c r="J88"/>
  <c r="I17" i="7"/>
  <c r="J65" i="6"/>
  <c r="J67"/>
  <c r="J69"/>
  <c r="J71"/>
  <c r="J73"/>
  <c r="J75"/>
  <c r="J77"/>
  <c r="J79"/>
  <c r="J81"/>
  <c r="J63"/>
  <c r="J61"/>
  <c r="J59"/>
  <c r="J57"/>
  <c r="J55"/>
  <c r="J53"/>
  <c r="J51"/>
  <c r="J49"/>
  <c r="J47"/>
  <c r="J45"/>
  <c r="J43"/>
  <c r="J41"/>
  <c r="J39"/>
  <c r="J37"/>
  <c r="J35"/>
  <c r="J33"/>
  <c r="J31"/>
  <c r="J30"/>
  <c r="J29"/>
  <c r="J28"/>
  <c r="J27"/>
  <c r="J26"/>
  <c r="J25"/>
  <c r="J24"/>
  <c r="J23"/>
  <c r="J21"/>
  <c r="J19"/>
  <c r="J17"/>
  <c r="I24" i="7" l="1"/>
  <c r="I27" s="1"/>
  <c r="J96" i="6"/>
  <c r="J101" s="1"/>
</calcChain>
</file>

<file path=xl/sharedStrings.xml><?xml version="1.0" encoding="utf-8"?>
<sst xmlns="http://schemas.openxmlformats.org/spreadsheetml/2006/main" count="379" uniqueCount="256">
  <si>
    <t>Finecure</t>
  </si>
  <si>
    <t>DATE;</t>
  </si>
  <si>
    <t>Venkata sai Medical Distributors</t>
  </si>
  <si>
    <t>18-7-29,prashanthinagar.Tirupati.</t>
  </si>
  <si>
    <t>D.L.No:522\516\tpt-2008</t>
  </si>
  <si>
    <t>TOTAL</t>
  </si>
  <si>
    <t>CELLNo;8500119679</t>
  </si>
  <si>
    <t>Mankind</t>
  </si>
  <si>
    <t>Bottle</t>
  </si>
  <si>
    <t>Nos</t>
  </si>
  <si>
    <t>S.NO</t>
  </si>
  <si>
    <t>PRODUCT</t>
  </si>
  <si>
    <t>MAKE</t>
  </si>
  <si>
    <t>MRP</t>
  </si>
  <si>
    <t>std</t>
  </si>
  <si>
    <t>Alna</t>
  </si>
  <si>
    <t>Biomox</t>
  </si>
  <si>
    <t>Invision</t>
  </si>
  <si>
    <t>Amp</t>
  </si>
  <si>
    <t>TAX12%</t>
  </si>
  <si>
    <t>Hsncodes</t>
  </si>
  <si>
    <t>OHC</t>
  </si>
  <si>
    <t>GSTNo.37AMPPM9543F1ZI</t>
  </si>
  <si>
    <t>QUANTITY</t>
  </si>
  <si>
    <t>Alnase-P</t>
  </si>
  <si>
    <t xml:space="preserve">Cez </t>
  </si>
  <si>
    <t>Std</t>
  </si>
  <si>
    <t>micro</t>
  </si>
  <si>
    <t>Dr.Reddy's</t>
  </si>
  <si>
    <t>Tus Q-D (Chewble)</t>
  </si>
  <si>
    <t>Blucross</t>
  </si>
  <si>
    <t>Becosule</t>
  </si>
  <si>
    <t>Pfizer</t>
  </si>
  <si>
    <t>FS Gel</t>
  </si>
  <si>
    <t>Tubes</t>
  </si>
  <si>
    <t>Nuforce GM</t>
  </si>
  <si>
    <t>Cofal-D</t>
  </si>
  <si>
    <t>Vials</t>
  </si>
  <si>
    <t>Neon</t>
  </si>
  <si>
    <t>Vails</t>
  </si>
  <si>
    <t>Dispo van</t>
  </si>
  <si>
    <t>Ranbaxy</t>
  </si>
  <si>
    <t>CGST6%</t>
  </si>
  <si>
    <t>SGST6%</t>
  </si>
  <si>
    <t>GRAND</t>
  </si>
  <si>
    <t>Gelusil</t>
  </si>
  <si>
    <t>GSK</t>
  </si>
  <si>
    <t>Win-Medicare</t>
  </si>
  <si>
    <t>Bandage Cloth (Small)</t>
  </si>
  <si>
    <t>Macleods</t>
  </si>
  <si>
    <t>Riboflavin-BFLOCIN</t>
  </si>
  <si>
    <t>Shreya</t>
  </si>
  <si>
    <t>Rantac</t>
  </si>
  <si>
    <t>centaur</t>
  </si>
  <si>
    <t>Aristo</t>
  </si>
  <si>
    <t>General</t>
  </si>
  <si>
    <t>Plaster</t>
  </si>
  <si>
    <t>Hydroheal -AM</t>
  </si>
  <si>
    <t>INVOICENO;</t>
  </si>
  <si>
    <t>Avil</t>
  </si>
  <si>
    <t>Fine Para</t>
  </si>
  <si>
    <t>Raptakos</t>
  </si>
  <si>
    <t>Nefacool</t>
  </si>
  <si>
    <t>Lifestar</t>
  </si>
  <si>
    <t>Cotton 100g</t>
  </si>
  <si>
    <t>H2O2</t>
  </si>
  <si>
    <t>GSTNO;37AABCA9264E1ZO</t>
  </si>
  <si>
    <t xml:space="preserve">CEBRAN - 10ml Eye </t>
  </si>
  <si>
    <t>PARTY;AMARARAJA BATTRIES LIMITED</t>
  </si>
  <si>
    <t>Omisen-D</t>
  </si>
  <si>
    <t>Syringes  2cc</t>
  </si>
  <si>
    <t>Generic</t>
  </si>
  <si>
    <t>Doctor</t>
  </si>
  <si>
    <t>Sanofi</t>
  </si>
  <si>
    <t>Albendazole</t>
  </si>
  <si>
    <t>Alnacet-M</t>
  </si>
  <si>
    <t>Alnacet(Borox)</t>
  </si>
  <si>
    <t>Cofev(Pynor-DT)</t>
  </si>
  <si>
    <t>Clevogard</t>
  </si>
  <si>
    <t>Cyclopam</t>
  </si>
  <si>
    <t>Indoco</t>
  </si>
  <si>
    <t>Dolo</t>
  </si>
  <si>
    <t>Dolonex-DT</t>
  </si>
  <si>
    <t>Itha</t>
  </si>
  <si>
    <t>ketorol-DT</t>
  </si>
  <si>
    <t>Meftha Spas</t>
  </si>
  <si>
    <t>Metrozel</t>
  </si>
  <si>
    <t>Oflomac  OZ</t>
  </si>
  <si>
    <t>Ortho-D3</t>
  </si>
  <si>
    <t>Ondrovit-MD</t>
  </si>
  <si>
    <t>Ranitidine</t>
  </si>
  <si>
    <t>Sorbitrate - 5mg</t>
  </si>
  <si>
    <t>Abbott</t>
  </si>
  <si>
    <t>Pave</t>
  </si>
  <si>
    <t>Pro Alna</t>
  </si>
  <si>
    <t>Pave-DSR</t>
  </si>
  <si>
    <t>Sinarest (Vapocaps)</t>
  </si>
  <si>
    <t>Xlylocaine 2% gel</t>
  </si>
  <si>
    <t>Whitfield</t>
  </si>
  <si>
    <t>Anti snake veenam</t>
  </si>
  <si>
    <t>Adrenaline</t>
  </si>
  <si>
    <t>Atropine</t>
  </si>
  <si>
    <t>sanofi</t>
  </si>
  <si>
    <t>Decdan</t>
  </si>
  <si>
    <t>Diazipam</t>
  </si>
  <si>
    <t>Cebran Eye/Ear</t>
  </si>
  <si>
    <t>Deewax</t>
  </si>
  <si>
    <t>Rhinoclear(Nasal Drops)</t>
  </si>
  <si>
    <t>PARA CAIN(Eye drops)</t>
  </si>
  <si>
    <t>sunways</t>
  </si>
  <si>
    <t>Cotton</t>
  </si>
  <si>
    <t>500mg</t>
  </si>
  <si>
    <t>Jaycot</t>
  </si>
  <si>
    <t>Digital flexi Thermometer</t>
  </si>
  <si>
    <t>Dr.Morepen</t>
  </si>
  <si>
    <t>IV NS</t>
  </si>
  <si>
    <t>infotec</t>
  </si>
  <si>
    <t>IV DNS</t>
  </si>
  <si>
    <t>Life boy medical handwash liquid</t>
  </si>
  <si>
    <t>Dettol solution Small</t>
  </si>
  <si>
    <t>Band Aid long</t>
  </si>
  <si>
    <t>jho&amp;jho</t>
  </si>
  <si>
    <t>Band Aid round</t>
  </si>
  <si>
    <t>Bandage cloth (small)</t>
  </si>
  <si>
    <t>Balaji</t>
  </si>
  <si>
    <t xml:space="preserve">Surgical gloves loose </t>
  </si>
  <si>
    <t>Oral Thermometer</t>
  </si>
  <si>
    <t>Digital Weighing machine</t>
  </si>
  <si>
    <t>Sterimax</t>
  </si>
  <si>
    <t>Volini Spray</t>
  </si>
  <si>
    <t>Skin Stapler</t>
  </si>
  <si>
    <t>Mani hanol</t>
  </si>
  <si>
    <t>Sterile water</t>
  </si>
  <si>
    <t>Betadine mouthgoglin</t>
  </si>
  <si>
    <t>Cefpo</t>
  </si>
  <si>
    <t>laclomox</t>
  </si>
  <si>
    <t>Zytee l tube</t>
  </si>
  <si>
    <t>iceron</t>
  </si>
  <si>
    <t>polybion</t>
  </si>
  <si>
    <t>finolin(Voveran)</t>
  </si>
  <si>
    <t>oflxd</t>
  </si>
  <si>
    <t>DISPONeedles 24g</t>
  </si>
  <si>
    <t>GST NO;37AABCA9264E1Z0</t>
  </si>
  <si>
    <t>zanomet50/500</t>
  </si>
  <si>
    <t>sonafi</t>
  </si>
  <si>
    <t>telma4o</t>
  </si>
  <si>
    <t>nos</t>
  </si>
  <si>
    <t>alchem</t>
  </si>
  <si>
    <t>Batchno</t>
  </si>
  <si>
    <t>Expiry</t>
  </si>
  <si>
    <t>ALNASESP</t>
  </si>
  <si>
    <t>FINASES</t>
  </si>
  <si>
    <t>17-3-2017</t>
  </si>
  <si>
    <t>PARTY;AMARARAJA BATTRIES LTD</t>
  </si>
  <si>
    <t>REGISTERED OFFICE&amp; WORKS,</t>
  </si>
  <si>
    <t>KARKAMBADI-517521</t>
  </si>
  <si>
    <t>GST INVOICE TO;</t>
  </si>
  <si>
    <t>Win-medic</t>
  </si>
  <si>
    <t>Pono;2600000145</t>
  </si>
  <si>
    <t>ANDHRAPRADESH</t>
  </si>
  <si>
    <t>OLDINE</t>
  </si>
  <si>
    <t>ASTHALIN SOLUTION</t>
  </si>
  <si>
    <t>NOS</t>
  </si>
  <si>
    <t>CIPLA</t>
  </si>
  <si>
    <t>CGST2.5%</t>
  </si>
  <si>
    <t>SGST2.5%</t>
  </si>
  <si>
    <t>17-3-2018</t>
  </si>
  <si>
    <t>BATCHNO</t>
  </si>
  <si>
    <t>EXPIRY</t>
  </si>
  <si>
    <t>OLDINE-S</t>
  </si>
  <si>
    <t>Pono;2600000146</t>
  </si>
  <si>
    <t>GST INVOICE</t>
  </si>
  <si>
    <t>c262525</t>
  </si>
  <si>
    <t>dt70016</t>
  </si>
  <si>
    <t>ga0148</t>
  </si>
  <si>
    <t>fw1711</t>
  </si>
  <si>
    <t>W16920</t>
  </si>
  <si>
    <t>82019016M</t>
  </si>
  <si>
    <t>N5724</t>
  </si>
  <si>
    <t>LG12/027/01</t>
  </si>
  <si>
    <t>NT17090991</t>
  </si>
  <si>
    <t>DKT-1921</t>
  </si>
  <si>
    <t>DKT-1783</t>
  </si>
  <si>
    <t>BT17-433</t>
  </si>
  <si>
    <t>T171712</t>
  </si>
  <si>
    <t>BT170596</t>
  </si>
  <si>
    <t>BT17-469</t>
  </si>
  <si>
    <t>BT18-983</t>
  </si>
  <si>
    <t>FNVB-399</t>
  </si>
  <si>
    <t>BT17-569</t>
  </si>
  <si>
    <t>BT-159</t>
  </si>
  <si>
    <t>BT17-014</t>
  </si>
  <si>
    <t>FNVB-499</t>
  </si>
  <si>
    <t>T171457B</t>
  </si>
  <si>
    <t>BT17-654</t>
  </si>
  <si>
    <t>DKC-0680</t>
  </si>
  <si>
    <t>FG11/006/02</t>
  </si>
  <si>
    <t>B4A1Q149</t>
  </si>
  <si>
    <t>T17089</t>
  </si>
  <si>
    <t>A-8351</t>
  </si>
  <si>
    <t>MBL-107</t>
  </si>
  <si>
    <t>AO5317080</t>
  </si>
  <si>
    <t>M23CP17060</t>
  </si>
  <si>
    <t>17LH44B</t>
  </si>
  <si>
    <t>LER180F</t>
  </si>
  <si>
    <t>EX558G</t>
  </si>
  <si>
    <t>CIAQQ009</t>
  </si>
  <si>
    <t>PR1716</t>
  </si>
  <si>
    <t>VRC1741</t>
  </si>
  <si>
    <t>RM171514</t>
  </si>
  <si>
    <t>ZNC1801</t>
  </si>
  <si>
    <t>UI092</t>
  </si>
  <si>
    <t>WNL35606</t>
  </si>
  <si>
    <t>****</t>
  </si>
  <si>
    <t>7B90927</t>
  </si>
  <si>
    <t>8C90135</t>
  </si>
  <si>
    <t>749022NF1</t>
  </si>
  <si>
    <t>*****</t>
  </si>
  <si>
    <t>******</t>
  </si>
  <si>
    <t>EL7004</t>
  </si>
  <si>
    <t>38763N</t>
  </si>
  <si>
    <t>EO116</t>
  </si>
  <si>
    <t>***</t>
  </si>
  <si>
    <t>S317128</t>
  </si>
  <si>
    <t>FOR VENKATASAI MEDICAL DISTRIBUTORS</t>
  </si>
  <si>
    <t>The goods supplied in tis invoice do not contravene sec 18 of the drugs &amp;cosmotics act 1940.</t>
  </si>
  <si>
    <t>E.&amp;0E Subject to tirupati juridiction.</t>
  </si>
  <si>
    <t>10q0032</t>
  </si>
  <si>
    <t>zr27114</t>
  </si>
  <si>
    <t>********</t>
  </si>
  <si>
    <t>E17JO11</t>
  </si>
  <si>
    <t>DOBSO884</t>
  </si>
  <si>
    <t>SBA7021</t>
  </si>
  <si>
    <t>DM88003</t>
  </si>
  <si>
    <t>E701014</t>
  </si>
  <si>
    <t>CEB1L77</t>
  </si>
  <si>
    <t>BNA0003</t>
  </si>
  <si>
    <t>RB1703</t>
  </si>
  <si>
    <t>zkf1802</t>
  </si>
  <si>
    <t>pm11328</t>
  </si>
  <si>
    <t>zgv1801</t>
  </si>
  <si>
    <t>a470635</t>
  </si>
  <si>
    <t>odin</t>
  </si>
  <si>
    <t>merk</t>
  </si>
  <si>
    <t>ricket</t>
  </si>
  <si>
    <t>neon</t>
  </si>
  <si>
    <t>olcare</t>
  </si>
  <si>
    <t>pfinevision</t>
  </si>
  <si>
    <t>alna</t>
  </si>
  <si>
    <t>bluecross</t>
  </si>
  <si>
    <t>gss0254</t>
  </si>
  <si>
    <t>REGISTERED OFFICE AND WORKS,</t>
  </si>
  <si>
    <t>KARKAMBADI517521</t>
  </si>
  <si>
    <t>BNAOO12</t>
  </si>
  <si>
    <t>DIS24%</t>
  </si>
  <si>
    <t>DIS22%</t>
  </si>
</sst>
</file>

<file path=xl/styles.xml><?xml version="1.0" encoding="utf-8"?>
<styleSheet xmlns="http://schemas.openxmlformats.org/spreadsheetml/2006/main">
  <numFmts count="3">
    <numFmt numFmtId="164" formatCode="00000"/>
    <numFmt numFmtId="165" formatCode="00"/>
    <numFmt numFmtId="166" formatCode="m/d;@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color indexed="8"/>
      <name val="Helvetica"/>
    </font>
    <font>
      <u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Helvetica"/>
    </font>
    <font>
      <sz val="9"/>
      <color indexed="8"/>
      <name val="Helvetica"/>
    </font>
    <font>
      <sz val="11"/>
      <name val="Tahoma"/>
      <family val="2"/>
    </font>
    <font>
      <sz val="12"/>
      <name val="Tahoma"/>
      <family val="2"/>
    </font>
    <font>
      <sz val="12"/>
      <color theme="1"/>
      <name val="Tahoma"/>
      <family val="2"/>
    </font>
    <font>
      <sz val="16"/>
      <color theme="1"/>
      <name val="Calibri"/>
      <family val="2"/>
      <scheme val="minor"/>
    </font>
    <font>
      <sz val="12"/>
      <color rgb="FF000000"/>
      <name val="Tahoma"/>
      <family val="2"/>
    </font>
    <font>
      <sz val="14"/>
      <name val="Tahoma"/>
      <family val="2"/>
    </font>
    <font>
      <u/>
      <sz val="18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</cellStyleXfs>
  <cellXfs count="116">
    <xf numFmtId="0" fontId="0" fillId="0" borderId="0" xfId="0"/>
    <xf numFmtId="0" fontId="1" fillId="0" borderId="0" xfId="2" applyAlignment="1"/>
    <xf numFmtId="0" fontId="1" fillId="0" borderId="0" xfId="2" applyBorder="1"/>
    <xf numFmtId="0" fontId="3" fillId="0" borderId="0" xfId="2" applyFont="1" applyAlignment="1"/>
    <xf numFmtId="0" fontId="5" fillId="0" borderId="0" xfId="2" applyFont="1" applyAlignment="1"/>
    <xf numFmtId="14" fontId="4" fillId="0" borderId="0" xfId="2" applyNumberFormat="1" applyFont="1" applyAlignment="1"/>
    <xf numFmtId="0" fontId="4" fillId="0" borderId="0" xfId="2" applyFont="1" applyAlignment="1"/>
    <xf numFmtId="0" fontId="9" fillId="0" borderId="0" xfId="2" applyFont="1" applyAlignment="1">
      <alignment horizontal="center"/>
    </xf>
    <xf numFmtId="0" fontId="6" fillId="0" borderId="0" xfId="2" applyFont="1" applyBorder="1"/>
    <xf numFmtId="0" fontId="6" fillId="0" borderId="3" xfId="2" applyFont="1" applyBorder="1" applyAlignment="1"/>
    <xf numFmtId="0" fontId="8" fillId="0" borderId="0" xfId="2" applyFont="1" applyBorder="1" applyAlignment="1"/>
    <xf numFmtId="0" fontId="0" fillId="0" borderId="0" xfId="0"/>
    <xf numFmtId="14" fontId="7" fillId="0" borderId="0" xfId="2" applyNumberFormat="1" applyFont="1" applyAlignment="1"/>
    <xf numFmtId="0" fontId="1" fillId="0" borderId="0" xfId="2" applyFont="1" applyAlignment="1"/>
    <xf numFmtId="0" fontId="0" fillId="0" borderId="1" xfId="0" applyBorder="1"/>
    <xf numFmtId="0" fontId="2" fillId="0" borderId="0" xfId="2" applyFont="1" applyAlignment="1">
      <alignment horizontal="center"/>
    </xf>
    <xf numFmtId="164" fontId="1" fillId="0" borderId="0" xfId="2" applyNumberFormat="1" applyBorder="1" applyAlignment="1">
      <alignment shrinkToFit="1"/>
    </xf>
    <xf numFmtId="0" fontId="11" fillId="0" borderId="0" xfId="0" applyFont="1"/>
    <xf numFmtId="0" fontId="10" fillId="0" borderId="1" xfId="0" applyNumberFormat="1" applyFont="1" applyBorder="1" applyAlignment="1">
      <alignment vertical="top" wrapText="1"/>
    </xf>
    <xf numFmtId="0" fontId="10" fillId="0" borderId="4" xfId="0" applyNumberFormat="1" applyFont="1" applyFill="1" applyBorder="1" applyAlignment="1">
      <alignment vertical="top" wrapText="1"/>
    </xf>
    <xf numFmtId="0" fontId="10" fillId="0" borderId="1" xfId="0" applyNumberFormat="1" applyFont="1" applyFill="1" applyBorder="1" applyAlignment="1">
      <alignment vertical="top" wrapText="1"/>
    </xf>
    <xf numFmtId="9" fontId="0" fillId="0" borderId="1" xfId="0" applyNumberFormat="1" applyBorder="1"/>
    <xf numFmtId="0" fontId="0" fillId="0" borderId="0" xfId="0" applyFill="1" applyBorder="1"/>
    <xf numFmtId="0" fontId="11" fillId="0" borderId="0" xfId="0" applyFont="1" applyFill="1"/>
    <xf numFmtId="14" fontId="7" fillId="0" borderId="0" xfId="2" applyNumberFormat="1" applyFont="1" applyFill="1" applyAlignment="1"/>
    <xf numFmtId="0" fontId="1" fillId="0" borderId="0" xfId="2" applyFill="1" applyAlignment="1">
      <alignment horizontal="center"/>
    </xf>
    <xf numFmtId="0" fontId="4" fillId="0" borderId="0" xfId="2" applyFont="1" applyFill="1" applyAlignment="1">
      <alignment horizontal="center"/>
    </xf>
    <xf numFmtId="0" fontId="5" fillId="0" borderId="0" xfId="2" applyFont="1" applyFill="1" applyAlignment="1"/>
    <xf numFmtId="0" fontId="1" fillId="0" borderId="0" xfId="2" applyFill="1" applyBorder="1"/>
    <xf numFmtId="0" fontId="6" fillId="0" borderId="0" xfId="2" applyFont="1" applyFill="1" applyBorder="1" applyAlignment="1"/>
    <xf numFmtId="0" fontId="0" fillId="0" borderId="0" xfId="0" applyFill="1"/>
    <xf numFmtId="0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4" fillId="0" borderId="1" xfId="0" applyNumberFormat="1" applyFont="1" applyFill="1" applyBorder="1" applyAlignment="1">
      <alignment vertical="top" wrapText="1"/>
    </xf>
    <xf numFmtId="0" fontId="14" fillId="0" borderId="1" xfId="0" applyNumberFormat="1" applyFont="1" applyBorder="1" applyAlignment="1">
      <alignment vertical="top" wrapText="1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/>
    </xf>
    <xf numFmtId="0" fontId="16" fillId="2" borderId="1" xfId="0" applyFont="1" applyFill="1" applyBorder="1"/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left"/>
    </xf>
    <xf numFmtId="0" fontId="15" fillId="0" borderId="1" xfId="2" applyFont="1" applyBorder="1" applyAlignment="1">
      <alignment horizontal="center" vertical="center" wrapText="1"/>
    </xf>
    <xf numFmtId="0" fontId="6" fillId="0" borderId="0" xfId="2" applyFont="1" applyBorder="1" applyAlignment="1"/>
    <xf numFmtId="0" fontId="6" fillId="0" borderId="0" xfId="2" applyFont="1" applyAlignment="1"/>
    <xf numFmtId="164" fontId="6" fillId="0" borderId="0" xfId="2" applyNumberFormat="1" applyFont="1" applyBorder="1" applyAlignment="1">
      <alignment shrinkToFit="1"/>
    </xf>
    <xf numFmtId="0" fontId="6" fillId="0" borderId="0" xfId="2" applyFont="1" applyBorder="1" applyAlignment="1"/>
    <xf numFmtId="165" fontId="16" fillId="0" borderId="1" xfId="0" applyNumberFormat="1" applyFont="1" applyBorder="1" applyAlignment="1">
      <alignment horizontal="center"/>
    </xf>
    <xf numFmtId="165" fontId="16" fillId="2" borderId="1" xfId="0" applyNumberFormat="1" applyFont="1" applyFill="1" applyBorder="1" applyAlignment="1">
      <alignment horizontal="center"/>
    </xf>
    <xf numFmtId="165" fontId="16" fillId="0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0" fontId="18" fillId="0" borderId="1" xfId="0" applyFont="1" applyFill="1" applyBorder="1"/>
    <xf numFmtId="3" fontId="16" fillId="2" borderId="1" xfId="0" applyNumberFormat="1" applyFont="1" applyFill="1" applyBorder="1" applyAlignment="1">
      <alignment horizontal="center"/>
    </xf>
    <xf numFmtId="165" fontId="16" fillId="2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0" fontId="13" fillId="0" borderId="5" xfId="0" applyNumberFormat="1" applyFont="1" applyBorder="1" applyAlignment="1">
      <alignment vertical="top" wrapText="1"/>
    </xf>
    <xf numFmtId="0" fontId="14" fillId="0" borderId="5" xfId="0" applyNumberFormat="1" applyFont="1" applyFill="1" applyBorder="1" applyAlignment="1">
      <alignment vertical="top" wrapText="1"/>
    </xf>
    <xf numFmtId="0" fontId="14" fillId="0" borderId="5" xfId="0" applyNumberFormat="1" applyFont="1" applyBorder="1" applyAlignment="1">
      <alignment vertical="top" wrapText="1"/>
    </xf>
    <xf numFmtId="0" fontId="15" fillId="0" borderId="1" xfId="2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 vertical="center"/>
    </xf>
    <xf numFmtId="0" fontId="6" fillId="0" borderId="0" xfId="2" applyFont="1" applyBorder="1" applyAlignment="1"/>
    <xf numFmtId="0" fontId="0" fillId="0" borderId="6" xfId="0" applyBorder="1"/>
    <xf numFmtId="165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/>
    <xf numFmtId="164" fontId="6" fillId="0" borderId="0" xfId="2" applyNumberFormat="1" applyFont="1" applyBorder="1" applyAlignment="1">
      <alignment shrinkToFit="1"/>
    </xf>
    <xf numFmtId="0" fontId="6" fillId="0" borderId="0" xfId="2" applyFont="1" applyBorder="1" applyAlignment="1"/>
    <xf numFmtId="0" fontId="19" fillId="2" borderId="1" xfId="0" applyFont="1" applyFill="1" applyBorder="1" applyAlignment="1">
      <alignment vertical="center" wrapText="1"/>
    </xf>
    <xf numFmtId="0" fontId="5" fillId="0" borderId="0" xfId="2" applyFont="1" applyBorder="1" applyAlignment="1"/>
    <xf numFmtId="0" fontId="21" fillId="0" borderId="0" xfId="0" applyFont="1"/>
    <xf numFmtId="0" fontId="22" fillId="0" borderId="0" xfId="0" applyFont="1"/>
    <xf numFmtId="0" fontId="12" fillId="0" borderId="5" xfId="0" applyNumberFormat="1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23" fillId="0" borderId="1" xfId="2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/>
    </xf>
    <xf numFmtId="0" fontId="24" fillId="2" borderId="1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23" fillId="2" borderId="1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/>
    </xf>
    <xf numFmtId="0" fontId="0" fillId="0" borderId="1" xfId="0" applyFill="1" applyBorder="1"/>
    <xf numFmtId="0" fontId="12" fillId="0" borderId="1" xfId="0" applyNumberFormat="1" applyFont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13" fillId="0" borderId="1" xfId="0" applyNumberFormat="1" applyFont="1" applyBorder="1" applyAlignment="1">
      <alignment horizontal="left" vertical="top" wrapText="1"/>
    </xf>
    <xf numFmtId="0" fontId="10" fillId="0" borderId="1" xfId="0" applyNumberFormat="1" applyFont="1" applyBorder="1" applyAlignment="1">
      <alignment horizontal="left" vertical="top" wrapText="1"/>
    </xf>
    <xf numFmtId="166" fontId="15" fillId="0" borderId="1" xfId="2" applyNumberFormat="1" applyFont="1" applyBorder="1" applyAlignment="1">
      <alignment horizontal="center" vertical="center" wrapText="1"/>
    </xf>
    <xf numFmtId="166" fontId="16" fillId="0" borderId="1" xfId="0" applyNumberFormat="1" applyFont="1" applyBorder="1" applyAlignment="1">
      <alignment horizontal="center"/>
    </xf>
    <xf numFmtId="166" fontId="17" fillId="2" borderId="1" xfId="0" applyNumberFormat="1" applyFont="1" applyFill="1" applyBorder="1" applyAlignment="1">
      <alignment horizontal="center" vertical="center"/>
    </xf>
    <xf numFmtId="166" fontId="17" fillId="2" borderId="1" xfId="0" applyNumberFormat="1" applyFont="1" applyFill="1" applyBorder="1" applyAlignment="1">
      <alignment horizontal="center"/>
    </xf>
    <xf numFmtId="166" fontId="18" fillId="0" borderId="1" xfId="0" applyNumberFormat="1" applyFont="1" applyBorder="1"/>
    <xf numFmtId="166" fontId="16" fillId="2" borderId="1" xfId="0" applyNumberFormat="1" applyFont="1" applyFill="1" applyBorder="1" applyAlignment="1">
      <alignment horizontal="center" vertical="center"/>
    </xf>
    <xf numFmtId="166" fontId="16" fillId="2" borderId="1" xfId="0" applyNumberFormat="1" applyFont="1" applyFill="1" applyBorder="1" applyAlignment="1">
      <alignment horizontal="center"/>
    </xf>
    <xf numFmtId="166" fontId="16" fillId="2" borderId="1" xfId="0" applyNumberFormat="1" applyFont="1" applyFill="1" applyBorder="1" applyAlignment="1">
      <alignment horizontal="left" vertical="center"/>
    </xf>
    <xf numFmtId="166" fontId="16" fillId="0" borderId="1" xfId="0" applyNumberFormat="1" applyFont="1" applyFill="1" applyBorder="1" applyAlignment="1">
      <alignment horizontal="center" vertical="center"/>
    </xf>
    <xf numFmtId="166" fontId="16" fillId="0" borderId="1" xfId="0" applyNumberFormat="1" applyFont="1" applyFill="1" applyBorder="1" applyAlignment="1">
      <alignment horizontal="center"/>
    </xf>
    <xf numFmtId="166" fontId="20" fillId="2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0" fontId="26" fillId="0" borderId="0" xfId="0" applyFont="1" applyFill="1" applyBorder="1" applyAlignment="1">
      <alignment vertical="center"/>
    </xf>
    <xf numFmtId="0" fontId="26" fillId="0" borderId="0" xfId="0" applyFont="1"/>
    <xf numFmtId="0" fontId="25" fillId="0" borderId="0" xfId="0" applyFont="1" applyFill="1" applyBorder="1" applyAlignment="1">
      <alignment vertical="center"/>
    </xf>
    <xf numFmtId="0" fontId="25" fillId="0" borderId="0" xfId="0" applyFont="1"/>
    <xf numFmtId="0" fontId="6" fillId="0" borderId="0" xfId="2" applyFont="1" applyBorder="1" applyAlignment="1"/>
    <xf numFmtId="164" fontId="6" fillId="0" borderId="0" xfId="2" applyNumberFormat="1" applyFont="1" applyBorder="1" applyAlignment="1">
      <alignment shrinkToFit="1"/>
    </xf>
    <xf numFmtId="0" fontId="5" fillId="0" borderId="2" xfId="2" applyFont="1" applyBorder="1" applyAlignment="1"/>
    <xf numFmtId="0" fontId="6" fillId="0" borderId="0" xfId="2" applyFont="1" applyBorder="1" applyAlignment="1"/>
    <xf numFmtId="0" fontId="6" fillId="0" borderId="0" xfId="2" applyFont="1" applyAlignment="1"/>
  </cellXfs>
  <cellStyles count="6">
    <cellStyle name="Normal" xfId="0" builtinId="0"/>
    <cellStyle name="Normal 2" xfId="1"/>
    <cellStyle name="Normal 2 2" xfId="2"/>
    <cellStyle name="Normal 2 3" xfId="4"/>
    <cellStyle name="Percent 2" xfId="3"/>
    <cellStyle name="Percent 2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103"/>
  <sheetViews>
    <sheetView tabSelected="1" topLeftCell="A79" workbookViewId="0">
      <selection activeCell="O97" sqref="O97"/>
    </sheetView>
  </sheetViews>
  <sheetFormatPr defaultRowHeight="15"/>
  <cols>
    <col min="1" max="1" width="10.5703125" customWidth="1"/>
    <col min="2" max="2" width="31.85546875" customWidth="1"/>
    <col min="3" max="3" width="12.5703125" customWidth="1"/>
    <col min="4" max="4" width="10.5703125" customWidth="1"/>
    <col min="5" max="6" width="16.85546875" style="11" customWidth="1"/>
    <col min="7" max="7" width="10.42578125" customWidth="1"/>
    <col min="12" max="12" width="9.140625" customWidth="1"/>
    <col min="13" max="13" width="9.140625" hidden="1" customWidth="1"/>
  </cols>
  <sheetData>
    <row r="2" spans="1:13" ht="26.25">
      <c r="A2" s="17"/>
      <c r="B2" s="17"/>
      <c r="C2" s="17"/>
      <c r="D2" s="78" t="s">
        <v>171</v>
      </c>
      <c r="E2" s="17"/>
      <c r="F2" s="17"/>
      <c r="G2" s="17"/>
      <c r="H2" s="17"/>
      <c r="I2" s="23"/>
      <c r="J2" s="17"/>
      <c r="K2" s="11"/>
      <c r="L2" s="11"/>
      <c r="M2" s="11"/>
    </row>
    <row r="3" spans="1:13" ht="23.25">
      <c r="A3" s="15"/>
      <c r="B3" s="15"/>
      <c r="C3" s="15"/>
      <c r="D3" s="15"/>
      <c r="E3" s="15"/>
      <c r="F3" s="15"/>
      <c r="G3" s="15"/>
      <c r="H3" s="7" t="s">
        <v>1</v>
      </c>
      <c r="I3" s="24" t="s">
        <v>152</v>
      </c>
      <c r="J3" s="12"/>
      <c r="K3" s="15"/>
      <c r="L3" s="7"/>
      <c r="M3" s="12"/>
    </row>
    <row r="4" spans="1:13" ht="18">
      <c r="A4" s="3" t="s">
        <v>2</v>
      </c>
      <c r="B4" s="1"/>
      <c r="C4" s="1"/>
      <c r="D4" s="1"/>
      <c r="E4" s="1"/>
      <c r="F4" s="1"/>
      <c r="G4" s="1"/>
      <c r="H4" s="13" t="s">
        <v>6</v>
      </c>
      <c r="I4" s="25"/>
      <c r="J4" s="5"/>
      <c r="K4" s="1"/>
      <c r="L4" s="13"/>
      <c r="M4" s="5"/>
    </row>
    <row r="5" spans="1:13">
      <c r="A5" s="1"/>
      <c r="B5" s="1"/>
      <c r="C5" s="1"/>
      <c r="D5" s="1"/>
      <c r="E5" s="1"/>
      <c r="F5" s="1"/>
      <c r="G5" s="1"/>
      <c r="H5" s="13" t="s">
        <v>158</v>
      </c>
      <c r="I5" s="26"/>
      <c r="J5" s="6"/>
      <c r="K5" s="1"/>
      <c r="L5" s="13"/>
      <c r="M5" s="6"/>
    </row>
    <row r="6" spans="1:13" ht="15.75">
      <c r="A6" s="4" t="s">
        <v>3</v>
      </c>
      <c r="B6" s="4"/>
      <c r="C6" s="4"/>
      <c r="D6" s="4"/>
      <c r="E6" s="4"/>
      <c r="F6" s="4"/>
      <c r="G6" s="4"/>
      <c r="H6" s="4" t="s">
        <v>58</v>
      </c>
      <c r="I6" s="27"/>
      <c r="J6" s="4"/>
      <c r="K6" s="4"/>
      <c r="L6" s="4"/>
      <c r="M6" s="4"/>
    </row>
    <row r="7" spans="1:13" ht="15.75">
      <c r="A7" s="112" t="s">
        <v>4</v>
      </c>
      <c r="B7" s="112"/>
      <c r="C7" s="16"/>
      <c r="D7" s="16"/>
      <c r="E7" s="16"/>
      <c r="F7" s="16"/>
      <c r="G7" s="9"/>
      <c r="H7" s="9" t="s">
        <v>22</v>
      </c>
      <c r="I7" s="28"/>
      <c r="J7" s="2"/>
      <c r="K7" s="9"/>
      <c r="L7" s="9"/>
      <c r="M7" s="2"/>
    </row>
    <row r="8" spans="1:13" ht="15.75">
      <c r="A8" s="73" t="s">
        <v>156</v>
      </c>
      <c r="B8" s="51"/>
      <c r="C8" s="16"/>
      <c r="D8" s="16"/>
      <c r="E8" s="16"/>
      <c r="F8" s="16"/>
      <c r="G8" s="49"/>
      <c r="H8" s="49"/>
      <c r="I8" s="28"/>
      <c r="J8" s="2"/>
      <c r="K8" s="49"/>
      <c r="L8" s="49"/>
      <c r="M8" s="2"/>
    </row>
    <row r="9" spans="1:13" ht="15.75">
      <c r="A9" s="113" t="s">
        <v>153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0"/>
    </row>
    <row r="10" spans="1:13" s="11" customFormat="1" ht="15.75">
      <c r="A10" s="76"/>
      <c r="B10" s="76" t="s">
        <v>154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10"/>
    </row>
    <row r="11" spans="1:13" ht="15.75">
      <c r="A11" s="114" t="s">
        <v>155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5"/>
    </row>
    <row r="12" spans="1:13" ht="15.75">
      <c r="A12" s="49"/>
      <c r="B12" s="74" t="s">
        <v>159</v>
      </c>
      <c r="C12" s="49"/>
      <c r="D12" s="49"/>
      <c r="E12" s="74"/>
      <c r="F12" s="74"/>
      <c r="G12" s="49"/>
      <c r="H12" s="49"/>
      <c r="I12" s="29"/>
      <c r="J12" s="49"/>
      <c r="K12" s="49"/>
      <c r="L12" s="49"/>
      <c r="M12" s="50"/>
    </row>
    <row r="13" spans="1:13" ht="15.75">
      <c r="A13" s="49" t="s">
        <v>21</v>
      </c>
      <c r="B13" s="49"/>
      <c r="C13" s="49"/>
      <c r="D13" s="69" t="s">
        <v>142</v>
      </c>
      <c r="E13" s="74"/>
      <c r="F13" s="74"/>
      <c r="G13" s="49"/>
      <c r="H13" s="49"/>
      <c r="I13" s="29"/>
      <c r="J13" s="49"/>
      <c r="K13" s="49"/>
      <c r="L13" s="49"/>
      <c r="M13" s="8"/>
    </row>
    <row r="14" spans="1:13">
      <c r="A14" s="11"/>
      <c r="B14" s="11"/>
      <c r="C14" s="11"/>
      <c r="D14" s="11"/>
      <c r="G14" s="11"/>
      <c r="H14" s="11"/>
      <c r="I14" s="30"/>
      <c r="J14" s="11"/>
      <c r="K14" s="11"/>
      <c r="L14" s="11"/>
      <c r="M14" s="11"/>
    </row>
    <row r="15" spans="1:13">
      <c r="A15" s="62" t="s">
        <v>10</v>
      </c>
      <c r="B15" s="62" t="s">
        <v>11</v>
      </c>
      <c r="C15" s="63" t="s">
        <v>12</v>
      </c>
      <c r="D15" s="79" t="s">
        <v>12</v>
      </c>
      <c r="E15" s="62" t="s">
        <v>148</v>
      </c>
      <c r="F15" s="62" t="s">
        <v>149</v>
      </c>
      <c r="G15" s="62" t="s">
        <v>23</v>
      </c>
      <c r="H15" s="64" t="s">
        <v>13</v>
      </c>
      <c r="I15" s="65" t="s">
        <v>255</v>
      </c>
      <c r="J15" s="66" t="s">
        <v>5</v>
      </c>
      <c r="K15" s="65" t="s">
        <v>20</v>
      </c>
      <c r="L15" s="65" t="s">
        <v>19</v>
      </c>
      <c r="M15" s="11"/>
    </row>
    <row r="16" spans="1:13" ht="15.75">
      <c r="A16" s="48">
        <v>1</v>
      </c>
      <c r="B16" s="35" t="s">
        <v>59</v>
      </c>
      <c r="C16" s="35">
        <v>25</v>
      </c>
      <c r="D16" s="81" t="s">
        <v>73</v>
      </c>
      <c r="E16" s="48" t="s">
        <v>253</v>
      </c>
      <c r="F16" s="95">
        <v>43121</v>
      </c>
      <c r="G16" s="48">
        <v>500</v>
      </c>
      <c r="H16" s="18">
        <v>0.28000000000000003</v>
      </c>
      <c r="I16" s="20">
        <v>0.21</v>
      </c>
      <c r="J16" s="18">
        <f t="shared" ref="J16:J79" si="0">(G16*I16)</f>
        <v>105</v>
      </c>
      <c r="K16" s="14">
        <v>3004</v>
      </c>
      <c r="L16" s="21">
        <v>0.12</v>
      </c>
      <c r="M16" s="70"/>
    </row>
    <row r="17" spans="1:13" ht="15.75">
      <c r="A17" s="48">
        <v>2</v>
      </c>
      <c r="B17" s="35" t="s">
        <v>59</v>
      </c>
      <c r="C17" s="35">
        <v>50</v>
      </c>
      <c r="D17" s="81" t="s">
        <v>73</v>
      </c>
      <c r="E17" s="48" t="s">
        <v>236</v>
      </c>
      <c r="F17" s="95">
        <v>43454</v>
      </c>
      <c r="G17" s="48">
        <v>1000</v>
      </c>
      <c r="H17" s="18">
        <v>0.5</v>
      </c>
      <c r="I17" s="20">
        <f t="shared" ref="I17:I80" si="1">H17*78%</f>
        <v>0.39</v>
      </c>
      <c r="J17" s="18">
        <f t="shared" si="0"/>
        <v>390</v>
      </c>
      <c r="K17" s="14">
        <v>3004</v>
      </c>
      <c r="L17" s="21">
        <v>0.12</v>
      </c>
      <c r="M17" s="70"/>
    </row>
    <row r="18" spans="1:13" ht="15.75">
      <c r="A18" s="48">
        <v>3</v>
      </c>
      <c r="B18" s="35" t="s">
        <v>74</v>
      </c>
      <c r="C18" s="35">
        <v>400</v>
      </c>
      <c r="D18" s="81" t="s">
        <v>249</v>
      </c>
      <c r="E18" s="48" t="s">
        <v>175</v>
      </c>
      <c r="F18" s="95">
        <v>43425</v>
      </c>
      <c r="G18" s="67">
        <v>20</v>
      </c>
      <c r="H18" s="18">
        <v>11</v>
      </c>
      <c r="I18" s="20">
        <f t="shared" si="1"/>
        <v>8.58</v>
      </c>
      <c r="J18" s="18">
        <f t="shared" si="0"/>
        <v>171.6</v>
      </c>
      <c r="K18" s="14">
        <v>3004</v>
      </c>
      <c r="L18" s="21">
        <v>0.12</v>
      </c>
      <c r="M18" s="70"/>
    </row>
    <row r="19" spans="1:13" ht="15.75">
      <c r="A19" s="48">
        <v>4</v>
      </c>
      <c r="B19" s="35" t="s">
        <v>75</v>
      </c>
      <c r="C19" s="35" t="s">
        <v>14</v>
      </c>
      <c r="D19" s="82" t="s">
        <v>15</v>
      </c>
      <c r="E19" s="36" t="s">
        <v>179</v>
      </c>
      <c r="F19" s="96">
        <v>43423</v>
      </c>
      <c r="G19" s="43">
        <v>200</v>
      </c>
      <c r="H19" s="18">
        <v>9</v>
      </c>
      <c r="I19" s="20">
        <f t="shared" si="1"/>
        <v>7.0200000000000005</v>
      </c>
      <c r="J19" s="18">
        <f t="shared" si="0"/>
        <v>1404</v>
      </c>
      <c r="K19" s="14">
        <v>3004</v>
      </c>
      <c r="L19" s="21">
        <v>0.12</v>
      </c>
      <c r="M19" s="70"/>
    </row>
    <row r="20" spans="1:13" ht="15.75">
      <c r="A20" s="48">
        <v>5</v>
      </c>
      <c r="B20" s="35" t="s">
        <v>76</v>
      </c>
      <c r="C20" s="35">
        <v>10</v>
      </c>
      <c r="D20" s="82" t="s">
        <v>15</v>
      </c>
      <c r="E20" s="36" t="s">
        <v>180</v>
      </c>
      <c r="F20" s="96">
        <v>43331</v>
      </c>
      <c r="G20" s="61">
        <v>4000</v>
      </c>
      <c r="H20" s="18">
        <v>4.5</v>
      </c>
      <c r="I20" s="20">
        <f t="shared" si="1"/>
        <v>3.5100000000000002</v>
      </c>
      <c r="J20" s="18">
        <f t="shared" si="0"/>
        <v>14040.000000000002</v>
      </c>
      <c r="K20" s="14">
        <v>3004</v>
      </c>
      <c r="L20" s="21">
        <v>0.12</v>
      </c>
      <c r="M20" s="70"/>
    </row>
    <row r="21" spans="1:13" ht="15.75">
      <c r="A21" s="48">
        <v>6</v>
      </c>
      <c r="B21" s="35" t="s">
        <v>24</v>
      </c>
      <c r="C21" s="35" t="s">
        <v>14</v>
      </c>
      <c r="D21" s="82" t="s">
        <v>15</v>
      </c>
      <c r="E21" s="36" t="s">
        <v>181</v>
      </c>
      <c r="F21" s="96">
        <v>43453</v>
      </c>
      <c r="G21" s="59">
        <v>8000</v>
      </c>
      <c r="H21" s="18">
        <v>3.1</v>
      </c>
      <c r="I21" s="20">
        <f t="shared" si="1"/>
        <v>2.4180000000000001</v>
      </c>
      <c r="J21" s="18">
        <f t="shared" si="0"/>
        <v>19344</v>
      </c>
      <c r="K21" s="14">
        <v>3004</v>
      </c>
      <c r="L21" s="21">
        <v>0.12</v>
      </c>
      <c r="M21" s="70"/>
    </row>
    <row r="22" spans="1:13" s="11" customFormat="1" ht="15.75">
      <c r="A22" s="48">
        <v>7</v>
      </c>
      <c r="B22" s="35" t="s">
        <v>150</v>
      </c>
      <c r="C22" s="35"/>
      <c r="D22" s="82" t="s">
        <v>248</v>
      </c>
      <c r="E22" s="36" t="s">
        <v>182</v>
      </c>
      <c r="F22" s="96">
        <v>43423</v>
      </c>
      <c r="G22" s="59">
        <v>500</v>
      </c>
      <c r="H22" s="18">
        <v>8</v>
      </c>
      <c r="I22" s="20">
        <f t="shared" si="1"/>
        <v>6.24</v>
      </c>
      <c r="J22" s="18">
        <f t="shared" si="0"/>
        <v>3120</v>
      </c>
      <c r="K22" s="14">
        <v>3004</v>
      </c>
      <c r="L22" s="21">
        <v>0.12</v>
      </c>
      <c r="M22" s="70"/>
    </row>
    <row r="23" spans="1:13" ht="15.75">
      <c r="A23" s="48">
        <v>8</v>
      </c>
      <c r="B23" s="37" t="s">
        <v>25</v>
      </c>
      <c r="C23" s="42">
        <v>10</v>
      </c>
      <c r="D23" s="83" t="s">
        <v>16</v>
      </c>
      <c r="E23" s="39" t="s">
        <v>183</v>
      </c>
      <c r="F23" s="97">
        <v>43331</v>
      </c>
      <c r="G23" s="60">
        <v>9000</v>
      </c>
      <c r="H23" s="18">
        <v>1.25</v>
      </c>
      <c r="I23" s="20">
        <f t="shared" si="1"/>
        <v>0.97500000000000009</v>
      </c>
      <c r="J23" s="18">
        <f t="shared" si="0"/>
        <v>8775</v>
      </c>
      <c r="K23" s="14">
        <v>3004</v>
      </c>
      <c r="L23" s="21">
        <v>0.12</v>
      </c>
      <c r="M23" s="70"/>
    </row>
    <row r="24" spans="1:13" ht="15.75">
      <c r="A24" s="48">
        <v>9</v>
      </c>
      <c r="B24" s="37" t="s">
        <v>77</v>
      </c>
      <c r="C24" s="42" t="s">
        <v>14</v>
      </c>
      <c r="D24" s="83" t="s">
        <v>15</v>
      </c>
      <c r="E24" s="39" t="s">
        <v>184</v>
      </c>
      <c r="F24" s="97">
        <v>43423</v>
      </c>
      <c r="G24" s="60">
        <v>8000</v>
      </c>
      <c r="H24" s="18">
        <v>3.5</v>
      </c>
      <c r="I24" s="20">
        <f t="shared" si="1"/>
        <v>2.73</v>
      </c>
      <c r="J24" s="18">
        <f t="shared" si="0"/>
        <v>21840</v>
      </c>
      <c r="K24" s="14">
        <v>3004</v>
      </c>
      <c r="L24" s="21">
        <v>0.12</v>
      </c>
      <c r="M24" s="70"/>
    </row>
    <row r="25" spans="1:13" ht="15.75">
      <c r="A25" s="48">
        <v>10</v>
      </c>
      <c r="B25" s="37" t="s">
        <v>78</v>
      </c>
      <c r="C25" s="42">
        <v>625</v>
      </c>
      <c r="D25" s="83" t="s">
        <v>16</v>
      </c>
      <c r="E25" s="39" t="s">
        <v>185</v>
      </c>
      <c r="F25" s="97">
        <v>43119</v>
      </c>
      <c r="G25" s="60">
        <v>400</v>
      </c>
      <c r="H25" s="18">
        <v>25</v>
      </c>
      <c r="I25" s="20">
        <f t="shared" si="1"/>
        <v>19.5</v>
      </c>
      <c r="J25" s="18">
        <f t="shared" si="0"/>
        <v>7800</v>
      </c>
      <c r="K25" s="14">
        <v>3004</v>
      </c>
      <c r="L25" s="21">
        <v>0.12</v>
      </c>
      <c r="M25" s="70"/>
    </row>
    <row r="26" spans="1:13" ht="15.75">
      <c r="A26" s="48">
        <v>11</v>
      </c>
      <c r="B26" s="37" t="s">
        <v>134</v>
      </c>
      <c r="C26" s="42">
        <v>200</v>
      </c>
      <c r="D26" s="83" t="s">
        <v>15</v>
      </c>
      <c r="E26" s="39" t="s">
        <v>186</v>
      </c>
      <c r="F26" s="97">
        <v>43362</v>
      </c>
      <c r="G26" s="60">
        <v>200</v>
      </c>
      <c r="H26" s="18">
        <v>18</v>
      </c>
      <c r="I26" s="20">
        <f t="shared" si="1"/>
        <v>14.040000000000001</v>
      </c>
      <c r="J26" s="18">
        <f t="shared" si="0"/>
        <v>2808</v>
      </c>
      <c r="K26" s="14">
        <v>3004</v>
      </c>
      <c r="L26" s="21">
        <v>0.12</v>
      </c>
      <c r="M26" s="70"/>
    </row>
    <row r="27" spans="1:13" ht="15.75">
      <c r="A27" s="48">
        <v>12</v>
      </c>
      <c r="B27" s="37" t="s">
        <v>79</v>
      </c>
      <c r="C27" s="42" t="s">
        <v>14</v>
      </c>
      <c r="D27" s="83" t="s">
        <v>80</v>
      </c>
      <c r="E27" s="39" t="s">
        <v>235</v>
      </c>
      <c r="F27" s="97">
        <v>43424</v>
      </c>
      <c r="G27" s="60">
        <v>500</v>
      </c>
      <c r="H27" s="18">
        <v>4.3</v>
      </c>
      <c r="I27" s="20">
        <f t="shared" si="1"/>
        <v>3.3540000000000001</v>
      </c>
      <c r="J27" s="18">
        <f t="shared" si="0"/>
        <v>1677</v>
      </c>
      <c r="K27" s="14">
        <v>3004</v>
      </c>
      <c r="L27" s="21">
        <v>0.12</v>
      </c>
      <c r="M27" s="70"/>
    </row>
    <row r="28" spans="1:13" ht="15.75">
      <c r="A28" s="48">
        <v>13</v>
      </c>
      <c r="B28" s="35" t="s">
        <v>81</v>
      </c>
      <c r="C28" s="35">
        <v>650</v>
      </c>
      <c r="D28" s="84" t="s">
        <v>27</v>
      </c>
      <c r="E28" s="40" t="s">
        <v>231</v>
      </c>
      <c r="F28" s="98">
        <v>43333</v>
      </c>
      <c r="G28" s="61">
        <v>500</v>
      </c>
      <c r="H28" s="18">
        <v>1.65</v>
      </c>
      <c r="I28" s="20">
        <f t="shared" si="1"/>
        <v>1.2869999999999999</v>
      </c>
      <c r="J28" s="18">
        <f t="shared" si="0"/>
        <v>643.5</v>
      </c>
      <c r="K28" s="14">
        <v>3004</v>
      </c>
      <c r="L28" s="21">
        <v>0.12</v>
      </c>
      <c r="M28" s="70"/>
    </row>
    <row r="29" spans="1:13" ht="15.75">
      <c r="A29" s="48">
        <v>14</v>
      </c>
      <c r="B29" s="35" t="s">
        <v>82</v>
      </c>
      <c r="C29" s="35">
        <v>20</v>
      </c>
      <c r="D29" s="84" t="s">
        <v>32</v>
      </c>
      <c r="E29" s="40" t="s">
        <v>176</v>
      </c>
      <c r="F29" s="98">
        <v>43393</v>
      </c>
      <c r="G29" s="61">
        <v>100</v>
      </c>
      <c r="H29" s="18">
        <v>12</v>
      </c>
      <c r="I29" s="20">
        <f t="shared" si="1"/>
        <v>9.36</v>
      </c>
      <c r="J29" s="18">
        <f t="shared" si="0"/>
        <v>936</v>
      </c>
      <c r="K29" s="14">
        <v>3004</v>
      </c>
      <c r="L29" s="21">
        <v>0.12</v>
      </c>
      <c r="M29" s="70"/>
    </row>
    <row r="30" spans="1:13" ht="15.75">
      <c r="A30" s="48">
        <v>15</v>
      </c>
      <c r="B30" s="35" t="s">
        <v>45</v>
      </c>
      <c r="C30" s="35" t="s">
        <v>14</v>
      </c>
      <c r="D30" s="84" t="s">
        <v>32</v>
      </c>
      <c r="E30" s="40" t="s">
        <v>177</v>
      </c>
      <c r="F30" s="98">
        <v>43453</v>
      </c>
      <c r="G30" s="61">
        <v>1500</v>
      </c>
      <c r="H30" s="18">
        <v>1</v>
      </c>
      <c r="I30" s="20">
        <f t="shared" si="1"/>
        <v>0.78</v>
      </c>
      <c r="J30" s="18">
        <f t="shared" si="0"/>
        <v>1170</v>
      </c>
      <c r="K30" s="14">
        <v>3004</v>
      </c>
      <c r="L30" s="21">
        <v>0.12</v>
      </c>
      <c r="M30" s="70"/>
    </row>
    <row r="31" spans="1:13" ht="15.75">
      <c r="A31" s="48">
        <v>16</v>
      </c>
      <c r="B31" s="37" t="s">
        <v>60</v>
      </c>
      <c r="C31" s="42">
        <v>650</v>
      </c>
      <c r="D31" s="83" t="s">
        <v>15</v>
      </c>
      <c r="E31" s="39" t="s">
        <v>187</v>
      </c>
      <c r="F31" s="97">
        <v>43453</v>
      </c>
      <c r="G31" s="60">
        <v>5000</v>
      </c>
      <c r="H31" s="18">
        <v>1.65</v>
      </c>
      <c r="I31" s="20">
        <f t="shared" si="1"/>
        <v>1.2869999999999999</v>
      </c>
      <c r="J31" s="18">
        <f t="shared" si="0"/>
        <v>6435</v>
      </c>
      <c r="K31" s="14">
        <v>3004</v>
      </c>
      <c r="L31" s="21">
        <v>0.12</v>
      </c>
      <c r="M31" s="70"/>
    </row>
    <row r="32" spans="1:13" s="11" customFormat="1" ht="15.75">
      <c r="A32" s="48">
        <v>17</v>
      </c>
      <c r="B32" s="37" t="s">
        <v>151</v>
      </c>
      <c r="C32" s="42"/>
      <c r="D32" s="83" t="s">
        <v>247</v>
      </c>
      <c r="E32" s="39" t="s">
        <v>188</v>
      </c>
      <c r="F32" s="97">
        <v>43299</v>
      </c>
      <c r="G32" s="60">
        <v>600</v>
      </c>
      <c r="H32" s="18">
        <v>5</v>
      </c>
      <c r="I32" s="20">
        <f t="shared" si="1"/>
        <v>3.9000000000000004</v>
      </c>
      <c r="J32" s="18">
        <v>2100</v>
      </c>
      <c r="K32" s="14">
        <v>3004</v>
      </c>
      <c r="L32" s="21">
        <v>0.12</v>
      </c>
      <c r="M32" s="70"/>
    </row>
    <row r="33" spans="1:13" ht="15.75">
      <c r="A33" s="48">
        <v>18</v>
      </c>
      <c r="B33" s="35" t="s">
        <v>83</v>
      </c>
      <c r="C33" s="35">
        <v>500</v>
      </c>
      <c r="D33" s="84" t="s">
        <v>15</v>
      </c>
      <c r="E33" s="40" t="s">
        <v>189</v>
      </c>
      <c r="F33" s="98">
        <v>43362</v>
      </c>
      <c r="G33" s="61">
        <v>700</v>
      </c>
      <c r="H33" s="18">
        <v>21</v>
      </c>
      <c r="I33" s="20">
        <f t="shared" si="1"/>
        <v>16.38</v>
      </c>
      <c r="J33" s="18">
        <f t="shared" si="0"/>
        <v>11466</v>
      </c>
      <c r="K33" s="14">
        <v>3004</v>
      </c>
      <c r="L33" s="21">
        <v>0.12</v>
      </c>
      <c r="M33" s="70"/>
    </row>
    <row r="34" spans="1:13" ht="21">
      <c r="A34" s="48">
        <v>19</v>
      </c>
      <c r="B34" s="35" t="s">
        <v>84</v>
      </c>
      <c r="C34" s="35" t="s">
        <v>14</v>
      </c>
      <c r="D34" s="85" t="s">
        <v>28</v>
      </c>
      <c r="E34" s="57" t="s">
        <v>234</v>
      </c>
      <c r="F34" s="99">
        <v>43363</v>
      </c>
      <c r="G34" s="61">
        <v>200</v>
      </c>
      <c r="H34" s="18">
        <v>6</v>
      </c>
      <c r="I34" s="20">
        <f t="shared" si="1"/>
        <v>4.68</v>
      </c>
      <c r="J34" s="18">
        <f t="shared" si="0"/>
        <v>936</v>
      </c>
      <c r="K34" s="14">
        <v>3004</v>
      </c>
      <c r="L34" s="21">
        <v>0.12</v>
      </c>
      <c r="M34" s="70"/>
    </row>
    <row r="35" spans="1:13" ht="15.75">
      <c r="A35" s="48">
        <v>20</v>
      </c>
      <c r="B35" s="35" t="s">
        <v>85</v>
      </c>
      <c r="C35" s="35" t="s">
        <v>14</v>
      </c>
      <c r="D35" s="84" t="s">
        <v>30</v>
      </c>
      <c r="E35" s="40" t="s">
        <v>190</v>
      </c>
      <c r="F35" s="98">
        <v>43209</v>
      </c>
      <c r="G35" s="61">
        <v>1000</v>
      </c>
      <c r="H35" s="18">
        <v>3.3</v>
      </c>
      <c r="I35" s="20">
        <f t="shared" si="1"/>
        <v>2.5739999999999998</v>
      </c>
      <c r="J35" s="18">
        <f t="shared" si="0"/>
        <v>2574</v>
      </c>
      <c r="K35" s="14">
        <v>3004</v>
      </c>
      <c r="L35" s="21">
        <v>0.12</v>
      </c>
      <c r="M35" s="70"/>
    </row>
    <row r="36" spans="1:13" ht="15.75">
      <c r="A36" s="48">
        <v>21</v>
      </c>
      <c r="B36" s="35" t="s">
        <v>86</v>
      </c>
      <c r="C36" s="35">
        <v>400</v>
      </c>
      <c r="D36" s="84"/>
      <c r="E36" s="40" t="s">
        <v>233</v>
      </c>
      <c r="F36" s="98">
        <v>43454</v>
      </c>
      <c r="G36" s="61">
        <v>200</v>
      </c>
      <c r="H36" s="18">
        <v>2</v>
      </c>
      <c r="I36" s="20">
        <f t="shared" si="1"/>
        <v>1.56</v>
      </c>
      <c r="J36" s="18">
        <f t="shared" si="0"/>
        <v>312</v>
      </c>
      <c r="K36" s="14">
        <v>3004</v>
      </c>
      <c r="L36" s="21">
        <v>0.12</v>
      </c>
      <c r="M36" s="70"/>
    </row>
    <row r="37" spans="1:13" ht="15.75">
      <c r="A37" s="48">
        <v>22</v>
      </c>
      <c r="B37" s="35" t="s">
        <v>87</v>
      </c>
      <c r="C37" s="35" t="s">
        <v>14</v>
      </c>
      <c r="D37" s="84" t="s">
        <v>49</v>
      </c>
      <c r="E37" s="40" t="s">
        <v>191</v>
      </c>
      <c r="F37" s="98">
        <v>43239</v>
      </c>
      <c r="G37" s="61">
        <v>2000</v>
      </c>
      <c r="H37" s="18">
        <v>9</v>
      </c>
      <c r="I37" s="20">
        <f t="shared" si="1"/>
        <v>7.0200000000000005</v>
      </c>
      <c r="J37" s="18">
        <f t="shared" si="0"/>
        <v>14040.000000000002</v>
      </c>
      <c r="K37" s="14">
        <v>3004</v>
      </c>
      <c r="L37" s="21">
        <v>0.12</v>
      </c>
      <c r="M37" s="70"/>
    </row>
    <row r="38" spans="1:13" ht="15.75">
      <c r="A38" s="48">
        <v>23</v>
      </c>
      <c r="B38" s="37" t="s">
        <v>88</v>
      </c>
      <c r="C38" s="42" t="s">
        <v>14</v>
      </c>
      <c r="D38" s="83" t="s">
        <v>0</v>
      </c>
      <c r="E38" s="39" t="s">
        <v>192</v>
      </c>
      <c r="F38" s="97">
        <v>43239</v>
      </c>
      <c r="G38" s="61">
        <v>300</v>
      </c>
      <c r="H38" s="18">
        <v>6</v>
      </c>
      <c r="I38" s="20">
        <f t="shared" si="1"/>
        <v>4.68</v>
      </c>
      <c r="J38" s="18">
        <f t="shared" si="0"/>
        <v>1404</v>
      </c>
      <c r="K38" s="14">
        <v>3004</v>
      </c>
      <c r="L38" s="21">
        <v>0.12</v>
      </c>
      <c r="M38" s="70"/>
    </row>
    <row r="39" spans="1:13" ht="15.75">
      <c r="A39" s="48">
        <v>24</v>
      </c>
      <c r="B39" s="37" t="s">
        <v>89</v>
      </c>
      <c r="C39" s="42">
        <v>4</v>
      </c>
      <c r="D39" s="83" t="s">
        <v>15</v>
      </c>
      <c r="E39" s="39" t="s">
        <v>193</v>
      </c>
      <c r="F39" s="97">
        <v>43392</v>
      </c>
      <c r="G39" s="61">
        <v>200</v>
      </c>
      <c r="H39" s="18">
        <v>4</v>
      </c>
      <c r="I39" s="20">
        <f t="shared" si="1"/>
        <v>3.12</v>
      </c>
      <c r="J39" s="18">
        <f t="shared" si="0"/>
        <v>624</v>
      </c>
      <c r="K39" s="14">
        <v>3004</v>
      </c>
      <c r="L39" s="21">
        <v>0.12</v>
      </c>
      <c r="M39" s="70"/>
    </row>
    <row r="40" spans="1:13" ht="15.75">
      <c r="A40" s="48">
        <v>25</v>
      </c>
      <c r="B40" s="37" t="s">
        <v>90</v>
      </c>
      <c r="C40" s="42">
        <v>150</v>
      </c>
      <c r="D40" s="83" t="s">
        <v>46</v>
      </c>
      <c r="E40" s="39" t="s">
        <v>178</v>
      </c>
      <c r="F40" s="97">
        <v>43392</v>
      </c>
      <c r="G40" s="60">
        <v>100</v>
      </c>
      <c r="H40" s="18">
        <v>0.5</v>
      </c>
      <c r="I40" s="20">
        <f t="shared" si="1"/>
        <v>0.39</v>
      </c>
      <c r="J40" s="18">
        <f t="shared" si="0"/>
        <v>39</v>
      </c>
      <c r="K40" s="14">
        <v>3004</v>
      </c>
      <c r="L40" s="21">
        <v>0.12</v>
      </c>
      <c r="M40" s="70"/>
    </row>
    <row r="41" spans="1:13" ht="15.75">
      <c r="A41" s="48">
        <v>26</v>
      </c>
      <c r="B41" s="37" t="s">
        <v>50</v>
      </c>
      <c r="C41" s="42" t="s">
        <v>14</v>
      </c>
      <c r="D41" s="83" t="s">
        <v>51</v>
      </c>
      <c r="E41" s="39" t="s">
        <v>237</v>
      </c>
      <c r="F41" s="97">
        <v>43150</v>
      </c>
      <c r="G41" s="60">
        <v>1000</v>
      </c>
      <c r="H41" s="18">
        <v>0.7</v>
      </c>
      <c r="I41" s="20">
        <f t="shared" si="1"/>
        <v>0.54599999999999993</v>
      </c>
      <c r="J41" s="18">
        <f t="shared" si="0"/>
        <v>545.99999999999989</v>
      </c>
      <c r="K41" s="14">
        <v>3004</v>
      </c>
      <c r="L41" s="21">
        <v>0.12</v>
      </c>
      <c r="M41" s="70"/>
    </row>
    <row r="42" spans="1:13">
      <c r="A42" s="48">
        <v>27</v>
      </c>
      <c r="B42" s="75" t="s">
        <v>91</v>
      </c>
      <c r="C42" s="42"/>
      <c r="D42" s="83" t="s">
        <v>92</v>
      </c>
      <c r="E42" s="39" t="s">
        <v>232</v>
      </c>
      <c r="F42" s="97">
        <v>43150</v>
      </c>
      <c r="G42" s="60">
        <v>50</v>
      </c>
      <c r="H42" s="18">
        <v>0.5</v>
      </c>
      <c r="I42" s="20">
        <f t="shared" si="1"/>
        <v>0.39</v>
      </c>
      <c r="J42" s="18">
        <f t="shared" si="0"/>
        <v>19.5</v>
      </c>
      <c r="K42" s="14">
        <v>3004</v>
      </c>
      <c r="L42" s="21">
        <v>0.12</v>
      </c>
      <c r="M42" s="70"/>
    </row>
    <row r="43" spans="1:13" ht="15.75">
      <c r="A43" s="48">
        <v>28</v>
      </c>
      <c r="B43" s="35" t="s">
        <v>93</v>
      </c>
      <c r="C43" s="35">
        <v>40</v>
      </c>
      <c r="D43" s="84" t="s">
        <v>16</v>
      </c>
      <c r="E43" s="40" t="s">
        <v>194</v>
      </c>
      <c r="F43" s="98">
        <v>43392</v>
      </c>
      <c r="G43" s="60">
        <v>4000</v>
      </c>
      <c r="H43" s="18">
        <v>7.7</v>
      </c>
      <c r="I43" s="20">
        <f t="shared" si="1"/>
        <v>6.0060000000000002</v>
      </c>
      <c r="J43" s="18">
        <f t="shared" si="0"/>
        <v>24024</v>
      </c>
      <c r="K43" s="14">
        <v>3004</v>
      </c>
      <c r="L43" s="21">
        <v>0.12</v>
      </c>
      <c r="M43" s="70"/>
    </row>
    <row r="44" spans="1:13" ht="15.75">
      <c r="A44" s="48">
        <v>29</v>
      </c>
      <c r="B44" s="37" t="s">
        <v>29</v>
      </c>
      <c r="C44" s="42" t="s">
        <v>14</v>
      </c>
      <c r="D44" s="83" t="s">
        <v>30</v>
      </c>
      <c r="E44" s="39" t="s">
        <v>238</v>
      </c>
      <c r="F44" s="97">
        <v>43270</v>
      </c>
      <c r="G44" s="60">
        <v>4000</v>
      </c>
      <c r="H44" s="18">
        <v>6</v>
      </c>
      <c r="I44" s="20">
        <f t="shared" si="1"/>
        <v>4.68</v>
      </c>
      <c r="J44" s="18">
        <f t="shared" si="0"/>
        <v>18720</v>
      </c>
      <c r="K44" s="14">
        <v>3004</v>
      </c>
      <c r="L44" s="21">
        <v>0.12</v>
      </c>
      <c r="M44" s="70"/>
    </row>
    <row r="45" spans="1:13" ht="15.75">
      <c r="A45" s="48">
        <v>30</v>
      </c>
      <c r="B45" s="42" t="s">
        <v>31</v>
      </c>
      <c r="C45" s="37" t="s">
        <v>14</v>
      </c>
      <c r="D45" s="86" t="s">
        <v>32</v>
      </c>
      <c r="E45" s="38">
        <v>720294590</v>
      </c>
      <c r="F45" s="100">
        <v>43239</v>
      </c>
      <c r="G45" s="60">
        <v>2000</v>
      </c>
      <c r="H45" s="18">
        <v>1</v>
      </c>
      <c r="I45" s="20">
        <f t="shared" si="1"/>
        <v>0.78</v>
      </c>
      <c r="J45" s="18">
        <f t="shared" si="0"/>
        <v>1560</v>
      </c>
      <c r="K45" s="14">
        <v>3004</v>
      </c>
      <c r="L45" s="21">
        <v>0.12</v>
      </c>
      <c r="M45" s="70"/>
    </row>
    <row r="46" spans="1:13" ht="15.75">
      <c r="A46" s="48">
        <v>31</v>
      </c>
      <c r="B46" s="44" t="s">
        <v>135</v>
      </c>
      <c r="C46" s="47">
        <v>500</v>
      </c>
      <c r="D46" s="87" t="s">
        <v>0</v>
      </c>
      <c r="E46" s="43" t="s">
        <v>239</v>
      </c>
      <c r="F46" s="101">
        <v>43453</v>
      </c>
      <c r="G46" s="60">
        <v>5000</v>
      </c>
      <c r="H46" s="18">
        <v>9.1999999999999993</v>
      </c>
      <c r="I46" s="20">
        <f t="shared" si="1"/>
        <v>7.1759999999999993</v>
      </c>
      <c r="J46" s="18">
        <f t="shared" si="0"/>
        <v>35879.999999999993</v>
      </c>
      <c r="K46" s="14">
        <v>3004</v>
      </c>
      <c r="L46" s="21">
        <v>0.12</v>
      </c>
      <c r="M46" s="70"/>
    </row>
    <row r="47" spans="1:13" ht="15.75">
      <c r="A47" s="48">
        <v>32</v>
      </c>
      <c r="B47" s="42" t="s">
        <v>69</v>
      </c>
      <c r="C47" s="37" t="s">
        <v>26</v>
      </c>
      <c r="D47" s="86" t="s">
        <v>16</v>
      </c>
      <c r="E47" s="38" t="s">
        <v>195</v>
      </c>
      <c r="F47" s="100">
        <v>43392</v>
      </c>
      <c r="G47" s="60">
        <v>4000</v>
      </c>
      <c r="H47" s="18">
        <v>4.3</v>
      </c>
      <c r="I47" s="20">
        <f t="shared" si="1"/>
        <v>3.3540000000000001</v>
      </c>
      <c r="J47" s="18">
        <f t="shared" si="0"/>
        <v>13416</v>
      </c>
      <c r="K47" s="14">
        <v>3004</v>
      </c>
      <c r="L47" s="21">
        <v>0.12</v>
      </c>
      <c r="M47" s="70"/>
    </row>
    <row r="48" spans="1:13">
      <c r="A48" s="48">
        <v>33</v>
      </c>
      <c r="B48" s="42" t="s">
        <v>94</v>
      </c>
      <c r="C48" s="42" t="s">
        <v>14</v>
      </c>
      <c r="D48" s="86" t="s">
        <v>15</v>
      </c>
      <c r="E48" s="42" t="s">
        <v>196</v>
      </c>
      <c r="F48" s="102">
        <v>43209</v>
      </c>
      <c r="G48" s="38">
        <v>100</v>
      </c>
      <c r="H48" s="18">
        <v>11</v>
      </c>
      <c r="I48" s="20">
        <f t="shared" si="1"/>
        <v>8.58</v>
      </c>
      <c r="J48" s="18">
        <f t="shared" si="0"/>
        <v>858</v>
      </c>
      <c r="K48" s="14">
        <v>3004</v>
      </c>
      <c r="L48" s="21">
        <v>0.12</v>
      </c>
      <c r="M48" s="70"/>
    </row>
    <row r="49" spans="1:13" ht="15.75">
      <c r="A49" s="48">
        <v>34</v>
      </c>
      <c r="B49" s="42" t="s">
        <v>95</v>
      </c>
      <c r="C49" s="37" t="s">
        <v>14</v>
      </c>
      <c r="D49" s="86" t="s">
        <v>15</v>
      </c>
      <c r="E49" s="38" t="s">
        <v>195</v>
      </c>
      <c r="F49" s="100">
        <v>43120</v>
      </c>
      <c r="G49" s="60">
        <v>200</v>
      </c>
      <c r="H49" s="18">
        <v>8</v>
      </c>
      <c r="I49" s="20">
        <f t="shared" si="1"/>
        <v>6.24</v>
      </c>
      <c r="J49" s="18">
        <f t="shared" si="0"/>
        <v>1248</v>
      </c>
      <c r="K49" s="14">
        <v>3004</v>
      </c>
      <c r="L49" s="21">
        <v>0.12</v>
      </c>
      <c r="M49" s="70"/>
    </row>
    <row r="50" spans="1:13" ht="15.75">
      <c r="A50" s="48">
        <v>35</v>
      </c>
      <c r="B50" s="42" t="s">
        <v>96</v>
      </c>
      <c r="C50" s="37">
        <v>500</v>
      </c>
      <c r="D50" s="86" t="s">
        <v>53</v>
      </c>
      <c r="E50" s="38" t="s">
        <v>240</v>
      </c>
      <c r="F50" s="100">
        <v>43453</v>
      </c>
      <c r="G50" s="60">
        <v>3000</v>
      </c>
      <c r="H50" s="18">
        <v>4.8</v>
      </c>
      <c r="I50" s="20">
        <f t="shared" si="1"/>
        <v>3.7439999999999998</v>
      </c>
      <c r="J50" s="18">
        <f t="shared" si="0"/>
        <v>11232</v>
      </c>
      <c r="K50" s="14">
        <v>3004</v>
      </c>
      <c r="L50" s="21">
        <v>0.12</v>
      </c>
      <c r="M50" s="70"/>
    </row>
    <row r="51" spans="1:13" ht="15.75">
      <c r="A51" s="48">
        <v>36</v>
      </c>
      <c r="B51" s="42" t="s">
        <v>160</v>
      </c>
      <c r="C51" s="35" t="s">
        <v>34</v>
      </c>
      <c r="D51" s="82" t="s">
        <v>246</v>
      </c>
      <c r="E51" s="36">
        <v>3</v>
      </c>
      <c r="F51" s="96">
        <v>43423</v>
      </c>
      <c r="G51" s="53">
        <v>50</v>
      </c>
      <c r="H51" s="18">
        <v>60</v>
      </c>
      <c r="I51" s="20">
        <f t="shared" si="1"/>
        <v>46.800000000000004</v>
      </c>
      <c r="J51" s="18">
        <f t="shared" si="0"/>
        <v>2340</v>
      </c>
      <c r="K51" s="14">
        <v>3004</v>
      </c>
      <c r="L51" s="21">
        <v>0.12</v>
      </c>
      <c r="M51" s="70"/>
    </row>
    <row r="52" spans="1:13" ht="15.75">
      <c r="A52" s="48">
        <v>37</v>
      </c>
      <c r="B52" s="42" t="s">
        <v>33</v>
      </c>
      <c r="C52" s="35" t="s">
        <v>34</v>
      </c>
      <c r="D52" s="88" t="s">
        <v>17</v>
      </c>
      <c r="E52" s="45">
        <v>329</v>
      </c>
      <c r="F52" s="103">
        <v>43392</v>
      </c>
      <c r="G52" s="71">
        <v>300</v>
      </c>
      <c r="H52" s="18">
        <v>69</v>
      </c>
      <c r="I52" s="20">
        <f t="shared" si="1"/>
        <v>53.82</v>
      </c>
      <c r="J52" s="18">
        <f t="shared" si="0"/>
        <v>16146</v>
      </c>
      <c r="K52" s="14">
        <v>3004</v>
      </c>
      <c r="L52" s="21">
        <v>0.05</v>
      </c>
      <c r="M52" s="70"/>
    </row>
    <row r="53" spans="1:13" ht="15.75">
      <c r="A53" s="48">
        <v>38</v>
      </c>
      <c r="B53" s="42" t="s">
        <v>35</v>
      </c>
      <c r="C53" s="35" t="s">
        <v>34</v>
      </c>
      <c r="D53" s="82" t="s">
        <v>7</v>
      </c>
      <c r="E53" s="36" t="s">
        <v>197</v>
      </c>
      <c r="F53" s="96">
        <v>43209</v>
      </c>
      <c r="G53" s="53">
        <v>100</v>
      </c>
      <c r="H53" s="18">
        <v>33</v>
      </c>
      <c r="I53" s="20">
        <f t="shared" si="1"/>
        <v>25.740000000000002</v>
      </c>
      <c r="J53" s="18">
        <f t="shared" si="0"/>
        <v>2574</v>
      </c>
      <c r="K53" s="14">
        <v>3004</v>
      </c>
      <c r="L53" s="21">
        <v>0.12</v>
      </c>
      <c r="M53" s="70"/>
    </row>
    <row r="54" spans="1:13">
      <c r="A54" s="48">
        <v>39</v>
      </c>
      <c r="B54" s="42" t="s">
        <v>97</v>
      </c>
      <c r="C54" s="42" t="s">
        <v>34</v>
      </c>
      <c r="D54" s="86" t="s">
        <v>38</v>
      </c>
      <c r="E54" s="38" t="s">
        <v>211</v>
      </c>
      <c r="F54" s="100">
        <v>43270</v>
      </c>
      <c r="G54" s="38">
        <v>10</v>
      </c>
      <c r="H54" s="18">
        <v>33</v>
      </c>
      <c r="I54" s="20">
        <f t="shared" si="1"/>
        <v>25.740000000000002</v>
      </c>
      <c r="J54" s="18">
        <f t="shared" si="0"/>
        <v>257.40000000000003</v>
      </c>
      <c r="K54" s="14">
        <v>3004</v>
      </c>
      <c r="L54" s="21">
        <v>0.12</v>
      </c>
      <c r="M54" s="70"/>
    </row>
    <row r="55" spans="1:13" ht="15.75">
      <c r="A55" s="48">
        <v>40</v>
      </c>
      <c r="B55" s="42" t="s">
        <v>98</v>
      </c>
      <c r="C55" s="35" t="s">
        <v>34</v>
      </c>
      <c r="D55" s="82"/>
      <c r="E55" s="36">
        <v>341</v>
      </c>
      <c r="F55" s="96">
        <v>43239</v>
      </c>
      <c r="G55" s="53">
        <v>50</v>
      </c>
      <c r="H55" s="18">
        <v>12</v>
      </c>
      <c r="I55" s="20">
        <f t="shared" si="1"/>
        <v>9.36</v>
      </c>
      <c r="J55" s="18">
        <f t="shared" si="0"/>
        <v>468</v>
      </c>
      <c r="K55" s="14">
        <v>3004</v>
      </c>
      <c r="L55" s="21">
        <v>0.12</v>
      </c>
      <c r="M55" s="70"/>
    </row>
    <row r="56" spans="1:13" ht="15.75">
      <c r="A56" s="48">
        <v>41</v>
      </c>
      <c r="B56" s="42" t="s">
        <v>136</v>
      </c>
      <c r="C56" s="35" t="s">
        <v>34</v>
      </c>
      <c r="D56" s="82" t="s">
        <v>61</v>
      </c>
      <c r="E56" s="36" t="s">
        <v>198</v>
      </c>
      <c r="F56" s="96">
        <v>43392</v>
      </c>
      <c r="G56" s="53">
        <v>20</v>
      </c>
      <c r="H56" s="18">
        <v>85</v>
      </c>
      <c r="I56" s="20">
        <f t="shared" si="1"/>
        <v>66.3</v>
      </c>
      <c r="J56" s="18">
        <f t="shared" si="0"/>
        <v>1326</v>
      </c>
      <c r="K56" s="14">
        <v>3004</v>
      </c>
      <c r="L56" s="21">
        <v>0.12</v>
      </c>
      <c r="M56" s="70"/>
    </row>
    <row r="57" spans="1:13" ht="15.75">
      <c r="A57" s="48">
        <v>42</v>
      </c>
      <c r="B57" s="37" t="s">
        <v>137</v>
      </c>
      <c r="C57" s="35" t="s">
        <v>8</v>
      </c>
      <c r="D57" s="82" t="s">
        <v>54</v>
      </c>
      <c r="E57" s="36" t="s">
        <v>199</v>
      </c>
      <c r="F57" s="96">
        <v>43270</v>
      </c>
      <c r="G57" s="53">
        <v>100</v>
      </c>
      <c r="H57" s="18">
        <v>85</v>
      </c>
      <c r="I57" s="20">
        <f t="shared" si="1"/>
        <v>66.3</v>
      </c>
      <c r="J57" s="18">
        <f t="shared" si="0"/>
        <v>6630</v>
      </c>
      <c r="K57" s="14">
        <v>3004</v>
      </c>
      <c r="L57" s="21">
        <v>0.12</v>
      </c>
      <c r="M57" s="70"/>
    </row>
    <row r="58" spans="1:13" ht="15.75">
      <c r="A58" s="48">
        <v>43</v>
      </c>
      <c r="B58" s="72" t="s">
        <v>36</v>
      </c>
      <c r="C58" s="35" t="s">
        <v>8</v>
      </c>
      <c r="D58" s="82" t="s">
        <v>17</v>
      </c>
      <c r="E58" s="36" t="s">
        <v>200</v>
      </c>
      <c r="F58" s="96">
        <v>43423</v>
      </c>
      <c r="G58" s="55">
        <v>50</v>
      </c>
      <c r="H58" s="18">
        <v>64</v>
      </c>
      <c r="I58" s="20">
        <f t="shared" si="1"/>
        <v>49.92</v>
      </c>
      <c r="J58" s="18">
        <f t="shared" si="0"/>
        <v>2496</v>
      </c>
      <c r="K58" s="14">
        <v>3004</v>
      </c>
      <c r="L58" s="21">
        <v>0.12</v>
      </c>
      <c r="M58" s="70"/>
    </row>
    <row r="59" spans="1:13" ht="15.75">
      <c r="A59" s="48">
        <v>44</v>
      </c>
      <c r="B59" s="41" t="s">
        <v>99</v>
      </c>
      <c r="C59" s="35" t="s">
        <v>37</v>
      </c>
      <c r="D59" s="82" t="s">
        <v>245</v>
      </c>
      <c r="E59" s="36" t="s">
        <v>201</v>
      </c>
      <c r="F59" s="96">
        <v>43211</v>
      </c>
      <c r="G59" s="53">
        <v>4</v>
      </c>
      <c r="H59" s="18">
        <v>1200</v>
      </c>
      <c r="I59" s="20">
        <f t="shared" si="1"/>
        <v>936</v>
      </c>
      <c r="J59" s="18">
        <f t="shared" si="0"/>
        <v>3744</v>
      </c>
      <c r="K59" s="14">
        <v>3004</v>
      </c>
      <c r="L59" s="21">
        <v>0.12</v>
      </c>
      <c r="M59" s="70"/>
    </row>
    <row r="60" spans="1:13" ht="15.75">
      <c r="A60" s="48">
        <v>45</v>
      </c>
      <c r="B60" s="41" t="s">
        <v>100</v>
      </c>
      <c r="C60" s="35" t="s">
        <v>18</v>
      </c>
      <c r="D60" s="82" t="s">
        <v>38</v>
      </c>
      <c r="E60" s="36">
        <v>67</v>
      </c>
      <c r="F60" s="96">
        <v>43361</v>
      </c>
      <c r="G60" s="67">
        <v>5</v>
      </c>
      <c r="H60" s="18">
        <v>18</v>
      </c>
      <c r="I60" s="20">
        <f t="shared" si="1"/>
        <v>14.040000000000001</v>
      </c>
      <c r="J60" s="18">
        <f t="shared" si="0"/>
        <v>70.2</v>
      </c>
      <c r="K60" s="14">
        <v>3004</v>
      </c>
      <c r="L60" s="21">
        <v>0.12</v>
      </c>
      <c r="M60" s="70"/>
    </row>
    <row r="61" spans="1:13" ht="15.75">
      <c r="A61" s="48">
        <v>46</v>
      </c>
      <c r="B61" s="41" t="s">
        <v>101</v>
      </c>
      <c r="C61" s="35" t="s">
        <v>18</v>
      </c>
      <c r="D61" s="82" t="s">
        <v>38</v>
      </c>
      <c r="E61" s="36" t="s">
        <v>212</v>
      </c>
      <c r="F61" s="96">
        <v>43301</v>
      </c>
      <c r="G61" s="67">
        <v>5</v>
      </c>
      <c r="H61" s="18">
        <v>18</v>
      </c>
      <c r="I61" s="20">
        <f t="shared" si="1"/>
        <v>14.040000000000001</v>
      </c>
      <c r="J61" s="18">
        <f t="shared" si="0"/>
        <v>70.2</v>
      </c>
      <c r="K61" s="14">
        <v>3004</v>
      </c>
      <c r="L61" s="21">
        <v>0.12</v>
      </c>
      <c r="M61" s="70"/>
    </row>
    <row r="62" spans="1:13" ht="15.75">
      <c r="A62" s="48">
        <v>47</v>
      </c>
      <c r="B62" s="41" t="s">
        <v>59</v>
      </c>
      <c r="C62" s="35" t="s">
        <v>18</v>
      </c>
      <c r="D62" s="82" t="s">
        <v>102</v>
      </c>
      <c r="E62" s="36">
        <v>2117116</v>
      </c>
      <c r="F62" s="96">
        <v>43393</v>
      </c>
      <c r="G62" s="53">
        <v>20</v>
      </c>
      <c r="H62" s="18">
        <v>3</v>
      </c>
      <c r="I62" s="20">
        <f t="shared" si="1"/>
        <v>2.34</v>
      </c>
      <c r="J62" s="18">
        <f t="shared" si="0"/>
        <v>46.8</v>
      </c>
      <c r="K62" s="14">
        <v>3004</v>
      </c>
      <c r="L62" s="21">
        <v>0.12</v>
      </c>
      <c r="M62" s="70"/>
    </row>
    <row r="63" spans="1:13" ht="15.75">
      <c r="A63" s="48">
        <v>48</v>
      </c>
      <c r="B63" s="41" t="s">
        <v>138</v>
      </c>
      <c r="C63" s="35" t="s">
        <v>18</v>
      </c>
      <c r="D63" s="82" t="s">
        <v>243</v>
      </c>
      <c r="E63" s="36" t="s">
        <v>202</v>
      </c>
      <c r="F63" s="96">
        <v>43209</v>
      </c>
      <c r="G63" s="67">
        <v>30</v>
      </c>
      <c r="H63" s="18">
        <v>10</v>
      </c>
      <c r="I63" s="20">
        <f t="shared" si="1"/>
        <v>7.8000000000000007</v>
      </c>
      <c r="J63" s="18">
        <f t="shared" si="0"/>
        <v>234.00000000000003</v>
      </c>
      <c r="K63" s="14">
        <v>3004</v>
      </c>
      <c r="L63" s="21">
        <v>0.12</v>
      </c>
      <c r="M63" s="70"/>
    </row>
    <row r="64" spans="1:13" ht="15.75">
      <c r="A64" s="48">
        <v>49</v>
      </c>
      <c r="B64" s="41" t="s">
        <v>103</v>
      </c>
      <c r="C64" s="35" t="s">
        <v>37</v>
      </c>
      <c r="D64" s="82" t="s">
        <v>243</v>
      </c>
      <c r="E64" s="36" t="s">
        <v>227</v>
      </c>
      <c r="F64" s="96">
        <v>43239</v>
      </c>
      <c r="G64" s="67">
        <v>20</v>
      </c>
      <c r="H64" s="14">
        <v>8.8000000000000007</v>
      </c>
      <c r="I64" s="20">
        <f t="shared" si="1"/>
        <v>6.8640000000000008</v>
      </c>
      <c r="J64" s="18">
        <f t="shared" si="0"/>
        <v>137.28000000000003</v>
      </c>
      <c r="K64" s="14">
        <v>3004</v>
      </c>
      <c r="L64" s="21">
        <v>0.12</v>
      </c>
      <c r="M64" s="70"/>
    </row>
    <row r="65" spans="1:13" ht="15.75">
      <c r="A65" s="48">
        <v>50</v>
      </c>
      <c r="B65" s="41" t="s">
        <v>104</v>
      </c>
      <c r="C65" s="35" t="s">
        <v>18</v>
      </c>
      <c r="D65" s="82" t="s">
        <v>245</v>
      </c>
      <c r="E65" s="36">
        <v>1257</v>
      </c>
      <c r="F65" s="96">
        <v>43270</v>
      </c>
      <c r="G65" s="67">
        <v>5</v>
      </c>
      <c r="H65" s="14">
        <v>25</v>
      </c>
      <c r="I65" s="20">
        <f t="shared" si="1"/>
        <v>19.5</v>
      </c>
      <c r="J65" s="18">
        <f t="shared" si="0"/>
        <v>97.5</v>
      </c>
      <c r="K65" s="14">
        <v>3004</v>
      </c>
      <c r="L65" s="21">
        <v>0.12</v>
      </c>
      <c r="M65" s="70"/>
    </row>
    <row r="66" spans="1:13" ht="15.75">
      <c r="A66" s="48">
        <v>51</v>
      </c>
      <c r="B66" s="41" t="s">
        <v>139</v>
      </c>
      <c r="C66" s="35" t="s">
        <v>18</v>
      </c>
      <c r="D66" s="82" t="s">
        <v>41</v>
      </c>
      <c r="E66" s="36" t="s">
        <v>203</v>
      </c>
      <c r="F66" s="96">
        <v>43300</v>
      </c>
      <c r="G66" s="53">
        <v>400</v>
      </c>
      <c r="H66" s="14">
        <v>15</v>
      </c>
      <c r="I66" s="20">
        <f t="shared" si="1"/>
        <v>11.700000000000001</v>
      </c>
      <c r="J66" s="18">
        <f t="shared" si="0"/>
        <v>4680</v>
      </c>
      <c r="K66" s="14">
        <v>3004</v>
      </c>
      <c r="L66" s="21">
        <v>0.12</v>
      </c>
      <c r="M66" s="70"/>
    </row>
    <row r="67" spans="1:13" ht="15.75">
      <c r="A67" s="48">
        <v>52</v>
      </c>
      <c r="B67" s="41" t="s">
        <v>52</v>
      </c>
      <c r="C67" s="35" t="s">
        <v>18</v>
      </c>
      <c r="D67" s="82" t="s">
        <v>41</v>
      </c>
      <c r="E67" s="36" t="s">
        <v>228</v>
      </c>
      <c r="F67" s="96">
        <v>43209</v>
      </c>
      <c r="G67" s="67">
        <v>100</v>
      </c>
      <c r="H67" s="14">
        <v>3</v>
      </c>
      <c r="I67" s="20">
        <f t="shared" si="1"/>
        <v>2.34</v>
      </c>
      <c r="J67" s="18">
        <f t="shared" si="0"/>
        <v>234</v>
      </c>
      <c r="K67" s="14">
        <v>3004</v>
      </c>
      <c r="L67" s="21">
        <v>0.12</v>
      </c>
      <c r="M67" s="70"/>
    </row>
    <row r="68" spans="1:13" ht="15.75">
      <c r="A68" s="48">
        <v>53</v>
      </c>
      <c r="B68" s="41" t="s">
        <v>105</v>
      </c>
      <c r="C68" s="35" t="s">
        <v>39</v>
      </c>
      <c r="D68" s="82" t="s">
        <v>30</v>
      </c>
      <c r="E68" s="36" t="s">
        <v>210</v>
      </c>
      <c r="F68" s="96">
        <v>43453</v>
      </c>
      <c r="G68" s="53">
        <v>50</v>
      </c>
      <c r="H68" s="14">
        <v>9.1999999999999993</v>
      </c>
      <c r="I68" s="20">
        <f t="shared" si="1"/>
        <v>7.1759999999999993</v>
      </c>
      <c r="J68" s="18">
        <f t="shared" si="0"/>
        <v>358.79999999999995</v>
      </c>
      <c r="K68" s="14">
        <v>3004</v>
      </c>
      <c r="L68" s="21">
        <v>0.12</v>
      </c>
      <c r="M68" s="70"/>
    </row>
    <row r="69" spans="1:13" ht="15.75">
      <c r="A69" s="48">
        <v>54</v>
      </c>
      <c r="B69" s="41" t="s">
        <v>106</v>
      </c>
      <c r="C69" s="35" t="s">
        <v>39</v>
      </c>
      <c r="D69" s="82" t="s">
        <v>242</v>
      </c>
      <c r="E69" s="36" t="s">
        <v>204</v>
      </c>
      <c r="F69" s="96">
        <v>43300</v>
      </c>
      <c r="G69" s="53">
        <v>20</v>
      </c>
      <c r="H69" s="14">
        <v>85</v>
      </c>
      <c r="I69" s="20">
        <f t="shared" si="1"/>
        <v>66.3</v>
      </c>
      <c r="J69" s="18">
        <f t="shared" si="0"/>
        <v>1326</v>
      </c>
      <c r="K69" s="14">
        <v>3004</v>
      </c>
      <c r="L69" s="21">
        <v>0.12</v>
      </c>
      <c r="M69" s="70"/>
    </row>
    <row r="70" spans="1:13" ht="15.75">
      <c r="A70" s="48">
        <v>55</v>
      </c>
      <c r="B70" s="41" t="s">
        <v>107</v>
      </c>
      <c r="C70" s="41" t="s">
        <v>39</v>
      </c>
      <c r="D70" s="89" t="s">
        <v>15</v>
      </c>
      <c r="E70" s="46" t="s">
        <v>205</v>
      </c>
      <c r="F70" s="104">
        <v>43423</v>
      </c>
      <c r="G70" s="46">
        <v>5</v>
      </c>
      <c r="H70" s="14">
        <v>40</v>
      </c>
      <c r="I70" s="20">
        <f t="shared" si="1"/>
        <v>31.200000000000003</v>
      </c>
      <c r="J70" s="18">
        <f t="shared" si="0"/>
        <v>156</v>
      </c>
      <c r="K70" s="14">
        <v>3004</v>
      </c>
      <c r="L70" s="21">
        <v>0.12</v>
      </c>
      <c r="M70" s="70"/>
    </row>
    <row r="71" spans="1:13" ht="15.75">
      <c r="A71" s="48">
        <v>56</v>
      </c>
      <c r="B71" s="41" t="s">
        <v>140</v>
      </c>
      <c r="C71" s="35" t="s">
        <v>39</v>
      </c>
      <c r="D71" s="82" t="s">
        <v>7</v>
      </c>
      <c r="E71" s="36" t="s">
        <v>241</v>
      </c>
      <c r="F71" s="96">
        <v>43239</v>
      </c>
      <c r="G71" s="53">
        <v>100</v>
      </c>
      <c r="H71" s="14">
        <v>14</v>
      </c>
      <c r="I71" s="20">
        <f t="shared" si="1"/>
        <v>10.92</v>
      </c>
      <c r="J71" s="18">
        <f t="shared" si="0"/>
        <v>1092</v>
      </c>
      <c r="K71" s="14">
        <v>3004</v>
      </c>
      <c r="L71" s="21">
        <v>0.12</v>
      </c>
      <c r="M71" s="70"/>
    </row>
    <row r="72" spans="1:13" ht="15.75">
      <c r="A72" s="48">
        <v>57</v>
      </c>
      <c r="B72" s="41" t="s">
        <v>62</v>
      </c>
      <c r="C72" s="35" t="s">
        <v>39</v>
      </c>
      <c r="D72" s="82" t="s">
        <v>63</v>
      </c>
      <c r="E72" s="36" t="s">
        <v>206</v>
      </c>
      <c r="F72" s="96">
        <v>43331</v>
      </c>
      <c r="G72" s="53">
        <v>5</v>
      </c>
      <c r="H72" s="14">
        <v>42</v>
      </c>
      <c r="I72" s="20">
        <f t="shared" si="1"/>
        <v>32.76</v>
      </c>
      <c r="J72" s="18">
        <f t="shared" si="0"/>
        <v>163.79999999999998</v>
      </c>
      <c r="K72" s="14">
        <v>3004</v>
      </c>
      <c r="L72" s="21">
        <v>0.12</v>
      </c>
      <c r="M72" s="70"/>
    </row>
    <row r="73" spans="1:13" ht="18">
      <c r="A73" s="48">
        <v>58</v>
      </c>
      <c r="B73" s="42" t="s">
        <v>108</v>
      </c>
      <c r="C73" s="37" t="s">
        <v>39</v>
      </c>
      <c r="D73" s="86" t="s">
        <v>109</v>
      </c>
      <c r="E73" s="68" t="s">
        <v>207</v>
      </c>
      <c r="F73" s="105">
        <v>43391</v>
      </c>
      <c r="G73" s="54">
        <v>2</v>
      </c>
      <c r="H73" s="14">
        <v>55</v>
      </c>
      <c r="I73" s="20">
        <f t="shared" si="1"/>
        <v>42.9</v>
      </c>
      <c r="J73" s="18">
        <f t="shared" si="0"/>
        <v>85.8</v>
      </c>
      <c r="K73" s="14">
        <v>3004</v>
      </c>
      <c r="L73" s="21">
        <v>0.12</v>
      </c>
      <c r="M73" s="70"/>
    </row>
    <row r="74" spans="1:13" ht="15.75">
      <c r="A74" s="48">
        <v>59</v>
      </c>
      <c r="B74" s="37" t="s">
        <v>110</v>
      </c>
      <c r="C74" s="41" t="s">
        <v>111</v>
      </c>
      <c r="D74" s="82" t="s">
        <v>112</v>
      </c>
      <c r="E74" s="36">
        <v>1040</v>
      </c>
      <c r="F74" s="96">
        <v>43120</v>
      </c>
      <c r="G74" s="53">
        <v>10</v>
      </c>
      <c r="H74" s="14">
        <v>280</v>
      </c>
      <c r="I74" s="20">
        <f t="shared" si="1"/>
        <v>218.4</v>
      </c>
      <c r="J74" s="18">
        <f t="shared" si="0"/>
        <v>2184</v>
      </c>
      <c r="K74" s="14">
        <v>3004</v>
      </c>
      <c r="L74" s="21">
        <v>0.12</v>
      </c>
      <c r="M74" s="70"/>
    </row>
    <row r="75" spans="1:13" ht="15.75">
      <c r="A75" s="48">
        <v>60</v>
      </c>
      <c r="B75" s="37" t="s">
        <v>113</v>
      </c>
      <c r="C75" s="41" t="s">
        <v>9</v>
      </c>
      <c r="D75" s="82" t="s">
        <v>114</v>
      </c>
      <c r="E75" s="36" t="s">
        <v>213</v>
      </c>
      <c r="F75" s="96" t="s">
        <v>213</v>
      </c>
      <c r="G75" s="53">
        <v>5</v>
      </c>
      <c r="H75" s="14">
        <v>450</v>
      </c>
      <c r="I75" s="20">
        <f t="shared" si="1"/>
        <v>351</v>
      </c>
      <c r="J75" s="18">
        <f t="shared" si="0"/>
        <v>1755</v>
      </c>
      <c r="K75" s="14">
        <v>3004</v>
      </c>
      <c r="L75" s="21">
        <v>0.12</v>
      </c>
      <c r="M75" s="70"/>
    </row>
    <row r="76" spans="1:13" ht="15.75">
      <c r="A76" s="48">
        <v>61</v>
      </c>
      <c r="B76" s="37" t="s">
        <v>115</v>
      </c>
      <c r="C76" s="41" t="s">
        <v>9</v>
      </c>
      <c r="D76" s="82" t="s">
        <v>116</v>
      </c>
      <c r="E76" s="36" t="s">
        <v>215</v>
      </c>
      <c r="F76" s="96">
        <v>43121</v>
      </c>
      <c r="G76" s="53">
        <v>5</v>
      </c>
      <c r="H76" s="14">
        <v>22</v>
      </c>
      <c r="I76" s="20">
        <f t="shared" si="1"/>
        <v>17.16</v>
      </c>
      <c r="J76" s="18">
        <f t="shared" si="0"/>
        <v>85.8</v>
      </c>
      <c r="K76" s="14">
        <v>3004</v>
      </c>
      <c r="L76" s="21">
        <v>0.12</v>
      </c>
      <c r="M76" s="70"/>
    </row>
    <row r="77" spans="1:13" ht="15.75">
      <c r="A77" s="48">
        <v>62</v>
      </c>
      <c r="B77" s="37" t="s">
        <v>117</v>
      </c>
      <c r="C77" s="41" t="s">
        <v>9</v>
      </c>
      <c r="D77" s="82" t="s">
        <v>116</v>
      </c>
      <c r="E77" s="36" t="s">
        <v>214</v>
      </c>
      <c r="F77" s="96">
        <v>43363</v>
      </c>
      <c r="G77" s="53">
        <v>3</v>
      </c>
      <c r="H77" s="14">
        <v>18</v>
      </c>
      <c r="I77" s="20">
        <f t="shared" si="1"/>
        <v>14.040000000000001</v>
      </c>
      <c r="J77" s="18">
        <f t="shared" si="0"/>
        <v>42.120000000000005</v>
      </c>
      <c r="K77" s="14">
        <v>3004</v>
      </c>
      <c r="L77" s="21">
        <v>0.12</v>
      </c>
      <c r="M77" s="70"/>
    </row>
    <row r="78" spans="1:13" ht="15.75">
      <c r="A78" s="48">
        <v>63</v>
      </c>
      <c r="B78" s="47" t="s">
        <v>70</v>
      </c>
      <c r="C78" s="41" t="s">
        <v>9</v>
      </c>
      <c r="D78" s="82" t="s">
        <v>40</v>
      </c>
      <c r="E78" s="36" t="s">
        <v>216</v>
      </c>
      <c r="F78" s="96">
        <v>43426</v>
      </c>
      <c r="G78" s="53">
        <v>700</v>
      </c>
      <c r="H78" s="14">
        <v>7</v>
      </c>
      <c r="I78" s="20">
        <f t="shared" si="1"/>
        <v>5.46</v>
      </c>
      <c r="J78" s="18">
        <f t="shared" si="0"/>
        <v>3822</v>
      </c>
      <c r="K78" s="14">
        <v>3004</v>
      </c>
      <c r="L78" s="21">
        <v>0.12</v>
      </c>
      <c r="M78" s="70"/>
    </row>
    <row r="79" spans="1:13" ht="15.75">
      <c r="A79" s="48">
        <v>64</v>
      </c>
      <c r="B79" s="47" t="s">
        <v>118</v>
      </c>
      <c r="C79" s="35" t="s">
        <v>9</v>
      </c>
      <c r="D79" s="82" t="s">
        <v>244</v>
      </c>
      <c r="E79" s="36" t="s">
        <v>217</v>
      </c>
      <c r="F79" s="96" t="s">
        <v>218</v>
      </c>
      <c r="G79" s="53">
        <v>30</v>
      </c>
      <c r="H79" s="14">
        <v>80</v>
      </c>
      <c r="I79" s="20">
        <f t="shared" si="1"/>
        <v>62.400000000000006</v>
      </c>
      <c r="J79" s="18">
        <f t="shared" si="0"/>
        <v>1872.0000000000002</v>
      </c>
      <c r="K79" s="14">
        <v>3004</v>
      </c>
      <c r="L79" s="21">
        <v>0.12</v>
      </c>
      <c r="M79" s="70"/>
    </row>
    <row r="80" spans="1:13" ht="15.75">
      <c r="A80" s="48">
        <v>65</v>
      </c>
      <c r="B80" s="47" t="s">
        <v>119</v>
      </c>
      <c r="C80" s="41" t="s">
        <v>9</v>
      </c>
      <c r="D80" s="82" t="s">
        <v>71</v>
      </c>
      <c r="E80" s="36" t="s">
        <v>229</v>
      </c>
      <c r="F80" s="96" t="s">
        <v>213</v>
      </c>
      <c r="G80" s="53">
        <v>5</v>
      </c>
      <c r="H80" s="14">
        <v>22</v>
      </c>
      <c r="I80" s="20">
        <f t="shared" si="1"/>
        <v>17.16</v>
      </c>
      <c r="J80" s="18">
        <f t="shared" ref="J80:J95" si="2">(G80*I80)</f>
        <v>85.8</v>
      </c>
      <c r="K80" s="14">
        <v>3004</v>
      </c>
      <c r="L80" s="21">
        <v>0.12</v>
      </c>
      <c r="M80" s="70"/>
    </row>
    <row r="81" spans="1:13" ht="15.75">
      <c r="A81" s="48">
        <v>66</v>
      </c>
      <c r="B81" s="47" t="s">
        <v>120</v>
      </c>
      <c r="C81" s="35" t="s">
        <v>9</v>
      </c>
      <c r="D81" s="89" t="s">
        <v>121</v>
      </c>
      <c r="E81" s="46" t="s">
        <v>219</v>
      </c>
      <c r="F81" s="104">
        <v>43151</v>
      </c>
      <c r="G81" s="55">
        <v>500</v>
      </c>
      <c r="H81" s="14">
        <v>4</v>
      </c>
      <c r="I81" s="20">
        <f t="shared" ref="I81:I95" si="3">H81*78%</f>
        <v>3.12</v>
      </c>
      <c r="J81" s="18">
        <f t="shared" si="2"/>
        <v>1560</v>
      </c>
      <c r="K81" s="14">
        <v>3004</v>
      </c>
      <c r="L81" s="21">
        <v>0.12</v>
      </c>
      <c r="M81" s="70"/>
    </row>
    <row r="82" spans="1:13" ht="15.75">
      <c r="A82" s="48">
        <v>67</v>
      </c>
      <c r="B82" s="47" t="s">
        <v>122</v>
      </c>
      <c r="C82" s="35" t="s">
        <v>9</v>
      </c>
      <c r="D82" s="89" t="s">
        <v>121</v>
      </c>
      <c r="E82" s="46" t="s">
        <v>213</v>
      </c>
      <c r="F82" s="104" t="s">
        <v>222</v>
      </c>
      <c r="G82" s="55">
        <v>500</v>
      </c>
      <c r="H82" s="14">
        <v>3</v>
      </c>
      <c r="I82" s="20">
        <f t="shared" si="3"/>
        <v>2.34</v>
      </c>
      <c r="J82" s="18">
        <f t="shared" si="2"/>
        <v>1170</v>
      </c>
      <c r="K82" s="14">
        <v>3004</v>
      </c>
      <c r="L82" s="21">
        <v>0.12</v>
      </c>
      <c r="M82" s="70"/>
    </row>
    <row r="83" spans="1:13" ht="15.75">
      <c r="A83" s="48">
        <v>68</v>
      </c>
      <c r="B83" s="47" t="s">
        <v>123</v>
      </c>
      <c r="C83" s="41" t="s">
        <v>9</v>
      </c>
      <c r="D83" s="89" t="s">
        <v>124</v>
      </c>
      <c r="E83" s="46">
        <v>78</v>
      </c>
      <c r="F83" s="104">
        <v>43301</v>
      </c>
      <c r="G83" s="55">
        <v>200</v>
      </c>
      <c r="H83" s="14">
        <v>8</v>
      </c>
      <c r="I83" s="20">
        <f t="shared" si="3"/>
        <v>6.24</v>
      </c>
      <c r="J83" s="18">
        <f t="shared" si="2"/>
        <v>1248</v>
      </c>
      <c r="K83" s="14">
        <v>3004</v>
      </c>
      <c r="L83" s="21">
        <v>0.12</v>
      </c>
      <c r="M83" s="70"/>
    </row>
    <row r="84" spans="1:13" ht="15.75">
      <c r="A84" s="48">
        <v>69</v>
      </c>
      <c r="B84" s="47" t="s">
        <v>141</v>
      </c>
      <c r="C84" s="41" t="s">
        <v>9</v>
      </c>
      <c r="D84" s="89" t="s">
        <v>40</v>
      </c>
      <c r="E84" s="46" t="s">
        <v>220</v>
      </c>
      <c r="F84" s="104">
        <v>43334</v>
      </c>
      <c r="G84" s="55">
        <v>2000</v>
      </c>
      <c r="H84" s="14">
        <v>1.5</v>
      </c>
      <c r="I84" s="20">
        <f t="shared" si="3"/>
        <v>1.17</v>
      </c>
      <c r="J84" s="18">
        <f t="shared" si="2"/>
        <v>2340</v>
      </c>
      <c r="K84" s="14">
        <v>3004</v>
      </c>
      <c r="L84" s="21">
        <v>0.12</v>
      </c>
      <c r="M84" s="70"/>
    </row>
    <row r="85" spans="1:13" ht="15.75">
      <c r="A85" s="48">
        <v>70</v>
      </c>
      <c r="B85" s="47" t="s">
        <v>125</v>
      </c>
      <c r="C85" s="41" t="s">
        <v>9</v>
      </c>
      <c r="D85" s="85"/>
      <c r="E85" s="14" t="s">
        <v>221</v>
      </c>
      <c r="F85" s="106">
        <v>43239</v>
      </c>
      <c r="G85" s="55">
        <v>400</v>
      </c>
      <c r="H85" s="14">
        <v>25</v>
      </c>
      <c r="I85" s="20">
        <f t="shared" si="3"/>
        <v>19.5</v>
      </c>
      <c r="J85" s="18">
        <f t="shared" si="2"/>
        <v>7800</v>
      </c>
      <c r="K85" s="14">
        <v>3004</v>
      </c>
      <c r="L85" s="21">
        <v>0.12</v>
      </c>
      <c r="M85" s="70"/>
    </row>
    <row r="86" spans="1:13" ht="15.75">
      <c r="A86" s="48">
        <v>71</v>
      </c>
      <c r="B86" s="47" t="s">
        <v>126</v>
      </c>
      <c r="C86" s="41" t="s">
        <v>9</v>
      </c>
      <c r="D86" s="89" t="s">
        <v>72</v>
      </c>
      <c r="E86" s="46" t="s">
        <v>213</v>
      </c>
      <c r="F86" s="104" t="s">
        <v>217</v>
      </c>
      <c r="G86" s="55">
        <v>10</v>
      </c>
      <c r="H86" s="14">
        <v>100</v>
      </c>
      <c r="I86" s="20">
        <f t="shared" si="3"/>
        <v>78</v>
      </c>
      <c r="J86" s="18">
        <f t="shared" si="2"/>
        <v>780</v>
      </c>
      <c r="K86" s="14">
        <v>3004</v>
      </c>
      <c r="L86" s="21">
        <v>0.12</v>
      </c>
      <c r="M86" s="70"/>
    </row>
    <row r="87" spans="1:13" ht="15.75">
      <c r="A87" s="48">
        <v>72</v>
      </c>
      <c r="B87" s="47" t="s">
        <v>127</v>
      </c>
      <c r="C87" s="41" t="s">
        <v>9</v>
      </c>
      <c r="D87" s="85"/>
      <c r="E87" s="14" t="s">
        <v>213</v>
      </c>
      <c r="F87" s="106" t="s">
        <v>222</v>
      </c>
      <c r="G87" s="55">
        <v>3</v>
      </c>
      <c r="H87" s="14">
        <v>2200</v>
      </c>
      <c r="I87" s="20">
        <f t="shared" si="3"/>
        <v>1716</v>
      </c>
      <c r="J87" s="18">
        <f t="shared" si="2"/>
        <v>5148</v>
      </c>
      <c r="K87" s="14">
        <v>3004</v>
      </c>
      <c r="L87" s="21">
        <v>0.12</v>
      </c>
      <c r="M87" s="70"/>
    </row>
    <row r="88" spans="1:13" ht="15.75">
      <c r="A88" s="48">
        <v>73</v>
      </c>
      <c r="B88" s="47" t="s">
        <v>128</v>
      </c>
      <c r="C88" s="41" t="s">
        <v>9</v>
      </c>
      <c r="D88" s="85"/>
      <c r="E88" s="14" t="s">
        <v>223</v>
      </c>
      <c r="F88" s="106">
        <v>43393</v>
      </c>
      <c r="G88" s="55">
        <v>4</v>
      </c>
      <c r="H88" s="14">
        <v>450</v>
      </c>
      <c r="I88" s="20">
        <f t="shared" si="3"/>
        <v>351</v>
      </c>
      <c r="J88" s="18">
        <f t="shared" si="2"/>
        <v>1404</v>
      </c>
      <c r="K88" s="14">
        <v>3004</v>
      </c>
      <c r="L88" s="21">
        <v>0.12</v>
      </c>
      <c r="M88" s="70"/>
    </row>
    <row r="89" spans="1:13" ht="15.75">
      <c r="A89" s="48">
        <v>74</v>
      </c>
      <c r="B89" s="41" t="s">
        <v>129</v>
      </c>
      <c r="C89" s="41" t="s">
        <v>9</v>
      </c>
      <c r="D89" s="89" t="s">
        <v>41</v>
      </c>
      <c r="E89" s="46" t="s">
        <v>250</v>
      </c>
      <c r="F89" s="104">
        <v>43423</v>
      </c>
      <c r="G89" s="55">
        <v>10</v>
      </c>
      <c r="H89" s="14">
        <v>125</v>
      </c>
      <c r="I89" s="20">
        <f t="shared" si="3"/>
        <v>97.5</v>
      </c>
      <c r="J89" s="18">
        <f t="shared" si="2"/>
        <v>975</v>
      </c>
      <c r="K89" s="14">
        <v>3004</v>
      </c>
      <c r="L89" s="21">
        <v>0.12</v>
      </c>
    </row>
    <row r="90" spans="1:13" ht="15.75">
      <c r="A90" s="48">
        <v>75</v>
      </c>
      <c r="B90" s="47" t="s">
        <v>130</v>
      </c>
      <c r="C90" s="41" t="s">
        <v>9</v>
      </c>
      <c r="D90" s="89" t="s">
        <v>131</v>
      </c>
      <c r="E90" s="46" t="s">
        <v>173</v>
      </c>
      <c r="F90" s="104">
        <v>43334</v>
      </c>
      <c r="G90" s="55">
        <v>3</v>
      </c>
      <c r="H90" s="14">
        <v>1500</v>
      </c>
      <c r="I90" s="20">
        <f t="shared" si="3"/>
        <v>1170</v>
      </c>
      <c r="J90" s="18">
        <f t="shared" si="2"/>
        <v>3510</v>
      </c>
      <c r="K90" s="14">
        <v>3004</v>
      </c>
      <c r="L90" s="21">
        <v>0.12</v>
      </c>
    </row>
    <row r="91" spans="1:13" ht="15.75">
      <c r="A91" s="48">
        <v>76</v>
      </c>
      <c r="B91" s="47" t="s">
        <v>132</v>
      </c>
      <c r="C91" s="41" t="s">
        <v>9</v>
      </c>
      <c r="D91" s="85"/>
      <c r="E91" s="14" t="s">
        <v>172</v>
      </c>
      <c r="F91" s="106">
        <v>43362</v>
      </c>
      <c r="G91" s="55">
        <v>100</v>
      </c>
      <c r="H91" s="14">
        <v>2</v>
      </c>
      <c r="I91" s="20">
        <f t="shared" si="3"/>
        <v>1.56</v>
      </c>
      <c r="J91" s="18">
        <f t="shared" si="2"/>
        <v>156</v>
      </c>
      <c r="K91" s="14">
        <v>3004</v>
      </c>
      <c r="L91" s="21">
        <v>0.12</v>
      </c>
    </row>
    <row r="92" spans="1:13" ht="15.75">
      <c r="A92" s="48">
        <v>77</v>
      </c>
      <c r="B92" s="47" t="s">
        <v>133</v>
      </c>
      <c r="C92" s="41" t="s">
        <v>9</v>
      </c>
      <c r="D92" s="82" t="s">
        <v>157</v>
      </c>
      <c r="E92" s="36" t="s">
        <v>174</v>
      </c>
      <c r="F92" s="96">
        <v>43270</v>
      </c>
      <c r="G92" s="55">
        <v>5</v>
      </c>
      <c r="H92" s="14">
        <v>90</v>
      </c>
      <c r="I92" s="20">
        <f t="shared" si="3"/>
        <v>70.2</v>
      </c>
      <c r="J92" s="18">
        <f t="shared" si="2"/>
        <v>351</v>
      </c>
      <c r="K92" s="14">
        <v>3004</v>
      </c>
      <c r="L92" s="21">
        <v>0.12</v>
      </c>
    </row>
    <row r="93" spans="1:13" s="11" customFormat="1" ht="15.75">
      <c r="A93" s="48">
        <v>78</v>
      </c>
      <c r="B93" s="47" t="s">
        <v>143</v>
      </c>
      <c r="C93" s="41" t="s">
        <v>9</v>
      </c>
      <c r="D93" s="82" t="s">
        <v>144</v>
      </c>
      <c r="E93" s="36" t="s">
        <v>230</v>
      </c>
      <c r="F93" s="96">
        <v>43240</v>
      </c>
      <c r="G93" s="55">
        <v>300</v>
      </c>
      <c r="H93" s="14">
        <v>22</v>
      </c>
      <c r="I93" s="20">
        <f t="shared" si="3"/>
        <v>17.16</v>
      </c>
      <c r="J93" s="18">
        <f t="shared" si="2"/>
        <v>5148</v>
      </c>
      <c r="K93" s="14">
        <v>3004</v>
      </c>
      <c r="L93" s="21">
        <v>0.12</v>
      </c>
    </row>
    <row r="94" spans="1:13" s="11" customFormat="1" ht="15.75">
      <c r="A94" s="48">
        <v>79</v>
      </c>
      <c r="B94" s="47" t="s">
        <v>145</v>
      </c>
      <c r="C94" s="41" t="s">
        <v>146</v>
      </c>
      <c r="D94" s="82" t="s">
        <v>147</v>
      </c>
      <c r="E94" s="36">
        <v>18171084</v>
      </c>
      <c r="F94" s="96">
        <v>43300</v>
      </c>
      <c r="G94" s="55">
        <v>150</v>
      </c>
      <c r="H94" s="14">
        <v>11</v>
      </c>
      <c r="I94" s="20">
        <f t="shared" si="3"/>
        <v>8.58</v>
      </c>
      <c r="J94" s="18">
        <f t="shared" si="2"/>
        <v>1287</v>
      </c>
      <c r="K94" s="14">
        <v>3004</v>
      </c>
      <c r="L94" s="21">
        <v>0.12</v>
      </c>
    </row>
    <row r="95" spans="1:13" s="11" customFormat="1" ht="15.75">
      <c r="A95" s="48">
        <v>80</v>
      </c>
      <c r="B95" s="47" t="s">
        <v>161</v>
      </c>
      <c r="C95" s="41" t="s">
        <v>162</v>
      </c>
      <c r="D95" s="82" t="s">
        <v>163</v>
      </c>
      <c r="E95" s="36" t="s">
        <v>208</v>
      </c>
      <c r="F95" s="96">
        <v>43423</v>
      </c>
      <c r="G95" s="55">
        <v>10</v>
      </c>
      <c r="H95" s="90">
        <v>12</v>
      </c>
      <c r="I95" s="20">
        <f t="shared" si="3"/>
        <v>9.36</v>
      </c>
      <c r="J95" s="18">
        <f t="shared" si="2"/>
        <v>93.6</v>
      </c>
      <c r="K95" s="90">
        <v>3004</v>
      </c>
      <c r="L95" s="21">
        <v>0.12</v>
      </c>
    </row>
    <row r="96" spans="1:13">
      <c r="I96" s="11" t="s">
        <v>5</v>
      </c>
      <c r="J96" s="19">
        <f>SUM(J16:J95)</f>
        <v>319208.69999999995</v>
      </c>
    </row>
    <row r="97" spans="2:10">
      <c r="I97" s="11" t="s">
        <v>42</v>
      </c>
      <c r="J97">
        <v>15857.28</v>
      </c>
    </row>
    <row r="98" spans="2:10" s="11" customFormat="1">
      <c r="I98" s="11" t="s">
        <v>164</v>
      </c>
      <c r="J98" s="11">
        <v>362.25</v>
      </c>
    </row>
    <row r="99" spans="2:10">
      <c r="B99" s="107" t="s">
        <v>225</v>
      </c>
      <c r="C99" s="108"/>
      <c r="D99" s="108"/>
      <c r="E99" s="108"/>
      <c r="F99" s="108"/>
      <c r="I99" s="11" t="s">
        <v>43</v>
      </c>
      <c r="J99">
        <v>15857.28</v>
      </c>
    </row>
    <row r="100" spans="2:10" s="11" customFormat="1">
      <c r="B100" s="109" t="s">
        <v>226</v>
      </c>
      <c r="C100" s="110"/>
      <c r="I100" s="22" t="s">
        <v>165</v>
      </c>
      <c r="J100" s="11">
        <v>362.25</v>
      </c>
    </row>
    <row r="101" spans="2:10">
      <c r="I101" s="22" t="s">
        <v>44</v>
      </c>
      <c r="J101">
        <f>SUM(J96:J100)</f>
        <v>351647.76</v>
      </c>
    </row>
    <row r="103" spans="2:10">
      <c r="I103" s="11" t="s">
        <v>224</v>
      </c>
    </row>
  </sheetData>
  <mergeCells count="3">
    <mergeCell ref="A7:B7"/>
    <mergeCell ref="A9:L9"/>
    <mergeCell ref="A11:M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L34"/>
  <sheetViews>
    <sheetView topLeftCell="A13" workbookViewId="0">
      <selection activeCell="H17" sqref="H17"/>
    </sheetView>
  </sheetViews>
  <sheetFormatPr defaultRowHeight="15"/>
  <cols>
    <col min="2" max="2" width="32.7109375" customWidth="1"/>
    <col min="3" max="3" width="20" customWidth="1"/>
    <col min="4" max="5" width="20" style="11" customWidth="1"/>
    <col min="6" max="6" width="12.7109375" customWidth="1"/>
  </cols>
  <sheetData>
    <row r="3" spans="1:12" ht="23.25">
      <c r="A3" s="17"/>
      <c r="B3" s="17"/>
      <c r="C3" s="17"/>
      <c r="D3" s="77" t="s">
        <v>171</v>
      </c>
      <c r="E3" s="17"/>
      <c r="F3" s="17"/>
      <c r="G3" s="17"/>
      <c r="H3" s="23"/>
      <c r="I3" s="17"/>
      <c r="J3" s="11"/>
      <c r="K3" s="11"/>
      <c r="L3" s="11"/>
    </row>
    <row r="4" spans="1:12" ht="23.25">
      <c r="A4" s="15"/>
      <c r="B4" s="15"/>
      <c r="C4" s="15"/>
      <c r="D4" s="15"/>
      <c r="E4" s="15"/>
      <c r="F4" s="15"/>
      <c r="G4" s="7" t="s">
        <v>1</v>
      </c>
      <c r="H4" s="24" t="s">
        <v>166</v>
      </c>
      <c r="I4" s="12"/>
      <c r="J4" s="15"/>
      <c r="K4" s="7"/>
      <c r="L4" s="12"/>
    </row>
    <row r="5" spans="1:12" ht="18">
      <c r="A5" s="3" t="s">
        <v>2</v>
      </c>
      <c r="B5" s="1"/>
      <c r="C5" s="1"/>
      <c r="D5" s="1"/>
      <c r="E5" s="1"/>
      <c r="F5" s="1"/>
      <c r="G5" s="13" t="s">
        <v>6</v>
      </c>
      <c r="H5" s="25"/>
      <c r="I5" s="5"/>
      <c r="J5" s="1"/>
      <c r="K5" s="13"/>
      <c r="L5" s="5"/>
    </row>
    <row r="6" spans="1:12">
      <c r="A6" s="1"/>
      <c r="B6" s="1"/>
      <c r="C6" s="1"/>
      <c r="D6" s="1"/>
      <c r="E6" s="1"/>
      <c r="F6" s="1"/>
      <c r="G6" s="13" t="s">
        <v>170</v>
      </c>
      <c r="H6" s="26"/>
      <c r="I6" s="6"/>
      <c r="J6" s="1"/>
      <c r="K6" s="13"/>
      <c r="L6" s="6"/>
    </row>
    <row r="7" spans="1:12" ht="15.75">
      <c r="A7" s="4" t="s">
        <v>3</v>
      </c>
      <c r="B7" s="4"/>
      <c r="C7" s="4"/>
      <c r="D7" s="4"/>
      <c r="E7" s="4"/>
      <c r="F7" s="4"/>
      <c r="G7" s="4" t="s">
        <v>58</v>
      </c>
      <c r="H7" s="27"/>
      <c r="I7" s="4"/>
      <c r="J7" s="4"/>
      <c r="K7" s="4"/>
      <c r="L7" s="4"/>
    </row>
    <row r="8" spans="1:12" ht="15.75">
      <c r="A8" s="112" t="s">
        <v>4</v>
      </c>
      <c r="B8" s="112"/>
      <c r="C8" s="16"/>
      <c r="D8" s="16"/>
      <c r="E8" s="16"/>
      <c r="F8" s="9"/>
      <c r="G8" s="9" t="s">
        <v>22</v>
      </c>
      <c r="H8" s="28"/>
      <c r="I8" s="2"/>
      <c r="J8" s="9"/>
      <c r="K8" s="9"/>
      <c r="L8" s="2"/>
    </row>
    <row r="9" spans="1:12" ht="15.75">
      <c r="A9" s="73" t="s">
        <v>156</v>
      </c>
      <c r="B9" s="51"/>
      <c r="C9" s="16"/>
      <c r="D9" s="16"/>
      <c r="E9" s="16"/>
      <c r="F9" s="49"/>
      <c r="G9" s="49"/>
      <c r="H9" s="28"/>
      <c r="I9" s="2"/>
      <c r="J9" s="49"/>
      <c r="K9" s="49"/>
      <c r="L9" s="2"/>
    </row>
    <row r="10" spans="1:12" ht="15.75">
      <c r="A10" s="113" t="s">
        <v>68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0"/>
    </row>
    <row r="11" spans="1:12" s="11" customFormat="1" ht="15.75">
      <c r="A11" s="76"/>
      <c r="B11" s="76" t="s">
        <v>251</v>
      </c>
      <c r="C11" s="76"/>
      <c r="D11" s="76"/>
      <c r="E11" s="76"/>
      <c r="F11" s="76"/>
      <c r="G11" s="76"/>
      <c r="H11" s="76"/>
      <c r="I11" s="76"/>
      <c r="J11" s="76"/>
      <c r="K11" s="76"/>
      <c r="L11" s="10"/>
    </row>
    <row r="12" spans="1:12" ht="15.75">
      <c r="A12" s="114" t="s">
        <v>252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5"/>
    </row>
    <row r="13" spans="1:12" ht="15.75">
      <c r="A13" s="49"/>
      <c r="B13" s="111" t="s">
        <v>159</v>
      </c>
      <c r="C13" s="49"/>
      <c r="D13" s="74"/>
      <c r="E13" s="74"/>
      <c r="F13" s="49"/>
      <c r="G13" s="49"/>
      <c r="H13" s="29"/>
      <c r="I13" s="49"/>
      <c r="J13" s="49"/>
      <c r="K13" s="49"/>
      <c r="L13" s="50"/>
    </row>
    <row r="14" spans="1:12" ht="15.75">
      <c r="A14" s="49" t="s">
        <v>21</v>
      </c>
      <c r="B14" s="49"/>
      <c r="C14" s="52" t="s">
        <v>66</v>
      </c>
      <c r="D14" s="74"/>
      <c r="E14" s="74"/>
      <c r="F14" s="52"/>
      <c r="G14" s="52"/>
      <c r="H14" s="29"/>
      <c r="I14" s="49"/>
      <c r="J14" s="49"/>
      <c r="K14" s="49"/>
      <c r="L14" s="8"/>
    </row>
    <row r="15" spans="1:12">
      <c r="A15" s="11"/>
      <c r="B15" s="11"/>
      <c r="C15" s="11"/>
      <c r="F15" s="11"/>
      <c r="G15" s="11"/>
      <c r="H15" s="30"/>
      <c r="I15" s="11"/>
      <c r="J15" s="11"/>
      <c r="K15" s="11"/>
      <c r="L15" s="11"/>
    </row>
    <row r="16" spans="1:12">
      <c r="A16" s="31" t="s">
        <v>10</v>
      </c>
      <c r="B16" s="31" t="s">
        <v>11</v>
      </c>
      <c r="C16" s="32" t="s">
        <v>12</v>
      </c>
      <c r="D16" s="32" t="s">
        <v>167</v>
      </c>
      <c r="E16" s="32" t="s">
        <v>168</v>
      </c>
      <c r="F16" s="91" t="s">
        <v>23</v>
      </c>
      <c r="G16" s="93" t="s">
        <v>13</v>
      </c>
      <c r="H16" s="33" t="s">
        <v>254</v>
      </c>
      <c r="I16" s="34" t="s">
        <v>5</v>
      </c>
      <c r="J16" s="33" t="s">
        <v>20</v>
      </c>
      <c r="K16" s="33" t="s">
        <v>19</v>
      </c>
      <c r="L16" s="11"/>
    </row>
    <row r="17" spans="1:12" ht="21">
      <c r="A17" s="56">
        <v>1</v>
      </c>
      <c r="B17" s="57" t="s">
        <v>48</v>
      </c>
      <c r="C17" s="57" t="s">
        <v>55</v>
      </c>
      <c r="D17" s="57">
        <v>78</v>
      </c>
      <c r="E17" s="99">
        <v>43301</v>
      </c>
      <c r="F17" s="80">
        <v>200</v>
      </c>
      <c r="G17" s="94">
        <v>8</v>
      </c>
      <c r="H17" s="20">
        <f>G17*76%</f>
        <v>6.08</v>
      </c>
      <c r="I17" s="18">
        <f t="shared" ref="I17:I23" si="0">(F17*H17)</f>
        <v>1216</v>
      </c>
      <c r="J17" s="14">
        <v>3004</v>
      </c>
      <c r="K17" s="21">
        <v>0.12</v>
      </c>
      <c r="L17" s="11"/>
    </row>
    <row r="18" spans="1:12" ht="21">
      <c r="A18" s="56">
        <v>2</v>
      </c>
      <c r="B18" s="57" t="s">
        <v>169</v>
      </c>
      <c r="C18" s="57" t="s">
        <v>47</v>
      </c>
      <c r="D18" s="57">
        <v>3</v>
      </c>
      <c r="E18" s="99">
        <v>43423</v>
      </c>
      <c r="F18" s="80">
        <v>100</v>
      </c>
      <c r="G18" s="94">
        <v>60</v>
      </c>
      <c r="H18" s="20">
        <f t="shared" ref="H18:H23" si="1">G18*76%</f>
        <v>45.6</v>
      </c>
      <c r="I18" s="18">
        <f t="shared" si="0"/>
        <v>4560</v>
      </c>
      <c r="J18" s="14">
        <v>3004</v>
      </c>
      <c r="K18" s="21">
        <v>0.12</v>
      </c>
      <c r="L18" s="11"/>
    </row>
    <row r="19" spans="1:12" ht="21">
      <c r="A19" s="56">
        <v>3</v>
      </c>
      <c r="B19" s="57" t="s">
        <v>67</v>
      </c>
      <c r="C19" s="57" t="s">
        <v>41</v>
      </c>
      <c r="D19" s="57" t="s">
        <v>210</v>
      </c>
      <c r="E19" s="99">
        <v>43453</v>
      </c>
      <c r="F19" s="80">
        <v>100</v>
      </c>
      <c r="G19" s="94">
        <v>9.1999999999999993</v>
      </c>
      <c r="H19" s="20">
        <f t="shared" si="1"/>
        <v>6.9919999999999991</v>
      </c>
      <c r="I19" s="18">
        <f t="shared" si="0"/>
        <v>699.19999999999993</v>
      </c>
      <c r="J19" s="14">
        <v>3004</v>
      </c>
      <c r="K19" s="21">
        <v>0.12</v>
      </c>
      <c r="L19" s="11"/>
    </row>
    <row r="20" spans="1:12" ht="21">
      <c r="A20" s="56">
        <v>4</v>
      </c>
      <c r="B20" s="57" t="s">
        <v>64</v>
      </c>
      <c r="C20" s="57" t="s">
        <v>55</v>
      </c>
      <c r="D20" s="57">
        <v>391</v>
      </c>
      <c r="E20" s="99">
        <v>43422</v>
      </c>
      <c r="F20" s="80">
        <v>200</v>
      </c>
      <c r="G20" s="94">
        <v>52</v>
      </c>
      <c r="H20" s="20">
        <f t="shared" si="1"/>
        <v>39.520000000000003</v>
      </c>
      <c r="I20" s="18">
        <f t="shared" si="0"/>
        <v>7904.0000000000009</v>
      </c>
      <c r="J20" s="14">
        <v>3004</v>
      </c>
      <c r="K20" s="21">
        <v>0.12</v>
      </c>
      <c r="L20" s="11"/>
    </row>
    <row r="21" spans="1:12" ht="21">
      <c r="A21" s="56">
        <v>5</v>
      </c>
      <c r="B21" s="57" t="s">
        <v>56</v>
      </c>
      <c r="C21" s="57" t="s">
        <v>55</v>
      </c>
      <c r="D21" s="57" t="s">
        <v>209</v>
      </c>
      <c r="E21" s="99">
        <v>43272</v>
      </c>
      <c r="F21" s="80">
        <v>100</v>
      </c>
      <c r="G21" s="94">
        <v>16</v>
      </c>
      <c r="H21" s="20">
        <f t="shared" si="1"/>
        <v>12.16</v>
      </c>
      <c r="I21" s="18">
        <f t="shared" si="0"/>
        <v>1216</v>
      </c>
      <c r="J21" s="14">
        <v>3004</v>
      </c>
      <c r="K21" s="21">
        <v>0.12</v>
      </c>
      <c r="L21" s="11"/>
    </row>
    <row r="22" spans="1:12" ht="21">
      <c r="A22" s="56">
        <v>6</v>
      </c>
      <c r="B22" s="57" t="s">
        <v>57</v>
      </c>
      <c r="C22" s="57" t="s">
        <v>28</v>
      </c>
      <c r="D22" s="57" t="s">
        <v>208</v>
      </c>
      <c r="E22" s="99">
        <v>43423</v>
      </c>
      <c r="F22" s="80">
        <v>100</v>
      </c>
      <c r="G22" s="94">
        <v>90</v>
      </c>
      <c r="H22" s="20">
        <f t="shared" si="1"/>
        <v>68.400000000000006</v>
      </c>
      <c r="I22" s="18">
        <f t="shared" si="0"/>
        <v>6840.0000000000009</v>
      </c>
      <c r="J22" s="14">
        <v>3004</v>
      </c>
      <c r="K22" s="21">
        <v>0.12</v>
      </c>
      <c r="L22" s="11"/>
    </row>
    <row r="23" spans="1:12" ht="21">
      <c r="A23" s="56">
        <v>7</v>
      </c>
      <c r="B23" s="58" t="s">
        <v>65</v>
      </c>
      <c r="C23" s="14"/>
      <c r="D23" s="14">
        <v>7</v>
      </c>
      <c r="E23" s="106">
        <v>43120</v>
      </c>
      <c r="F23" s="92">
        <v>100</v>
      </c>
      <c r="G23" s="94">
        <v>10</v>
      </c>
      <c r="H23" s="20">
        <f t="shared" si="1"/>
        <v>7.6</v>
      </c>
      <c r="I23" s="18">
        <f t="shared" si="0"/>
        <v>760</v>
      </c>
      <c r="J23" s="14">
        <v>3004</v>
      </c>
      <c r="K23" s="21">
        <v>0.12</v>
      </c>
      <c r="L23" s="11"/>
    </row>
    <row r="24" spans="1:12">
      <c r="A24" s="11"/>
      <c r="H24" s="11" t="s">
        <v>5</v>
      </c>
      <c r="I24" s="19">
        <f>SUM(I17:I23)</f>
        <v>23195.200000000001</v>
      </c>
    </row>
    <row r="25" spans="1:12">
      <c r="A25" s="11"/>
      <c r="H25" s="11" t="s">
        <v>42</v>
      </c>
      <c r="I25">
        <v>1391.71</v>
      </c>
    </row>
    <row r="26" spans="1:12">
      <c r="A26" s="11"/>
      <c r="B26" s="107" t="s">
        <v>225</v>
      </c>
      <c r="C26" s="108"/>
      <c r="D26" s="108"/>
      <c r="E26" s="108"/>
      <c r="H26" s="11" t="s">
        <v>43</v>
      </c>
      <c r="I26">
        <v>1281.8399999999999</v>
      </c>
    </row>
    <row r="27" spans="1:12">
      <c r="A27" s="11"/>
      <c r="B27" s="109" t="s">
        <v>226</v>
      </c>
      <c r="C27" s="110"/>
      <c r="H27" s="22" t="s">
        <v>44</v>
      </c>
      <c r="I27">
        <f>SUM(I24:I26)</f>
        <v>25868.75</v>
      </c>
    </row>
    <row r="28" spans="1:12">
      <c r="A28" s="11"/>
    </row>
    <row r="29" spans="1:12">
      <c r="A29" s="11"/>
    </row>
    <row r="30" spans="1:12">
      <c r="A30" s="11"/>
      <c r="H30" s="11" t="s">
        <v>224</v>
      </c>
      <c r="I30" s="11"/>
      <c r="J30" s="11"/>
      <c r="K30" s="11"/>
    </row>
    <row r="31" spans="1:12">
      <c r="A31" s="11"/>
    </row>
    <row r="32" spans="1:12">
      <c r="A32" s="11"/>
    </row>
    <row r="33" spans="1:1">
      <c r="A33" s="11"/>
    </row>
    <row r="34" spans="1:1">
      <c r="A34" s="11"/>
    </row>
  </sheetData>
  <mergeCells count="3">
    <mergeCell ref="A8:B8"/>
    <mergeCell ref="A10:K10"/>
    <mergeCell ref="A12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</dc:creator>
  <cp:lastModifiedBy>Naveen</cp:lastModifiedBy>
  <cp:lastPrinted>2017-10-23T10:58:03Z</cp:lastPrinted>
  <dcterms:created xsi:type="dcterms:W3CDTF">2012-02-27T11:41:52Z</dcterms:created>
  <dcterms:modified xsi:type="dcterms:W3CDTF">2018-04-17T08:54:38Z</dcterms:modified>
</cp:coreProperties>
</file>