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Streetlife-Rovereto\CAIRE\PILOT\"/>
    </mc:Choice>
  </mc:AlternateContent>
  <bookViews>
    <workbookView xWindow="240" yWindow="45" windowWidth="20115" windowHeight="7995" tabRatio="676" activeTab="7"/>
  </bookViews>
  <sheets>
    <sheet name="INPUT DATA" sheetId="19" r:id="rId1"/>
    <sheet name="MON" sheetId="1" r:id="rId2"/>
    <sheet name="TUE_MARKET" sheetId="12" r:id="rId3"/>
    <sheet name="WED" sheetId="13" r:id="rId4"/>
    <sheet name="THU" sheetId="14" r:id="rId5"/>
    <sheet name="FRI" sheetId="15" r:id="rId6"/>
    <sheet name="SAT" sheetId="18" r:id="rId7"/>
    <sheet name="SUN" sheetId="16" r:id="rId8"/>
    <sheet name="EXTRATIME" sheetId="4" r:id="rId9"/>
  </sheets>
  <definedNames>
    <definedName name="_xlnm.Database">#REF!</definedName>
  </definedNames>
  <calcPr calcId="152511"/>
</workbook>
</file>

<file path=xl/calcChain.xml><?xml version="1.0" encoding="utf-8"?>
<calcChain xmlns="http://schemas.openxmlformats.org/spreadsheetml/2006/main">
  <c r="M3" i="18" l="1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" i="18"/>
  <c r="P21" i="15"/>
  <c r="P20" i="15"/>
  <c r="P19" i="15"/>
  <c r="P18" i="15"/>
  <c r="P17" i="15"/>
  <c r="P16" i="15"/>
  <c r="P15" i="15"/>
  <c r="P14" i="15"/>
  <c r="P13" i="15"/>
  <c r="P12" i="15"/>
  <c r="P11" i="15"/>
  <c r="P10" i="15"/>
  <c r="P9" i="15"/>
  <c r="P8" i="15"/>
  <c r="P7" i="15"/>
  <c r="P6" i="15"/>
  <c r="P5" i="15"/>
  <c r="P4" i="15"/>
  <c r="P3" i="15"/>
  <c r="P2" i="15"/>
  <c r="P21" i="14"/>
  <c r="P20" i="14"/>
  <c r="P19" i="14"/>
  <c r="P18" i="14"/>
  <c r="P17" i="14"/>
  <c r="P16" i="14"/>
  <c r="P15" i="14"/>
  <c r="P14" i="14"/>
  <c r="P13" i="14"/>
  <c r="P12" i="14"/>
  <c r="P11" i="14"/>
  <c r="P10" i="14"/>
  <c r="P9" i="14"/>
  <c r="P8" i="14"/>
  <c r="P7" i="14"/>
  <c r="P6" i="14"/>
  <c r="P5" i="14"/>
  <c r="P4" i="14"/>
  <c r="P3" i="14"/>
  <c r="P2" i="14"/>
  <c r="P21" i="13"/>
  <c r="P20" i="13"/>
  <c r="P19" i="13"/>
  <c r="P18" i="13"/>
  <c r="P17" i="13"/>
  <c r="P16" i="13"/>
  <c r="P15" i="13"/>
  <c r="P14" i="13"/>
  <c r="P13" i="13"/>
  <c r="P12" i="13"/>
  <c r="P11" i="13"/>
  <c r="P10" i="13"/>
  <c r="P9" i="13"/>
  <c r="P8" i="13"/>
  <c r="P7" i="13"/>
  <c r="P6" i="13"/>
  <c r="P5" i="13"/>
  <c r="P4" i="13"/>
  <c r="P3" i="13"/>
  <c r="P2" i="13"/>
  <c r="P21" i="12"/>
  <c r="P15" i="12"/>
  <c r="P16" i="12"/>
  <c r="P17" i="12"/>
  <c r="P18" i="12"/>
  <c r="P19" i="12"/>
  <c r="P20" i="12"/>
  <c r="P14" i="12"/>
  <c r="P6" i="12"/>
  <c r="P7" i="12"/>
  <c r="P8" i="12"/>
  <c r="P9" i="12"/>
  <c r="P10" i="12"/>
  <c r="P11" i="12"/>
  <c r="P12" i="12"/>
  <c r="P13" i="12"/>
  <c r="P5" i="12"/>
  <c r="P3" i="12"/>
  <c r="P4" i="12"/>
  <c r="P2" i="12"/>
  <c r="O12" i="12"/>
  <c r="N12" i="12"/>
  <c r="O11" i="12"/>
  <c r="N11" i="12"/>
  <c r="N10" i="12"/>
  <c r="O10" i="12"/>
  <c r="O9" i="12"/>
  <c r="N9" i="12"/>
  <c r="N8" i="12"/>
  <c r="O8" i="12"/>
  <c r="O7" i="12"/>
  <c r="N7" i="12"/>
  <c r="O6" i="12"/>
  <c r="N6" i="12"/>
  <c r="P21" i="1"/>
  <c r="P15" i="1"/>
  <c r="P16" i="1"/>
  <c r="P17" i="1"/>
  <c r="P18" i="1"/>
  <c r="P19" i="1"/>
  <c r="P20" i="1"/>
  <c r="P14" i="1"/>
  <c r="P6" i="1"/>
  <c r="P7" i="1"/>
  <c r="P8" i="1"/>
  <c r="P9" i="1"/>
  <c r="P10" i="1"/>
  <c r="P11" i="1"/>
  <c r="P12" i="1"/>
  <c r="P13" i="1"/>
  <c r="P5" i="1"/>
  <c r="P3" i="1"/>
  <c r="P4" i="1"/>
  <c r="P2" i="1"/>
  <c r="R21" i="18" l="1"/>
  <c r="Q21" i="18"/>
  <c r="P21" i="18"/>
  <c r="O21" i="18"/>
  <c r="N21" i="18"/>
  <c r="R20" i="18"/>
  <c r="Q20" i="18"/>
  <c r="P20" i="18"/>
  <c r="O20" i="18"/>
  <c r="N20" i="18"/>
  <c r="R19" i="18"/>
  <c r="Q19" i="18"/>
  <c r="P19" i="18"/>
  <c r="O19" i="18"/>
  <c r="N19" i="18"/>
  <c r="R18" i="18"/>
  <c r="Q18" i="18"/>
  <c r="P18" i="18"/>
  <c r="O18" i="18"/>
  <c r="N18" i="18"/>
  <c r="R17" i="18"/>
  <c r="Q17" i="18"/>
  <c r="P17" i="18"/>
  <c r="O17" i="18"/>
  <c r="N17" i="18"/>
  <c r="R16" i="18"/>
  <c r="Q16" i="18"/>
  <c r="P16" i="18"/>
  <c r="O16" i="18"/>
  <c r="N16" i="18"/>
  <c r="R15" i="18"/>
  <c r="Q15" i="18"/>
  <c r="P15" i="18"/>
  <c r="O15" i="18"/>
  <c r="N15" i="18"/>
  <c r="R14" i="18"/>
  <c r="Q14" i="18"/>
  <c r="P14" i="18"/>
  <c r="O14" i="18"/>
  <c r="N14" i="18"/>
  <c r="R13" i="18"/>
  <c r="Q13" i="18"/>
  <c r="P13" i="18"/>
  <c r="O13" i="18"/>
  <c r="N13" i="18"/>
  <c r="R12" i="18"/>
  <c r="Q12" i="18"/>
  <c r="P12" i="18"/>
  <c r="O12" i="18"/>
  <c r="N12" i="18"/>
  <c r="R11" i="18"/>
  <c r="Q11" i="18"/>
  <c r="P11" i="18"/>
  <c r="O11" i="18"/>
  <c r="N11" i="18"/>
  <c r="R10" i="18"/>
  <c r="Q10" i="18"/>
  <c r="P10" i="18"/>
  <c r="O10" i="18"/>
  <c r="N10" i="18"/>
  <c r="R9" i="18"/>
  <c r="Q9" i="18"/>
  <c r="P9" i="18"/>
  <c r="O9" i="18"/>
  <c r="N9" i="18"/>
  <c r="R8" i="18"/>
  <c r="Q8" i="18"/>
  <c r="P8" i="18"/>
  <c r="O8" i="18"/>
  <c r="N8" i="18"/>
  <c r="R7" i="18"/>
  <c r="Q7" i="18"/>
  <c r="P7" i="18"/>
  <c r="O7" i="18"/>
  <c r="N7" i="18"/>
  <c r="R6" i="18"/>
  <c r="Q6" i="18"/>
  <c r="P6" i="18"/>
  <c r="O6" i="18"/>
  <c r="N6" i="18"/>
  <c r="R5" i="18"/>
  <c r="Q5" i="18"/>
  <c r="P5" i="18"/>
  <c r="O5" i="18"/>
  <c r="N5" i="18"/>
  <c r="R4" i="18"/>
  <c r="Q4" i="18"/>
  <c r="P4" i="18"/>
  <c r="O4" i="18"/>
  <c r="N4" i="18"/>
  <c r="R3" i="18"/>
  <c r="Q3" i="18"/>
  <c r="P3" i="18"/>
  <c r="O3" i="18"/>
  <c r="N3" i="18"/>
  <c r="R2" i="18"/>
  <c r="Q2" i="18"/>
  <c r="P2" i="18"/>
  <c r="O2" i="18"/>
  <c r="N2" i="18"/>
  <c r="M15" i="16"/>
  <c r="N15" i="16"/>
  <c r="O15" i="16"/>
  <c r="P15" i="16"/>
  <c r="Q15" i="16"/>
  <c r="R15" i="16"/>
  <c r="M16" i="16"/>
  <c r="N16" i="16"/>
  <c r="O16" i="16"/>
  <c r="P16" i="16"/>
  <c r="Q16" i="16"/>
  <c r="R16" i="16"/>
  <c r="M17" i="16"/>
  <c r="N17" i="16"/>
  <c r="O17" i="16"/>
  <c r="P17" i="16"/>
  <c r="Q17" i="16"/>
  <c r="R17" i="16"/>
  <c r="M18" i="16"/>
  <c r="N18" i="16"/>
  <c r="O18" i="16"/>
  <c r="P18" i="16"/>
  <c r="Q18" i="16"/>
  <c r="R18" i="16"/>
  <c r="M19" i="16"/>
  <c r="N19" i="16"/>
  <c r="O19" i="16"/>
  <c r="P19" i="16"/>
  <c r="Q19" i="16"/>
  <c r="R19" i="16"/>
  <c r="M20" i="16"/>
  <c r="N20" i="16"/>
  <c r="O20" i="16"/>
  <c r="P20" i="16"/>
  <c r="Q20" i="16"/>
  <c r="R20" i="16"/>
  <c r="N14" i="16"/>
  <c r="O14" i="16"/>
  <c r="P14" i="16"/>
  <c r="Q14" i="16"/>
  <c r="R14" i="16"/>
  <c r="M14" i="16"/>
  <c r="M3" i="16"/>
  <c r="N3" i="16"/>
  <c r="O3" i="16"/>
  <c r="P3" i="16"/>
  <c r="Q3" i="16"/>
  <c r="R3" i="16"/>
  <c r="M4" i="16"/>
  <c r="N4" i="16"/>
  <c r="O4" i="16"/>
  <c r="P4" i="16"/>
  <c r="Q4" i="16"/>
  <c r="R4" i="16"/>
  <c r="N2" i="16"/>
  <c r="O2" i="16"/>
  <c r="P2" i="16"/>
  <c r="Q2" i="16"/>
  <c r="R2" i="16"/>
  <c r="M2" i="16"/>
  <c r="N21" i="16"/>
  <c r="O21" i="16"/>
  <c r="P21" i="16"/>
  <c r="Q21" i="16"/>
  <c r="R21" i="16"/>
  <c r="M21" i="16"/>
  <c r="M6" i="16"/>
  <c r="N6" i="16"/>
  <c r="O6" i="16"/>
  <c r="P6" i="16"/>
  <c r="Q6" i="16"/>
  <c r="R6" i="16"/>
  <c r="M7" i="16"/>
  <c r="N7" i="16"/>
  <c r="O7" i="16"/>
  <c r="P7" i="16"/>
  <c r="Q7" i="16"/>
  <c r="R7" i="16"/>
  <c r="M8" i="16"/>
  <c r="N8" i="16"/>
  <c r="O8" i="16"/>
  <c r="P8" i="16"/>
  <c r="Q8" i="16"/>
  <c r="R8" i="16"/>
  <c r="M9" i="16"/>
  <c r="N9" i="16"/>
  <c r="O9" i="16"/>
  <c r="P9" i="16"/>
  <c r="Q9" i="16"/>
  <c r="R9" i="16"/>
  <c r="M10" i="16"/>
  <c r="N10" i="16"/>
  <c r="O10" i="16"/>
  <c r="P10" i="16"/>
  <c r="Q10" i="16"/>
  <c r="R10" i="16"/>
  <c r="M11" i="16"/>
  <c r="N11" i="16"/>
  <c r="O11" i="16"/>
  <c r="P11" i="16"/>
  <c r="Q11" i="16"/>
  <c r="R11" i="16"/>
  <c r="M12" i="16"/>
  <c r="N12" i="16"/>
  <c r="O12" i="16"/>
  <c r="P12" i="16"/>
  <c r="Q12" i="16"/>
  <c r="R12" i="16"/>
  <c r="M13" i="16"/>
  <c r="N13" i="16"/>
  <c r="O13" i="16"/>
  <c r="P13" i="16"/>
  <c r="Q13" i="16"/>
  <c r="R13" i="16"/>
  <c r="N5" i="16"/>
  <c r="O5" i="16"/>
  <c r="P5" i="16"/>
  <c r="Q5" i="16"/>
  <c r="R5" i="16"/>
  <c r="M5" i="16"/>
</calcChain>
</file>

<file path=xl/sharedStrings.xml><?xml version="1.0" encoding="utf-8"?>
<sst xmlns="http://schemas.openxmlformats.org/spreadsheetml/2006/main" count="366" uniqueCount="104">
  <si>
    <t>AM_7-9</t>
  </si>
  <si>
    <t>AM_9-11</t>
  </si>
  <si>
    <t>AM_11-13</t>
  </si>
  <si>
    <t>PM_13-15</t>
  </si>
  <si>
    <t>PM_15-17</t>
  </si>
  <si>
    <t>PM_17-19</t>
  </si>
  <si>
    <t>PM_19-24</t>
  </si>
  <si>
    <t>AM_00-07</t>
  </si>
  <si>
    <t>P_ZONE</t>
  </si>
  <si>
    <t>OCCUPANCY RATE</t>
  </si>
  <si>
    <t>PARKING SEARCH 
DIFFICULT LEVEL</t>
  </si>
  <si>
    <t>NULL</t>
  </si>
  <si>
    <t>60-70%</t>
  </si>
  <si>
    <t>LOW</t>
  </si>
  <si>
    <t>70-80%</t>
  </si>
  <si>
    <t>MEDIUM</t>
  </si>
  <si>
    <t>80-90%</t>
  </si>
  <si>
    <t>HIGH</t>
  </si>
  <si>
    <t>90-100%</t>
  </si>
  <si>
    <t>VERY HIGH</t>
  </si>
  <si>
    <t>&gt;100%</t>
  </si>
  <si>
    <t>IMPOSSIBLE</t>
  </si>
  <si>
    <t>BRIONE_A</t>
  </si>
  <si>
    <t>BRIONE_B</t>
  </si>
  <si>
    <t>STADIO_A</t>
  </si>
  <si>
    <t>CENTRO</t>
  </si>
  <si>
    <t>S.GIORGIO</t>
  </si>
  <si>
    <t>STADIO_B</t>
  </si>
  <si>
    <t>MANZONI_A</t>
  </si>
  <si>
    <t>MANZONI_B</t>
  </si>
  <si>
    <t>S.CATERINA_A</t>
  </si>
  <si>
    <t>S.CATERINA_B</t>
  </si>
  <si>
    <t>S.MARIA_A</t>
  </si>
  <si>
    <t>S.MARIA_B</t>
  </si>
  <si>
    <t>LIZZANELLA_A</t>
  </si>
  <si>
    <t>LIZZANELLA_B</t>
  </si>
  <si>
    <t>LIZZANELLA_C</t>
  </si>
  <si>
    <t>LIZZANA_A</t>
  </si>
  <si>
    <t>LIZZANA_B</t>
  </si>
  <si>
    <t>LIZZANA_C</t>
  </si>
  <si>
    <t>B.SACCO EST</t>
  </si>
  <si>
    <t>B.SACCO OVEST</t>
  </si>
  <si>
    <t>OFF_TOT</t>
  </si>
  <si>
    <t>OFF_NORIL</t>
  </si>
  <si>
    <t>OFF_P</t>
  </si>
  <si>
    <t>OFF_DO</t>
  </si>
  <si>
    <t>OFF_LC</t>
  </si>
  <si>
    <t>OFF_LS</t>
  </si>
  <si>
    <t>OFF_RS</t>
  </si>
  <si>
    <t>OFF_H</t>
  </si>
  <si>
    <t>OFF_CS</t>
  </si>
  <si>
    <t>OFF_TX</t>
  </si>
  <si>
    <t>0-10%</t>
  </si>
  <si>
    <t>10-20%</t>
  </si>
  <si>
    <t>20-30%</t>
  </si>
  <si>
    <t>30-40%</t>
  </si>
  <si>
    <t>40-50%</t>
  </si>
  <si>
    <t>50-60%</t>
  </si>
  <si>
    <t>EXTRATIME 
ESTIMATION (min)</t>
  </si>
  <si>
    <t>da 1 a 3 minuti</t>
  </si>
  <si>
    <t>0 minuti</t>
  </si>
  <si>
    <t>1 minuto</t>
  </si>
  <si>
    <t>da 2 a 5 minuti</t>
  </si>
  <si>
    <t>da 3 a 10 minuti</t>
  </si>
  <si>
    <t>da 5 a 15 minuti</t>
  </si>
  <si>
    <t>AREA DI MERCATO CENTRALI</t>
  </si>
  <si>
    <t>AREA DI LAVORO</t>
  </si>
  <si>
    <t>AREA RESIDENZiALE</t>
  </si>
  <si>
    <t>PRIMO POMERIGGIO ESTERNO</t>
  </si>
  <si>
    <t>PRIMO POMERIGGIO CENTRALI</t>
  </si>
  <si>
    <t xml:space="preserve">AREA DI LAVORO </t>
  </si>
  <si>
    <t>ID_NUMERO</t>
  </si>
  <si>
    <t>ID_VIA</t>
  </si>
  <si>
    <t>MACROZONA</t>
  </si>
  <si>
    <t>OFF_IN</t>
  </si>
  <si>
    <t>RIL_DATA</t>
  </si>
  <si>
    <t>RIL_ORA</t>
  </si>
  <si>
    <t>RIL_LB</t>
  </si>
  <si>
    <t>RIL_OCC</t>
  </si>
  <si>
    <t>PK_RIF</t>
  </si>
  <si>
    <t>PK_H</t>
  </si>
  <si>
    <t>PK_GG</t>
  </si>
  <si>
    <t>Identificativo numerico</t>
  </si>
  <si>
    <t xml:space="preserve">Identificativo nome via </t>
  </si>
  <si>
    <t>Ambito territoriale di riferimento</t>
  </si>
  <si>
    <t>Offerta di stalli a disco orario</t>
  </si>
  <si>
    <t>Offerta di stalli liberi con segnaletica</t>
  </si>
  <si>
    <t>Offerta di stalli liberi senza segnaletica</t>
  </si>
  <si>
    <t>Offerta di stalli a pagamento</t>
  </si>
  <si>
    <t>Offerta di stalli riservati</t>
  </si>
  <si>
    <t>Offerta di stalli riservati disabili</t>
  </si>
  <si>
    <t>Offerta di stalli riservati carico scarico</t>
  </si>
  <si>
    <t>Offerta di stalli riservati taxi</t>
  </si>
  <si>
    <t>Stalli temporaneamente inagibili</t>
  </si>
  <si>
    <t>Data del rilievo</t>
  </si>
  <si>
    <t>Ora del rilievo</t>
  </si>
  <si>
    <t>N° di posti liberi al momento del rilievo
(riferito agli stalli NON riservati)</t>
  </si>
  <si>
    <t xml:space="preserve">Valore calcolato come differenza 
tra  il totale  dell'offerta 
(esclusi i posti inagibili) e i posti liberi </t>
  </si>
  <si>
    <t>Parcometro di riferimento. Post 
elaborazione; Solo per P a pagamento.</t>
  </si>
  <si>
    <t>Ricavi per ora. Post elaborazione.
Solo per parcheggi a pagamento.</t>
  </si>
  <si>
    <t>Guadagno medio giornaliero. Post elaborazione.
Solo per parcheggi a pagamento.</t>
  </si>
  <si>
    <t>da visualizzare nella app durante il rilievo</t>
  </si>
  <si>
    <t>valore da immettere durante il rilievo</t>
  </si>
  <si>
    <t>valore da acquisire senza visualizzazione durante il rilievo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</si>
</sst>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0" xfId="0"/>
    <xf numFmtId="0" fontId="0" fillId="0" borderId="1" xfId="0" quotePrefix="1" applyBorder="1" applyAlignment="1">
      <alignment horizontal="center" vertical="center"/>
    </xf>
    <xf numFmtId="0" fontId="0" fillId="0" borderId="0" xfId="0"/>
    <xf numFmtId="1" fontId="0" fillId="0" borderId="0" xfId="0" applyNumberFormat="1"/>
    <xf numFmtId="165" fontId="0" fillId="0" borderId="2" xfId="0" applyNumberFormat="1" applyBorder="1"/>
    <xf numFmtId="1" fontId="0" fillId="0" borderId="2" xfId="0" applyNumberFormat="1" applyBorder="1"/>
    <xf numFmtId="165" fontId="0" fillId="2" borderId="2" xfId="0" applyNumberFormat="1" applyFill="1" applyBorder="1"/>
    <xf numFmtId="1" fontId="0" fillId="2" borderId="2" xfId="0" applyNumberFormat="1" applyFill="1" applyBorder="1"/>
    <xf numFmtId="0" fontId="0" fillId="0" borderId="0" xfId="0" applyAlignment="1">
      <alignment horizontal="center"/>
    </xf>
    <xf numFmtId="0" fontId="1" fillId="0" borderId="1" xfId="0" quotePrefix="1" applyFont="1" applyBorder="1" applyAlignment="1">
      <alignment horizontal="center" vertical="center"/>
    </xf>
    <xf numFmtId="165" fontId="2" fillId="0" borderId="2" xfId="0" applyNumberFormat="1" applyFont="1" applyBorder="1"/>
    <xf numFmtId="165" fontId="3" fillId="0" borderId="2" xfId="0" applyNumberFormat="1" applyFont="1" applyBorder="1"/>
    <xf numFmtId="0" fontId="2" fillId="0" borderId="0" xfId="0" applyFont="1"/>
    <xf numFmtId="0" fontId="3" fillId="0" borderId="0" xfId="0" applyFont="1"/>
    <xf numFmtId="0" fontId="5" fillId="3" borderId="0" xfId="1" applyFont="1" applyFill="1" applyBorder="1"/>
    <xf numFmtId="1" fontId="5" fillId="3" borderId="0" xfId="1" applyNumberFormat="1" applyFont="1" applyFill="1" applyBorder="1"/>
    <xf numFmtId="0" fontId="4" fillId="0" borderId="0" xfId="1" applyFill="1" applyBorder="1"/>
    <xf numFmtId="0" fontId="4" fillId="0" borderId="0" xfId="1" applyFill="1" applyBorder="1" applyAlignment="1">
      <alignment textRotation="90"/>
    </xf>
    <xf numFmtId="0" fontId="4" fillId="4" borderId="0" xfId="1" applyFill="1" applyBorder="1" applyAlignment="1">
      <alignment textRotation="90"/>
    </xf>
    <xf numFmtId="1" fontId="4" fillId="4" borderId="0" xfId="1" applyNumberFormat="1" applyFill="1" applyBorder="1" applyAlignment="1">
      <alignment textRotation="90"/>
    </xf>
    <xf numFmtId="1" fontId="4" fillId="0" borderId="0" xfId="1" applyNumberFormat="1" applyFill="1" applyBorder="1" applyAlignment="1">
      <alignment textRotation="90"/>
    </xf>
    <xf numFmtId="1" fontId="4" fillId="5" borderId="0" xfId="1" applyNumberFormat="1" applyFill="1" applyBorder="1" applyAlignment="1">
      <alignment textRotation="90" wrapText="1"/>
    </xf>
    <xf numFmtId="1" fontId="4" fillId="6" borderId="0" xfId="1" applyNumberFormat="1" applyFill="1" applyBorder="1" applyAlignment="1">
      <alignment textRotation="90"/>
    </xf>
    <xf numFmtId="1" fontId="4" fillId="0" borderId="0" xfId="1" applyNumberFormat="1" applyFill="1" applyBorder="1" applyAlignment="1">
      <alignment textRotation="90" wrapText="1"/>
    </xf>
    <xf numFmtId="0" fontId="4" fillId="4" borderId="0" xfId="1" applyFill="1" applyBorder="1"/>
    <xf numFmtId="0" fontId="4" fillId="5" borderId="0" xfId="1" applyFill="1" applyBorder="1"/>
    <xf numFmtId="0" fontId="4" fillId="6" borderId="0" xfId="1" applyFill="1" applyBorder="1"/>
  </cellXfs>
  <cellStyles count="2">
    <cellStyle name="Normale" xfId="0" builtinId="0"/>
    <cellStyle name="Normale 2" xfId="1"/>
  </cellStyles>
  <dxfs count="7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M11" sqref="M11"/>
    </sheetView>
  </sheetViews>
  <sheetFormatPr defaultRowHeight="12.75" x14ac:dyDescent="0.2"/>
  <cols>
    <col min="1" max="1" width="11.85546875" style="17" bestFit="1" customWidth="1"/>
    <col min="2" max="2" width="6.7109375" style="17" bestFit="1" customWidth="1"/>
    <col min="3" max="3" width="12.85546875" style="17" bestFit="1" customWidth="1"/>
    <col min="4" max="256" width="9.140625" style="17"/>
    <col min="257" max="257" width="11.85546875" style="17" bestFit="1" customWidth="1"/>
    <col min="258" max="258" width="6.7109375" style="17" bestFit="1" customWidth="1"/>
    <col min="259" max="259" width="12.85546875" style="17" bestFit="1" customWidth="1"/>
    <col min="260" max="512" width="9.140625" style="17"/>
    <col min="513" max="513" width="11.85546875" style="17" bestFit="1" customWidth="1"/>
    <col min="514" max="514" width="6.7109375" style="17" bestFit="1" customWidth="1"/>
    <col min="515" max="515" width="12.85546875" style="17" bestFit="1" customWidth="1"/>
    <col min="516" max="768" width="9.140625" style="17"/>
    <col min="769" max="769" width="11.85546875" style="17" bestFit="1" customWidth="1"/>
    <col min="770" max="770" width="6.7109375" style="17" bestFit="1" customWidth="1"/>
    <col min="771" max="771" width="12.85546875" style="17" bestFit="1" customWidth="1"/>
    <col min="772" max="1024" width="9.140625" style="17"/>
    <col min="1025" max="1025" width="11.85546875" style="17" bestFit="1" customWidth="1"/>
    <col min="1026" max="1026" width="6.7109375" style="17" bestFit="1" customWidth="1"/>
    <col min="1027" max="1027" width="12.85546875" style="17" bestFit="1" customWidth="1"/>
    <col min="1028" max="1280" width="9.140625" style="17"/>
    <col min="1281" max="1281" width="11.85546875" style="17" bestFit="1" customWidth="1"/>
    <col min="1282" max="1282" width="6.7109375" style="17" bestFit="1" customWidth="1"/>
    <col min="1283" max="1283" width="12.85546875" style="17" bestFit="1" customWidth="1"/>
    <col min="1284" max="1536" width="9.140625" style="17"/>
    <col min="1537" max="1537" width="11.85546875" style="17" bestFit="1" customWidth="1"/>
    <col min="1538" max="1538" width="6.7109375" style="17" bestFit="1" customWidth="1"/>
    <col min="1539" max="1539" width="12.85546875" style="17" bestFit="1" customWidth="1"/>
    <col min="1540" max="1792" width="9.140625" style="17"/>
    <col min="1793" max="1793" width="11.85546875" style="17" bestFit="1" customWidth="1"/>
    <col min="1794" max="1794" width="6.7109375" style="17" bestFit="1" customWidth="1"/>
    <col min="1795" max="1795" width="12.85546875" style="17" bestFit="1" customWidth="1"/>
    <col min="1796" max="2048" width="9.140625" style="17"/>
    <col min="2049" max="2049" width="11.85546875" style="17" bestFit="1" customWidth="1"/>
    <col min="2050" max="2050" width="6.7109375" style="17" bestFit="1" customWidth="1"/>
    <col min="2051" max="2051" width="12.85546875" style="17" bestFit="1" customWidth="1"/>
    <col min="2052" max="2304" width="9.140625" style="17"/>
    <col min="2305" max="2305" width="11.85546875" style="17" bestFit="1" customWidth="1"/>
    <col min="2306" max="2306" width="6.7109375" style="17" bestFit="1" customWidth="1"/>
    <col min="2307" max="2307" width="12.85546875" style="17" bestFit="1" customWidth="1"/>
    <col min="2308" max="2560" width="9.140625" style="17"/>
    <col min="2561" max="2561" width="11.85546875" style="17" bestFit="1" customWidth="1"/>
    <col min="2562" max="2562" width="6.7109375" style="17" bestFit="1" customWidth="1"/>
    <col min="2563" max="2563" width="12.85546875" style="17" bestFit="1" customWidth="1"/>
    <col min="2564" max="2816" width="9.140625" style="17"/>
    <col min="2817" max="2817" width="11.85546875" style="17" bestFit="1" customWidth="1"/>
    <col min="2818" max="2818" width="6.7109375" style="17" bestFit="1" customWidth="1"/>
    <col min="2819" max="2819" width="12.85546875" style="17" bestFit="1" customWidth="1"/>
    <col min="2820" max="3072" width="9.140625" style="17"/>
    <col min="3073" max="3073" width="11.85546875" style="17" bestFit="1" customWidth="1"/>
    <col min="3074" max="3074" width="6.7109375" style="17" bestFit="1" customWidth="1"/>
    <col min="3075" max="3075" width="12.85546875" style="17" bestFit="1" customWidth="1"/>
    <col min="3076" max="3328" width="9.140625" style="17"/>
    <col min="3329" max="3329" width="11.85546875" style="17" bestFit="1" customWidth="1"/>
    <col min="3330" max="3330" width="6.7109375" style="17" bestFit="1" customWidth="1"/>
    <col min="3331" max="3331" width="12.85546875" style="17" bestFit="1" customWidth="1"/>
    <col min="3332" max="3584" width="9.140625" style="17"/>
    <col min="3585" max="3585" width="11.85546875" style="17" bestFit="1" customWidth="1"/>
    <col min="3586" max="3586" width="6.7109375" style="17" bestFit="1" customWidth="1"/>
    <col min="3587" max="3587" width="12.85546875" style="17" bestFit="1" customWidth="1"/>
    <col min="3588" max="3840" width="9.140625" style="17"/>
    <col min="3841" max="3841" width="11.85546875" style="17" bestFit="1" customWidth="1"/>
    <col min="3842" max="3842" width="6.7109375" style="17" bestFit="1" customWidth="1"/>
    <col min="3843" max="3843" width="12.85546875" style="17" bestFit="1" customWidth="1"/>
    <col min="3844" max="4096" width="9.140625" style="17"/>
    <col min="4097" max="4097" width="11.85546875" style="17" bestFit="1" customWidth="1"/>
    <col min="4098" max="4098" width="6.7109375" style="17" bestFit="1" customWidth="1"/>
    <col min="4099" max="4099" width="12.85546875" style="17" bestFit="1" customWidth="1"/>
    <col min="4100" max="4352" width="9.140625" style="17"/>
    <col min="4353" max="4353" width="11.85546875" style="17" bestFit="1" customWidth="1"/>
    <col min="4354" max="4354" width="6.7109375" style="17" bestFit="1" customWidth="1"/>
    <col min="4355" max="4355" width="12.85546875" style="17" bestFit="1" customWidth="1"/>
    <col min="4356" max="4608" width="9.140625" style="17"/>
    <col min="4609" max="4609" width="11.85546875" style="17" bestFit="1" customWidth="1"/>
    <col min="4610" max="4610" width="6.7109375" style="17" bestFit="1" customWidth="1"/>
    <col min="4611" max="4611" width="12.85546875" style="17" bestFit="1" customWidth="1"/>
    <col min="4612" max="4864" width="9.140625" style="17"/>
    <col min="4865" max="4865" width="11.85546875" style="17" bestFit="1" customWidth="1"/>
    <col min="4866" max="4866" width="6.7109375" style="17" bestFit="1" customWidth="1"/>
    <col min="4867" max="4867" width="12.85546875" style="17" bestFit="1" customWidth="1"/>
    <col min="4868" max="5120" width="9.140625" style="17"/>
    <col min="5121" max="5121" width="11.85546875" style="17" bestFit="1" customWidth="1"/>
    <col min="5122" max="5122" width="6.7109375" style="17" bestFit="1" customWidth="1"/>
    <col min="5123" max="5123" width="12.85546875" style="17" bestFit="1" customWidth="1"/>
    <col min="5124" max="5376" width="9.140625" style="17"/>
    <col min="5377" max="5377" width="11.85546875" style="17" bestFit="1" customWidth="1"/>
    <col min="5378" max="5378" width="6.7109375" style="17" bestFit="1" customWidth="1"/>
    <col min="5379" max="5379" width="12.85546875" style="17" bestFit="1" customWidth="1"/>
    <col min="5380" max="5632" width="9.140625" style="17"/>
    <col min="5633" max="5633" width="11.85546875" style="17" bestFit="1" customWidth="1"/>
    <col min="5634" max="5634" width="6.7109375" style="17" bestFit="1" customWidth="1"/>
    <col min="5635" max="5635" width="12.85546875" style="17" bestFit="1" customWidth="1"/>
    <col min="5636" max="5888" width="9.140625" style="17"/>
    <col min="5889" max="5889" width="11.85546875" style="17" bestFit="1" customWidth="1"/>
    <col min="5890" max="5890" width="6.7109375" style="17" bestFit="1" customWidth="1"/>
    <col min="5891" max="5891" width="12.85546875" style="17" bestFit="1" customWidth="1"/>
    <col min="5892" max="6144" width="9.140625" style="17"/>
    <col min="6145" max="6145" width="11.85546875" style="17" bestFit="1" customWidth="1"/>
    <col min="6146" max="6146" width="6.7109375" style="17" bestFit="1" customWidth="1"/>
    <col min="6147" max="6147" width="12.85546875" style="17" bestFit="1" customWidth="1"/>
    <col min="6148" max="6400" width="9.140625" style="17"/>
    <col min="6401" max="6401" width="11.85546875" style="17" bestFit="1" customWidth="1"/>
    <col min="6402" max="6402" width="6.7109375" style="17" bestFit="1" customWidth="1"/>
    <col min="6403" max="6403" width="12.85546875" style="17" bestFit="1" customWidth="1"/>
    <col min="6404" max="6656" width="9.140625" style="17"/>
    <col min="6657" max="6657" width="11.85546875" style="17" bestFit="1" customWidth="1"/>
    <col min="6658" max="6658" width="6.7109375" style="17" bestFit="1" customWidth="1"/>
    <col min="6659" max="6659" width="12.85546875" style="17" bestFit="1" customWidth="1"/>
    <col min="6660" max="6912" width="9.140625" style="17"/>
    <col min="6913" max="6913" width="11.85546875" style="17" bestFit="1" customWidth="1"/>
    <col min="6914" max="6914" width="6.7109375" style="17" bestFit="1" customWidth="1"/>
    <col min="6915" max="6915" width="12.85546875" style="17" bestFit="1" customWidth="1"/>
    <col min="6916" max="7168" width="9.140625" style="17"/>
    <col min="7169" max="7169" width="11.85546875" style="17" bestFit="1" customWidth="1"/>
    <col min="7170" max="7170" width="6.7109375" style="17" bestFit="1" customWidth="1"/>
    <col min="7171" max="7171" width="12.85546875" style="17" bestFit="1" customWidth="1"/>
    <col min="7172" max="7424" width="9.140625" style="17"/>
    <col min="7425" max="7425" width="11.85546875" style="17" bestFit="1" customWidth="1"/>
    <col min="7426" max="7426" width="6.7109375" style="17" bestFit="1" customWidth="1"/>
    <col min="7427" max="7427" width="12.85546875" style="17" bestFit="1" customWidth="1"/>
    <col min="7428" max="7680" width="9.140625" style="17"/>
    <col min="7681" max="7681" width="11.85546875" style="17" bestFit="1" customWidth="1"/>
    <col min="7682" max="7682" width="6.7109375" style="17" bestFit="1" customWidth="1"/>
    <col min="7683" max="7683" width="12.85546875" style="17" bestFit="1" customWidth="1"/>
    <col min="7684" max="7936" width="9.140625" style="17"/>
    <col min="7937" max="7937" width="11.85546875" style="17" bestFit="1" customWidth="1"/>
    <col min="7938" max="7938" width="6.7109375" style="17" bestFit="1" customWidth="1"/>
    <col min="7939" max="7939" width="12.85546875" style="17" bestFit="1" customWidth="1"/>
    <col min="7940" max="8192" width="9.140625" style="17"/>
    <col min="8193" max="8193" width="11.85546875" style="17" bestFit="1" customWidth="1"/>
    <col min="8194" max="8194" width="6.7109375" style="17" bestFit="1" customWidth="1"/>
    <col min="8195" max="8195" width="12.85546875" style="17" bestFit="1" customWidth="1"/>
    <col min="8196" max="8448" width="9.140625" style="17"/>
    <col min="8449" max="8449" width="11.85546875" style="17" bestFit="1" customWidth="1"/>
    <col min="8450" max="8450" width="6.7109375" style="17" bestFit="1" customWidth="1"/>
    <col min="8451" max="8451" width="12.85546875" style="17" bestFit="1" customWidth="1"/>
    <col min="8452" max="8704" width="9.140625" style="17"/>
    <col min="8705" max="8705" width="11.85546875" style="17" bestFit="1" customWidth="1"/>
    <col min="8706" max="8706" width="6.7109375" style="17" bestFit="1" customWidth="1"/>
    <col min="8707" max="8707" width="12.85546875" style="17" bestFit="1" customWidth="1"/>
    <col min="8708" max="8960" width="9.140625" style="17"/>
    <col min="8961" max="8961" width="11.85546875" style="17" bestFit="1" customWidth="1"/>
    <col min="8962" max="8962" width="6.7109375" style="17" bestFit="1" customWidth="1"/>
    <col min="8963" max="8963" width="12.85546875" style="17" bestFit="1" customWidth="1"/>
    <col min="8964" max="9216" width="9.140625" style="17"/>
    <col min="9217" max="9217" width="11.85546875" style="17" bestFit="1" customWidth="1"/>
    <col min="9218" max="9218" width="6.7109375" style="17" bestFit="1" customWidth="1"/>
    <col min="9219" max="9219" width="12.85546875" style="17" bestFit="1" customWidth="1"/>
    <col min="9220" max="9472" width="9.140625" style="17"/>
    <col min="9473" max="9473" width="11.85546875" style="17" bestFit="1" customWidth="1"/>
    <col min="9474" max="9474" width="6.7109375" style="17" bestFit="1" customWidth="1"/>
    <col min="9475" max="9475" width="12.85546875" style="17" bestFit="1" customWidth="1"/>
    <col min="9476" max="9728" width="9.140625" style="17"/>
    <col min="9729" max="9729" width="11.85546875" style="17" bestFit="1" customWidth="1"/>
    <col min="9730" max="9730" width="6.7109375" style="17" bestFit="1" customWidth="1"/>
    <col min="9731" max="9731" width="12.85546875" style="17" bestFit="1" customWidth="1"/>
    <col min="9732" max="9984" width="9.140625" style="17"/>
    <col min="9985" max="9985" width="11.85546875" style="17" bestFit="1" customWidth="1"/>
    <col min="9986" max="9986" width="6.7109375" style="17" bestFit="1" customWidth="1"/>
    <col min="9987" max="9987" width="12.85546875" style="17" bestFit="1" customWidth="1"/>
    <col min="9988" max="10240" width="9.140625" style="17"/>
    <col min="10241" max="10241" width="11.85546875" style="17" bestFit="1" customWidth="1"/>
    <col min="10242" max="10242" width="6.7109375" style="17" bestFit="1" customWidth="1"/>
    <col min="10243" max="10243" width="12.85546875" style="17" bestFit="1" customWidth="1"/>
    <col min="10244" max="10496" width="9.140625" style="17"/>
    <col min="10497" max="10497" width="11.85546875" style="17" bestFit="1" customWidth="1"/>
    <col min="10498" max="10498" width="6.7109375" style="17" bestFit="1" customWidth="1"/>
    <col min="10499" max="10499" width="12.85546875" style="17" bestFit="1" customWidth="1"/>
    <col min="10500" max="10752" width="9.140625" style="17"/>
    <col min="10753" max="10753" width="11.85546875" style="17" bestFit="1" customWidth="1"/>
    <col min="10754" max="10754" width="6.7109375" style="17" bestFit="1" customWidth="1"/>
    <col min="10755" max="10755" width="12.85546875" style="17" bestFit="1" customWidth="1"/>
    <col min="10756" max="11008" width="9.140625" style="17"/>
    <col min="11009" max="11009" width="11.85546875" style="17" bestFit="1" customWidth="1"/>
    <col min="11010" max="11010" width="6.7109375" style="17" bestFit="1" customWidth="1"/>
    <col min="11011" max="11011" width="12.85546875" style="17" bestFit="1" customWidth="1"/>
    <col min="11012" max="11264" width="9.140625" style="17"/>
    <col min="11265" max="11265" width="11.85546875" style="17" bestFit="1" customWidth="1"/>
    <col min="11266" max="11266" width="6.7109375" style="17" bestFit="1" customWidth="1"/>
    <col min="11267" max="11267" width="12.85546875" style="17" bestFit="1" customWidth="1"/>
    <col min="11268" max="11520" width="9.140625" style="17"/>
    <col min="11521" max="11521" width="11.85546875" style="17" bestFit="1" customWidth="1"/>
    <col min="11522" max="11522" width="6.7109375" style="17" bestFit="1" customWidth="1"/>
    <col min="11523" max="11523" width="12.85546875" style="17" bestFit="1" customWidth="1"/>
    <col min="11524" max="11776" width="9.140625" style="17"/>
    <col min="11777" max="11777" width="11.85546875" style="17" bestFit="1" customWidth="1"/>
    <col min="11778" max="11778" width="6.7109375" style="17" bestFit="1" customWidth="1"/>
    <col min="11779" max="11779" width="12.85546875" style="17" bestFit="1" customWidth="1"/>
    <col min="11780" max="12032" width="9.140625" style="17"/>
    <col min="12033" max="12033" width="11.85546875" style="17" bestFit="1" customWidth="1"/>
    <col min="12034" max="12034" width="6.7109375" style="17" bestFit="1" customWidth="1"/>
    <col min="12035" max="12035" width="12.85546875" style="17" bestFit="1" customWidth="1"/>
    <col min="12036" max="12288" width="9.140625" style="17"/>
    <col min="12289" max="12289" width="11.85546875" style="17" bestFit="1" customWidth="1"/>
    <col min="12290" max="12290" width="6.7109375" style="17" bestFit="1" customWidth="1"/>
    <col min="12291" max="12291" width="12.85546875" style="17" bestFit="1" customWidth="1"/>
    <col min="12292" max="12544" width="9.140625" style="17"/>
    <col min="12545" max="12545" width="11.85546875" style="17" bestFit="1" customWidth="1"/>
    <col min="12546" max="12546" width="6.7109375" style="17" bestFit="1" customWidth="1"/>
    <col min="12547" max="12547" width="12.85546875" style="17" bestFit="1" customWidth="1"/>
    <col min="12548" max="12800" width="9.140625" style="17"/>
    <col min="12801" max="12801" width="11.85546875" style="17" bestFit="1" customWidth="1"/>
    <col min="12802" max="12802" width="6.7109375" style="17" bestFit="1" customWidth="1"/>
    <col min="12803" max="12803" width="12.85546875" style="17" bestFit="1" customWidth="1"/>
    <col min="12804" max="13056" width="9.140625" style="17"/>
    <col min="13057" max="13057" width="11.85546875" style="17" bestFit="1" customWidth="1"/>
    <col min="13058" max="13058" width="6.7109375" style="17" bestFit="1" customWidth="1"/>
    <col min="13059" max="13059" width="12.85546875" style="17" bestFit="1" customWidth="1"/>
    <col min="13060" max="13312" width="9.140625" style="17"/>
    <col min="13313" max="13313" width="11.85546875" style="17" bestFit="1" customWidth="1"/>
    <col min="13314" max="13314" width="6.7109375" style="17" bestFit="1" customWidth="1"/>
    <col min="13315" max="13315" width="12.85546875" style="17" bestFit="1" customWidth="1"/>
    <col min="13316" max="13568" width="9.140625" style="17"/>
    <col min="13569" max="13569" width="11.85546875" style="17" bestFit="1" customWidth="1"/>
    <col min="13570" max="13570" width="6.7109375" style="17" bestFit="1" customWidth="1"/>
    <col min="13571" max="13571" width="12.85546875" style="17" bestFit="1" customWidth="1"/>
    <col min="13572" max="13824" width="9.140625" style="17"/>
    <col min="13825" max="13825" width="11.85546875" style="17" bestFit="1" customWidth="1"/>
    <col min="13826" max="13826" width="6.7109375" style="17" bestFit="1" customWidth="1"/>
    <col min="13827" max="13827" width="12.85546875" style="17" bestFit="1" customWidth="1"/>
    <col min="13828" max="14080" width="9.140625" style="17"/>
    <col min="14081" max="14081" width="11.85546875" style="17" bestFit="1" customWidth="1"/>
    <col min="14082" max="14082" width="6.7109375" style="17" bestFit="1" customWidth="1"/>
    <col min="14083" max="14083" width="12.85546875" style="17" bestFit="1" customWidth="1"/>
    <col min="14084" max="14336" width="9.140625" style="17"/>
    <col min="14337" max="14337" width="11.85546875" style="17" bestFit="1" customWidth="1"/>
    <col min="14338" max="14338" width="6.7109375" style="17" bestFit="1" customWidth="1"/>
    <col min="14339" max="14339" width="12.85546875" style="17" bestFit="1" customWidth="1"/>
    <col min="14340" max="14592" width="9.140625" style="17"/>
    <col min="14593" max="14593" width="11.85546875" style="17" bestFit="1" customWidth="1"/>
    <col min="14594" max="14594" width="6.7109375" style="17" bestFit="1" customWidth="1"/>
    <col min="14595" max="14595" width="12.85546875" style="17" bestFit="1" customWidth="1"/>
    <col min="14596" max="14848" width="9.140625" style="17"/>
    <col min="14849" max="14849" width="11.85546875" style="17" bestFit="1" customWidth="1"/>
    <col min="14850" max="14850" width="6.7109375" style="17" bestFit="1" customWidth="1"/>
    <col min="14851" max="14851" width="12.85546875" style="17" bestFit="1" customWidth="1"/>
    <col min="14852" max="15104" width="9.140625" style="17"/>
    <col min="15105" max="15105" width="11.85546875" style="17" bestFit="1" customWidth="1"/>
    <col min="15106" max="15106" width="6.7109375" style="17" bestFit="1" customWidth="1"/>
    <col min="15107" max="15107" width="12.85546875" style="17" bestFit="1" customWidth="1"/>
    <col min="15108" max="15360" width="9.140625" style="17"/>
    <col min="15361" max="15361" width="11.85546875" style="17" bestFit="1" customWidth="1"/>
    <col min="15362" max="15362" width="6.7109375" style="17" bestFit="1" customWidth="1"/>
    <col min="15363" max="15363" width="12.85546875" style="17" bestFit="1" customWidth="1"/>
    <col min="15364" max="15616" width="9.140625" style="17"/>
    <col min="15617" max="15617" width="11.85546875" style="17" bestFit="1" customWidth="1"/>
    <col min="15618" max="15618" width="6.7109375" style="17" bestFit="1" customWidth="1"/>
    <col min="15619" max="15619" width="12.85546875" style="17" bestFit="1" customWidth="1"/>
    <col min="15620" max="15872" width="9.140625" style="17"/>
    <col min="15873" max="15873" width="11.85546875" style="17" bestFit="1" customWidth="1"/>
    <col min="15874" max="15874" width="6.7109375" style="17" bestFit="1" customWidth="1"/>
    <col min="15875" max="15875" width="12.85546875" style="17" bestFit="1" customWidth="1"/>
    <col min="15876" max="16128" width="9.140625" style="17"/>
    <col min="16129" max="16129" width="11.85546875" style="17" bestFit="1" customWidth="1"/>
    <col min="16130" max="16130" width="6.7109375" style="17" bestFit="1" customWidth="1"/>
    <col min="16131" max="16131" width="12.85546875" style="17" bestFit="1" customWidth="1"/>
    <col min="16132" max="16384" width="9.140625" style="17"/>
  </cols>
  <sheetData>
    <row r="1" spans="1:19" x14ac:dyDescent="0.2">
      <c r="A1" s="15" t="s">
        <v>71</v>
      </c>
      <c r="B1" s="16" t="s">
        <v>72</v>
      </c>
      <c r="C1" s="16" t="s">
        <v>73</v>
      </c>
      <c r="D1" s="16" t="s">
        <v>45</v>
      </c>
      <c r="E1" s="16" t="s">
        <v>46</v>
      </c>
      <c r="F1" s="16" t="s">
        <v>47</v>
      </c>
      <c r="G1" s="16" t="s">
        <v>44</v>
      </c>
      <c r="H1" s="16" t="s">
        <v>48</v>
      </c>
      <c r="I1" s="16" t="s">
        <v>49</v>
      </c>
      <c r="J1" s="16" t="s">
        <v>50</v>
      </c>
      <c r="K1" s="16" t="s">
        <v>51</v>
      </c>
      <c r="L1" s="16" t="s">
        <v>74</v>
      </c>
      <c r="M1" s="16" t="s">
        <v>75</v>
      </c>
      <c r="N1" s="16" t="s">
        <v>76</v>
      </c>
      <c r="O1" s="16" t="s">
        <v>77</v>
      </c>
      <c r="P1" s="16" t="s">
        <v>78</v>
      </c>
      <c r="Q1" s="16" t="s">
        <v>79</v>
      </c>
      <c r="R1" s="16" t="s">
        <v>80</v>
      </c>
      <c r="S1" s="16" t="s">
        <v>81</v>
      </c>
    </row>
    <row r="2" spans="1:19" s="18" customFormat="1" ht="176.25" x14ac:dyDescent="0.25">
      <c r="A2" s="18" t="s">
        <v>82</v>
      </c>
      <c r="B2" s="19" t="s">
        <v>83</v>
      </c>
      <c r="C2" s="19" t="s">
        <v>84</v>
      </c>
      <c r="D2" s="20" t="s">
        <v>85</v>
      </c>
      <c r="E2" s="20" t="s">
        <v>86</v>
      </c>
      <c r="F2" s="20" t="s">
        <v>87</v>
      </c>
      <c r="G2" s="20" t="s">
        <v>88</v>
      </c>
      <c r="H2" s="21" t="s">
        <v>89</v>
      </c>
      <c r="I2" s="21" t="s">
        <v>90</v>
      </c>
      <c r="J2" s="21" t="s">
        <v>91</v>
      </c>
      <c r="K2" s="21" t="s">
        <v>92</v>
      </c>
      <c r="L2" s="22" t="s">
        <v>93</v>
      </c>
      <c r="M2" s="23" t="s">
        <v>94</v>
      </c>
      <c r="N2" s="23" t="s">
        <v>95</v>
      </c>
      <c r="O2" s="22" t="s">
        <v>96</v>
      </c>
      <c r="P2" s="24" t="s">
        <v>97</v>
      </c>
      <c r="Q2" s="24" t="s">
        <v>98</v>
      </c>
      <c r="R2" s="24" t="s">
        <v>99</v>
      </c>
      <c r="S2" s="24" t="s">
        <v>100</v>
      </c>
    </row>
    <row r="8" spans="1:19" x14ac:dyDescent="0.2">
      <c r="C8" s="25"/>
      <c r="D8" s="17" t="s">
        <v>101</v>
      </c>
      <c r="L8" s="26"/>
      <c r="M8" s="17" t="s">
        <v>102</v>
      </c>
    </row>
    <row r="9" spans="1:19" x14ac:dyDescent="0.2">
      <c r="M9" s="27"/>
      <c r="N9" s="17" t="s">
        <v>103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zoomScale="85" zoomScaleNormal="85" workbookViewId="0">
      <selection activeCell="L26" sqref="L26"/>
    </sheetView>
  </sheetViews>
  <sheetFormatPr defaultRowHeight="15" x14ac:dyDescent="0.25"/>
  <cols>
    <col min="1" max="1" width="18.28515625" style="1" bestFit="1" customWidth="1"/>
    <col min="2" max="2" width="11.140625" style="4" bestFit="1" customWidth="1"/>
    <col min="3" max="3" width="10" style="4" bestFit="1" customWidth="1"/>
    <col min="4" max="6" width="11.140625" style="4" bestFit="1" customWidth="1"/>
    <col min="7" max="7" width="10" style="4" bestFit="1" customWidth="1"/>
    <col min="8" max="8" width="9.5703125" style="4" bestFit="1" customWidth="1"/>
    <col min="9" max="9" width="9.28515625" style="4" bestFit="1" customWidth="1"/>
    <col min="10" max="10" width="12" style="4" bestFit="1" customWidth="1"/>
    <col min="11" max="11" width="12.85546875" style="4" bestFit="1" customWidth="1"/>
    <col min="12" max="12" width="11.5703125" bestFit="1" customWidth="1"/>
    <col min="14" max="14" width="9.5703125" bestFit="1" customWidth="1"/>
    <col min="15" max="15" width="10.28515625" bestFit="1" customWidth="1"/>
    <col min="16" max="16" width="10.7109375" customWidth="1"/>
    <col min="17" max="18" width="10.7109375" bestFit="1" customWidth="1"/>
    <col min="19" max="19" width="11.140625" bestFit="1" customWidth="1"/>
  </cols>
  <sheetData>
    <row r="1" spans="1:19" x14ac:dyDescent="0.25">
      <c r="A1" s="7" t="s">
        <v>8</v>
      </c>
      <c r="B1" s="8" t="s">
        <v>44</v>
      </c>
      <c r="C1" s="8" t="s">
        <v>45</v>
      </c>
      <c r="D1" s="8" t="s">
        <v>46</v>
      </c>
      <c r="E1" s="8" t="s">
        <v>47</v>
      </c>
      <c r="F1" s="8" t="s">
        <v>48</v>
      </c>
      <c r="G1" s="8" t="s">
        <v>49</v>
      </c>
      <c r="H1" s="8" t="s">
        <v>50</v>
      </c>
      <c r="I1" s="8" t="s">
        <v>51</v>
      </c>
      <c r="J1" s="8" t="s">
        <v>42</v>
      </c>
      <c r="K1" s="8" t="s">
        <v>43</v>
      </c>
      <c r="L1" s="7" t="s">
        <v>7</v>
      </c>
      <c r="M1" s="7" t="s">
        <v>0</v>
      </c>
      <c r="N1" s="7" t="s">
        <v>1</v>
      </c>
      <c r="O1" s="7" t="s">
        <v>2</v>
      </c>
      <c r="P1" s="7" t="s">
        <v>3</v>
      </c>
      <c r="Q1" s="7" t="s">
        <v>4</v>
      </c>
      <c r="R1" s="7" t="s">
        <v>5</v>
      </c>
      <c r="S1" s="7" t="s">
        <v>6</v>
      </c>
    </row>
    <row r="2" spans="1:19" x14ac:dyDescent="0.25">
      <c r="A2" s="12" t="s">
        <v>22</v>
      </c>
      <c r="B2" s="6">
        <v>0</v>
      </c>
      <c r="C2" s="6">
        <v>35</v>
      </c>
      <c r="D2" s="6">
        <v>64</v>
      </c>
      <c r="E2" s="6">
        <v>40</v>
      </c>
      <c r="F2" s="6">
        <v>225</v>
      </c>
      <c r="G2" s="6">
        <v>6</v>
      </c>
      <c r="H2" s="6">
        <v>0</v>
      </c>
      <c r="I2" s="6">
        <v>0</v>
      </c>
      <c r="J2" s="6">
        <v>370</v>
      </c>
      <c r="K2" s="6">
        <v>139</v>
      </c>
      <c r="L2" s="5">
        <v>0.16216216216216217</v>
      </c>
      <c r="M2" s="5">
        <v>0.36756756756756759</v>
      </c>
      <c r="N2" s="5">
        <v>0.572972972972973</v>
      </c>
      <c r="O2" s="5">
        <v>0.572972972972973</v>
      </c>
      <c r="P2" s="12">
        <f>$Q$25*O2</f>
        <v>0.45837837837837841</v>
      </c>
      <c r="Q2" s="5">
        <v>0.60270270270270265</v>
      </c>
      <c r="R2" s="5">
        <v>0.60270270270270265</v>
      </c>
      <c r="S2" s="5">
        <v>0.16216216216216217</v>
      </c>
    </row>
    <row r="3" spans="1:19" x14ac:dyDescent="0.25">
      <c r="A3" s="12" t="s">
        <v>23</v>
      </c>
      <c r="B3" s="6">
        <v>48</v>
      </c>
      <c r="C3" s="6">
        <v>24</v>
      </c>
      <c r="D3" s="6">
        <v>173</v>
      </c>
      <c r="E3" s="6">
        <v>187</v>
      </c>
      <c r="F3" s="6">
        <v>260</v>
      </c>
      <c r="G3" s="6">
        <v>13</v>
      </c>
      <c r="H3" s="6">
        <v>0</v>
      </c>
      <c r="I3" s="6">
        <v>0</v>
      </c>
      <c r="J3" s="6">
        <v>705</v>
      </c>
      <c r="K3" s="6">
        <v>432</v>
      </c>
      <c r="L3" s="5">
        <v>0.1773049645390071</v>
      </c>
      <c r="M3" s="5">
        <v>0.32978723404255317</v>
      </c>
      <c r="N3" s="5">
        <v>0.48226950354609927</v>
      </c>
      <c r="O3" s="5">
        <v>0.48226950354609927</v>
      </c>
      <c r="P3" s="12">
        <f t="shared" ref="P3:P4" si="0">$Q$25*O3</f>
        <v>0.38581560283687943</v>
      </c>
      <c r="Q3" s="5">
        <v>0.49078014184397162</v>
      </c>
      <c r="R3" s="5">
        <v>0.49078014184397162</v>
      </c>
      <c r="S3" s="5">
        <v>0.1773049645390071</v>
      </c>
    </row>
    <row r="4" spans="1:19" x14ac:dyDescent="0.25">
      <c r="A4" s="12" t="s">
        <v>24</v>
      </c>
      <c r="B4" s="6">
        <v>0</v>
      </c>
      <c r="C4" s="6">
        <v>30</v>
      </c>
      <c r="D4" s="6">
        <v>233</v>
      </c>
      <c r="E4" s="6">
        <v>199</v>
      </c>
      <c r="F4" s="6">
        <v>58</v>
      </c>
      <c r="G4" s="6">
        <v>9</v>
      </c>
      <c r="H4" s="6">
        <v>0</v>
      </c>
      <c r="I4" s="6">
        <v>0</v>
      </c>
      <c r="J4" s="6">
        <v>529</v>
      </c>
      <c r="K4" s="6">
        <v>462</v>
      </c>
      <c r="L4" s="5">
        <v>7.1833648393194713E-2</v>
      </c>
      <c r="M4" s="5">
        <v>0.20321361058601134</v>
      </c>
      <c r="N4" s="5">
        <v>0.33459357277882795</v>
      </c>
      <c r="O4" s="5">
        <v>0.33459357277882795</v>
      </c>
      <c r="P4" s="12">
        <f t="shared" si="0"/>
        <v>0.26767485822306236</v>
      </c>
      <c r="Q4" s="5">
        <v>0.38563327032136108</v>
      </c>
      <c r="R4" s="5">
        <v>0.38563327032136108</v>
      </c>
      <c r="S4" s="5">
        <v>7.1833648393194713E-2</v>
      </c>
    </row>
    <row r="5" spans="1:19" x14ac:dyDescent="0.25">
      <c r="A5" s="11" t="s">
        <v>27</v>
      </c>
      <c r="B5" s="6">
        <v>68</v>
      </c>
      <c r="C5" s="6">
        <v>83</v>
      </c>
      <c r="D5" s="6">
        <v>288</v>
      </c>
      <c r="E5" s="6">
        <v>78</v>
      </c>
      <c r="F5" s="6">
        <v>40</v>
      </c>
      <c r="G5" s="6">
        <v>8</v>
      </c>
      <c r="H5" s="6">
        <v>1</v>
      </c>
      <c r="I5" s="6">
        <v>0</v>
      </c>
      <c r="J5" s="6">
        <v>566</v>
      </c>
      <c r="K5" s="6">
        <v>517</v>
      </c>
      <c r="L5" s="5">
        <v>2.4734982332155476E-2</v>
      </c>
      <c r="M5" s="5">
        <v>0.42314487632508829</v>
      </c>
      <c r="N5" s="5">
        <v>0.82155477031802115</v>
      </c>
      <c r="O5" s="5">
        <v>0.82155477031802115</v>
      </c>
      <c r="P5" s="11">
        <f>$Q$24*O5</f>
        <v>0.5340106007067138</v>
      </c>
      <c r="Q5" s="5">
        <v>0.83215547703180215</v>
      </c>
      <c r="R5" s="5">
        <v>0.83215547703180215</v>
      </c>
      <c r="S5" s="5">
        <v>2.4734982332155476E-2</v>
      </c>
    </row>
    <row r="6" spans="1:19" x14ac:dyDescent="0.25">
      <c r="A6" s="11" t="s">
        <v>28</v>
      </c>
      <c r="B6" s="6">
        <v>768</v>
      </c>
      <c r="C6" s="6">
        <v>67</v>
      </c>
      <c r="D6" s="6">
        <v>52</v>
      </c>
      <c r="E6" s="6">
        <v>61</v>
      </c>
      <c r="F6" s="6">
        <v>71</v>
      </c>
      <c r="G6" s="6">
        <v>27</v>
      </c>
      <c r="H6" s="6">
        <v>6</v>
      </c>
      <c r="I6" s="6">
        <v>8</v>
      </c>
      <c r="J6" s="6">
        <v>1060</v>
      </c>
      <c r="K6" s="6">
        <v>948</v>
      </c>
      <c r="L6" s="5">
        <v>0.29905660377358489</v>
      </c>
      <c r="M6" s="5">
        <v>0.50707547169811318</v>
      </c>
      <c r="N6" s="5">
        <v>0.71509433962264146</v>
      </c>
      <c r="O6" s="5">
        <v>0.71509433962264146</v>
      </c>
      <c r="P6" s="11">
        <f t="shared" ref="P6:P13" si="1">$Q$24*O6</f>
        <v>0.46481132075471698</v>
      </c>
      <c r="Q6" s="5">
        <v>0.58867924528301885</v>
      </c>
      <c r="R6" s="5">
        <v>0.58867924528301885</v>
      </c>
      <c r="S6" s="5">
        <v>0.29905660377358489</v>
      </c>
    </row>
    <row r="7" spans="1:19" x14ac:dyDescent="0.25">
      <c r="A7" s="11" t="s">
        <v>29</v>
      </c>
      <c r="B7" s="6">
        <v>236</v>
      </c>
      <c r="C7" s="6">
        <v>44</v>
      </c>
      <c r="D7" s="6">
        <v>5</v>
      </c>
      <c r="E7" s="6">
        <v>3</v>
      </c>
      <c r="F7" s="6">
        <v>1</v>
      </c>
      <c r="G7" s="6">
        <v>11</v>
      </c>
      <c r="H7" s="6">
        <v>3</v>
      </c>
      <c r="I7" s="6">
        <v>3</v>
      </c>
      <c r="J7" s="6">
        <v>306</v>
      </c>
      <c r="K7" s="6">
        <v>288</v>
      </c>
      <c r="L7" s="5">
        <v>0.59477124183006536</v>
      </c>
      <c r="M7" s="5">
        <v>0.73202614379084974</v>
      </c>
      <c r="N7" s="5">
        <v>0.86928104575163401</v>
      </c>
      <c r="O7" s="5">
        <v>0.86928104575163401</v>
      </c>
      <c r="P7" s="11">
        <f t="shared" si="1"/>
        <v>0.56503267973856208</v>
      </c>
      <c r="Q7" s="5">
        <v>0.83986928104575165</v>
      </c>
      <c r="R7" s="5">
        <v>0.83986928104575165</v>
      </c>
      <c r="S7" s="5">
        <v>0.59477124183006536</v>
      </c>
    </row>
    <row r="8" spans="1:19" x14ac:dyDescent="0.25">
      <c r="A8" s="11" t="s">
        <v>25</v>
      </c>
      <c r="B8" s="6">
        <v>443</v>
      </c>
      <c r="C8" s="6">
        <v>39</v>
      </c>
      <c r="D8" s="6">
        <v>41</v>
      </c>
      <c r="E8" s="6">
        <v>0</v>
      </c>
      <c r="F8" s="6">
        <v>9</v>
      </c>
      <c r="G8" s="6">
        <v>13</v>
      </c>
      <c r="H8" s="6">
        <v>10</v>
      </c>
      <c r="I8" s="6">
        <v>0</v>
      </c>
      <c r="J8" s="6">
        <v>555</v>
      </c>
      <c r="K8" s="6">
        <v>523</v>
      </c>
      <c r="L8" s="5">
        <v>0.72972972972972971</v>
      </c>
      <c r="M8" s="5">
        <v>0.80090090090090094</v>
      </c>
      <c r="N8" s="5">
        <v>0.87207207207207205</v>
      </c>
      <c r="O8" s="5">
        <v>0.87207207207207205</v>
      </c>
      <c r="P8" s="11">
        <f t="shared" si="1"/>
        <v>0.56684684684684683</v>
      </c>
      <c r="Q8" s="5">
        <v>0.81981981981981977</v>
      </c>
      <c r="R8" s="5">
        <v>0.81981981981981977</v>
      </c>
      <c r="S8" s="5">
        <v>0.72972972972972971</v>
      </c>
    </row>
    <row r="9" spans="1:19" x14ac:dyDescent="0.25">
      <c r="A9" s="11" t="s">
        <v>30</v>
      </c>
      <c r="B9" s="6">
        <v>593</v>
      </c>
      <c r="C9" s="6">
        <v>79</v>
      </c>
      <c r="D9" s="6">
        <v>38</v>
      </c>
      <c r="E9" s="6">
        <v>0</v>
      </c>
      <c r="F9" s="6">
        <v>134</v>
      </c>
      <c r="G9" s="6">
        <v>22</v>
      </c>
      <c r="H9" s="6">
        <v>4</v>
      </c>
      <c r="I9" s="6">
        <v>0</v>
      </c>
      <c r="J9" s="6">
        <v>870</v>
      </c>
      <c r="K9" s="6">
        <v>710</v>
      </c>
      <c r="L9" s="5">
        <v>0.29540229885057473</v>
      </c>
      <c r="M9" s="5">
        <v>0.56896551724137934</v>
      </c>
      <c r="N9" s="5">
        <v>0.84252873563218389</v>
      </c>
      <c r="O9" s="5">
        <v>0.84252873563218389</v>
      </c>
      <c r="P9" s="11">
        <f t="shared" si="1"/>
        <v>0.54764367816091952</v>
      </c>
      <c r="Q9" s="5">
        <v>0.75747126436781609</v>
      </c>
      <c r="R9" s="5">
        <v>0.75747126436781609</v>
      </c>
      <c r="S9" s="5">
        <v>0.29540229885057473</v>
      </c>
    </row>
    <row r="10" spans="1:19" x14ac:dyDescent="0.25">
      <c r="A10" s="11" t="s">
        <v>31</v>
      </c>
      <c r="B10" s="6">
        <v>49</v>
      </c>
      <c r="C10" s="6">
        <v>5</v>
      </c>
      <c r="D10" s="6">
        <v>476</v>
      </c>
      <c r="E10" s="6">
        <v>32</v>
      </c>
      <c r="F10" s="6">
        <v>52</v>
      </c>
      <c r="G10" s="6">
        <v>11</v>
      </c>
      <c r="H10" s="6">
        <v>0</v>
      </c>
      <c r="I10" s="6">
        <v>0</v>
      </c>
      <c r="J10" s="6">
        <v>625</v>
      </c>
      <c r="K10" s="6">
        <v>562</v>
      </c>
      <c r="L10" s="5">
        <v>0.27039999999999997</v>
      </c>
      <c r="M10" s="5">
        <v>0.61519999999999997</v>
      </c>
      <c r="N10" s="5">
        <v>0.96</v>
      </c>
      <c r="O10" s="5">
        <v>0.96</v>
      </c>
      <c r="P10" s="11">
        <f t="shared" si="1"/>
        <v>0.624</v>
      </c>
      <c r="Q10" s="5">
        <v>0.83360000000000001</v>
      </c>
      <c r="R10" s="5">
        <v>0.83360000000000001</v>
      </c>
      <c r="S10" s="5">
        <v>0.27039999999999997</v>
      </c>
    </row>
    <row r="11" spans="1:19" x14ac:dyDescent="0.25">
      <c r="A11" s="11" t="s">
        <v>32</v>
      </c>
      <c r="B11" s="6">
        <v>43</v>
      </c>
      <c r="C11" s="6">
        <v>9</v>
      </c>
      <c r="D11" s="6">
        <v>10</v>
      </c>
      <c r="E11" s="6">
        <v>63</v>
      </c>
      <c r="F11" s="6">
        <v>16</v>
      </c>
      <c r="G11" s="6">
        <v>2</v>
      </c>
      <c r="H11" s="6">
        <v>1</v>
      </c>
      <c r="I11" s="6">
        <v>0</v>
      </c>
      <c r="J11" s="6">
        <v>144</v>
      </c>
      <c r="K11" s="6">
        <v>125</v>
      </c>
      <c r="L11" s="5">
        <v>0.79861111111111116</v>
      </c>
      <c r="M11" s="5">
        <v>0.875</v>
      </c>
      <c r="N11" s="5">
        <v>0.95138888888888884</v>
      </c>
      <c r="O11" s="5">
        <v>0.95138888888888884</v>
      </c>
      <c r="P11" s="11">
        <f t="shared" si="1"/>
        <v>0.61840277777777775</v>
      </c>
      <c r="Q11" s="5">
        <v>0.85416666666666663</v>
      </c>
      <c r="R11" s="5">
        <v>0.85416666666666663</v>
      </c>
      <c r="S11" s="5">
        <v>0.79861111111111116</v>
      </c>
    </row>
    <row r="12" spans="1:19" x14ac:dyDescent="0.25">
      <c r="A12" s="11" t="s">
        <v>33</v>
      </c>
      <c r="B12" s="6">
        <v>218</v>
      </c>
      <c r="C12" s="6">
        <v>12</v>
      </c>
      <c r="D12" s="6">
        <v>113</v>
      </c>
      <c r="E12" s="6">
        <v>0</v>
      </c>
      <c r="F12" s="6">
        <v>11</v>
      </c>
      <c r="G12" s="6">
        <v>7</v>
      </c>
      <c r="H12" s="6">
        <v>1</v>
      </c>
      <c r="I12" s="6">
        <v>0</v>
      </c>
      <c r="J12" s="6">
        <v>362</v>
      </c>
      <c r="K12" s="6">
        <v>343</v>
      </c>
      <c r="L12" s="5">
        <v>0.14917127071823205</v>
      </c>
      <c r="M12" s="5">
        <v>0.52624309392265189</v>
      </c>
      <c r="N12" s="5">
        <v>0.90331491712707179</v>
      </c>
      <c r="O12" s="5">
        <v>0.90331491712707179</v>
      </c>
      <c r="P12" s="11">
        <f t="shared" si="1"/>
        <v>0.58715469613259663</v>
      </c>
      <c r="Q12" s="5">
        <v>0.59392265193370164</v>
      </c>
      <c r="R12" s="5">
        <v>0.59392265193370164</v>
      </c>
      <c r="S12" s="5">
        <v>0.14917127071823205</v>
      </c>
    </row>
    <row r="13" spans="1:19" x14ac:dyDescent="0.25">
      <c r="A13" s="11" t="s">
        <v>34</v>
      </c>
      <c r="B13" s="6">
        <v>0</v>
      </c>
      <c r="C13" s="6">
        <v>0</v>
      </c>
      <c r="D13" s="6">
        <v>454</v>
      </c>
      <c r="E13" s="6">
        <v>234</v>
      </c>
      <c r="F13" s="6">
        <v>229</v>
      </c>
      <c r="G13" s="6">
        <v>10</v>
      </c>
      <c r="H13" s="6">
        <v>9</v>
      </c>
      <c r="I13" s="6">
        <v>0</v>
      </c>
      <c r="J13" s="6">
        <v>936</v>
      </c>
      <c r="K13" s="6">
        <v>688</v>
      </c>
      <c r="L13" s="5">
        <v>0.13568376068376067</v>
      </c>
      <c r="M13" s="5">
        <v>0.3888888888888889</v>
      </c>
      <c r="N13" s="5">
        <v>0.64209401709401714</v>
      </c>
      <c r="O13" s="5">
        <v>0.64209401709401714</v>
      </c>
      <c r="P13" s="11">
        <f t="shared" si="1"/>
        <v>0.41736111111111118</v>
      </c>
      <c r="Q13" s="5">
        <v>0.70833333333333337</v>
      </c>
      <c r="R13" s="5">
        <v>0.70833333333333337</v>
      </c>
      <c r="S13" s="5">
        <v>0.13568376068376067</v>
      </c>
    </row>
    <row r="14" spans="1:19" x14ac:dyDescent="0.25">
      <c r="A14" s="12" t="s">
        <v>35</v>
      </c>
      <c r="B14" s="6">
        <v>0</v>
      </c>
      <c r="C14" s="6">
        <v>37</v>
      </c>
      <c r="D14" s="6">
        <v>400</v>
      </c>
      <c r="E14" s="6">
        <v>31</v>
      </c>
      <c r="F14" s="6">
        <v>54</v>
      </c>
      <c r="G14" s="6">
        <v>15</v>
      </c>
      <c r="H14" s="6">
        <v>2</v>
      </c>
      <c r="I14" s="6">
        <v>0</v>
      </c>
      <c r="J14" s="6">
        <v>539</v>
      </c>
      <c r="K14" s="6">
        <v>468</v>
      </c>
      <c r="L14" s="5">
        <v>0.38218923933209648</v>
      </c>
      <c r="M14" s="5">
        <v>0.60575139146567714</v>
      </c>
      <c r="N14" s="5">
        <v>0.82931354359925791</v>
      </c>
      <c r="O14" s="5">
        <v>0.82931354359925791</v>
      </c>
      <c r="P14" s="12">
        <f>$Q$25*+O14</f>
        <v>0.66345083487940637</v>
      </c>
      <c r="Q14" s="5">
        <v>0.80333951762523192</v>
      </c>
      <c r="R14" s="5">
        <v>0.80333951762523192</v>
      </c>
      <c r="S14" s="5">
        <v>0.38218923933209648</v>
      </c>
    </row>
    <row r="15" spans="1:19" x14ac:dyDescent="0.25">
      <c r="A15" s="12" t="s">
        <v>36</v>
      </c>
      <c r="B15" s="6">
        <v>0</v>
      </c>
      <c r="C15" s="6">
        <v>0</v>
      </c>
      <c r="D15" s="6">
        <v>91</v>
      </c>
      <c r="E15" s="6">
        <v>64</v>
      </c>
      <c r="F15" s="6">
        <v>38</v>
      </c>
      <c r="G15" s="6">
        <v>4</v>
      </c>
      <c r="H15" s="6">
        <v>0</v>
      </c>
      <c r="I15" s="6">
        <v>0</v>
      </c>
      <c r="J15" s="6">
        <v>197</v>
      </c>
      <c r="K15" s="6">
        <v>155</v>
      </c>
      <c r="L15" s="5">
        <v>0.19796954314720813</v>
      </c>
      <c r="M15" s="5">
        <v>0.39086294416243655</v>
      </c>
      <c r="N15" s="5">
        <v>0.58375634517766495</v>
      </c>
      <c r="O15" s="5">
        <v>0.58375634517766495</v>
      </c>
      <c r="P15" s="12">
        <f t="shared" ref="P15:P20" si="2">$Q$25*+O15</f>
        <v>0.46700507614213199</v>
      </c>
      <c r="Q15" s="5">
        <v>0.52284263959390864</v>
      </c>
      <c r="R15" s="5">
        <v>0.52284263959390864</v>
      </c>
      <c r="S15" s="5">
        <v>0.19796954314720813</v>
      </c>
    </row>
    <row r="16" spans="1:19" x14ac:dyDescent="0.25">
      <c r="A16" s="12" t="s">
        <v>37</v>
      </c>
      <c r="B16" s="6">
        <v>0</v>
      </c>
      <c r="C16" s="6">
        <v>53</v>
      </c>
      <c r="D16" s="6">
        <v>99</v>
      </c>
      <c r="E16" s="6">
        <v>123</v>
      </c>
      <c r="F16" s="6">
        <v>40</v>
      </c>
      <c r="G16" s="6">
        <v>6</v>
      </c>
      <c r="H16" s="6">
        <v>0</v>
      </c>
      <c r="I16" s="6">
        <v>0</v>
      </c>
      <c r="J16" s="6">
        <v>321</v>
      </c>
      <c r="K16" s="6">
        <v>275</v>
      </c>
      <c r="L16" s="5">
        <v>0.26479750778816197</v>
      </c>
      <c r="M16" s="5">
        <v>0.41433021806853576</v>
      </c>
      <c r="N16" s="5">
        <v>0.56386292834890961</v>
      </c>
      <c r="O16" s="5">
        <v>0.56386292834890961</v>
      </c>
      <c r="P16" s="12">
        <f t="shared" si="2"/>
        <v>0.45109034267912773</v>
      </c>
      <c r="Q16" s="5">
        <v>0.42679127725856697</v>
      </c>
      <c r="R16" s="5">
        <v>0.42679127725856697</v>
      </c>
      <c r="S16" s="5">
        <v>0.26479750778816197</v>
      </c>
    </row>
    <row r="17" spans="1:19" x14ac:dyDescent="0.25">
      <c r="A17" s="12" t="s">
        <v>38</v>
      </c>
      <c r="B17" s="6">
        <v>0</v>
      </c>
      <c r="C17" s="6">
        <v>0</v>
      </c>
      <c r="D17" s="6">
        <v>28</v>
      </c>
      <c r="E17" s="6">
        <v>0</v>
      </c>
      <c r="F17" s="6">
        <v>6</v>
      </c>
      <c r="G17" s="6">
        <v>1</v>
      </c>
      <c r="H17" s="6">
        <v>0</v>
      </c>
      <c r="I17" s="6">
        <v>0</v>
      </c>
      <c r="J17" s="6">
        <v>35</v>
      </c>
      <c r="K17" s="6">
        <v>28</v>
      </c>
      <c r="L17" s="5">
        <v>0</v>
      </c>
      <c r="M17" s="5">
        <v>0.2857142857142857</v>
      </c>
      <c r="N17" s="5">
        <v>0.5714285714285714</v>
      </c>
      <c r="O17" s="5">
        <v>0.5714285714285714</v>
      </c>
      <c r="P17" s="12">
        <f t="shared" si="2"/>
        <v>0.45714285714285713</v>
      </c>
      <c r="Q17" s="5">
        <v>0.48571428571428571</v>
      </c>
      <c r="R17" s="5">
        <v>0.48571428571428571</v>
      </c>
      <c r="S17" s="5">
        <v>0</v>
      </c>
    </row>
    <row r="18" spans="1:19" x14ac:dyDescent="0.25">
      <c r="A18" s="12" t="s">
        <v>39</v>
      </c>
      <c r="B18" s="6">
        <v>0</v>
      </c>
      <c r="C18" s="6">
        <v>0</v>
      </c>
      <c r="D18" s="6">
        <v>75</v>
      </c>
      <c r="E18" s="6">
        <v>124</v>
      </c>
      <c r="F18" s="6">
        <v>10</v>
      </c>
      <c r="G18" s="6">
        <v>4</v>
      </c>
      <c r="H18" s="6">
        <v>0</v>
      </c>
      <c r="I18" s="6">
        <v>0</v>
      </c>
      <c r="J18" s="6">
        <v>213</v>
      </c>
      <c r="K18" s="6">
        <v>199</v>
      </c>
      <c r="L18" s="5">
        <v>0.40845070422535212</v>
      </c>
      <c r="M18" s="5">
        <v>0.63145539906103287</v>
      </c>
      <c r="N18" s="5">
        <v>0.85446009389671362</v>
      </c>
      <c r="O18" s="5">
        <v>0.85446009389671362</v>
      </c>
      <c r="P18" s="12">
        <f t="shared" si="2"/>
        <v>0.68356807511737094</v>
      </c>
      <c r="Q18" s="5">
        <v>0.42723004694835681</v>
      </c>
      <c r="R18" s="5">
        <v>0.42723004694835681</v>
      </c>
      <c r="S18" s="5">
        <v>0.40845070422535212</v>
      </c>
    </row>
    <row r="19" spans="1:19" x14ac:dyDescent="0.25">
      <c r="A19" s="12" t="s">
        <v>40</v>
      </c>
      <c r="B19" s="6">
        <v>0</v>
      </c>
      <c r="C19" s="6">
        <v>13</v>
      </c>
      <c r="D19" s="6">
        <v>235</v>
      </c>
      <c r="E19" s="6">
        <v>120</v>
      </c>
      <c r="F19" s="6">
        <v>124</v>
      </c>
      <c r="G19" s="6">
        <v>7</v>
      </c>
      <c r="H19" s="6">
        <v>1</v>
      </c>
      <c r="I19" s="6">
        <v>0</v>
      </c>
      <c r="J19" s="6">
        <v>500</v>
      </c>
      <c r="K19" s="6">
        <v>368</v>
      </c>
      <c r="L19" s="5">
        <v>0.248</v>
      </c>
      <c r="M19" s="5">
        <v>0.41699999999999998</v>
      </c>
      <c r="N19" s="5">
        <v>0.58599999999999997</v>
      </c>
      <c r="O19" s="5">
        <v>0.58599999999999997</v>
      </c>
      <c r="P19" s="12">
        <f t="shared" si="2"/>
        <v>0.46879999999999999</v>
      </c>
      <c r="Q19" s="5">
        <v>0.59599999999999997</v>
      </c>
      <c r="R19" s="5">
        <v>0.59599999999999997</v>
      </c>
      <c r="S19" s="5">
        <v>0.248</v>
      </c>
    </row>
    <row r="20" spans="1:19" x14ac:dyDescent="0.25">
      <c r="A20" s="12" t="s">
        <v>41</v>
      </c>
      <c r="B20" s="6">
        <v>0</v>
      </c>
      <c r="C20" s="6">
        <v>59</v>
      </c>
      <c r="D20" s="6">
        <v>260</v>
      </c>
      <c r="E20" s="6">
        <v>129</v>
      </c>
      <c r="F20" s="6">
        <v>159</v>
      </c>
      <c r="G20" s="6">
        <v>6</v>
      </c>
      <c r="H20" s="6">
        <v>0</v>
      </c>
      <c r="I20" s="6">
        <v>0</v>
      </c>
      <c r="J20" s="6">
        <v>613</v>
      </c>
      <c r="K20" s="6">
        <v>448</v>
      </c>
      <c r="L20" s="5">
        <v>0.16639477977161501</v>
      </c>
      <c r="M20" s="5">
        <v>0.34013050570962478</v>
      </c>
      <c r="N20" s="5">
        <v>0.51386623164763456</v>
      </c>
      <c r="O20" s="5">
        <v>0.51386623164763456</v>
      </c>
      <c r="P20" s="12">
        <f t="shared" si="2"/>
        <v>0.41109298531810767</v>
      </c>
      <c r="Q20" s="5">
        <v>0.43719412724306689</v>
      </c>
      <c r="R20" s="5">
        <v>0.43719412724306689</v>
      </c>
      <c r="S20" s="5">
        <v>0.16639477977161501</v>
      </c>
    </row>
    <row r="21" spans="1:19" x14ac:dyDescent="0.25">
      <c r="A21" s="11" t="s">
        <v>26</v>
      </c>
      <c r="B21" s="6">
        <v>0</v>
      </c>
      <c r="C21" s="6">
        <v>38</v>
      </c>
      <c r="D21" s="6">
        <v>303</v>
      </c>
      <c r="E21" s="6">
        <v>132</v>
      </c>
      <c r="F21" s="6">
        <v>276</v>
      </c>
      <c r="G21" s="6">
        <v>15</v>
      </c>
      <c r="H21" s="6">
        <v>0</v>
      </c>
      <c r="I21" s="6">
        <v>0</v>
      </c>
      <c r="J21" s="6">
        <v>764</v>
      </c>
      <c r="K21" s="6">
        <v>473</v>
      </c>
      <c r="L21" s="5">
        <v>0.17539267015706805</v>
      </c>
      <c r="M21" s="5">
        <v>0.35274869109947643</v>
      </c>
      <c r="N21" s="5">
        <v>0.53010471204188481</v>
      </c>
      <c r="O21" s="5">
        <v>0.53010471204188481</v>
      </c>
      <c r="P21" s="11">
        <f t="shared" ref="P21" si="3">$Q$24*O21</f>
        <v>0.34456806282722513</v>
      </c>
      <c r="Q21" s="5">
        <v>0.47382198952879578</v>
      </c>
      <c r="R21" s="5">
        <v>0.47382198952879578</v>
      </c>
      <c r="S21" s="5">
        <v>0.17539267015706805</v>
      </c>
    </row>
    <row r="24" spans="1:19" x14ac:dyDescent="0.25">
      <c r="N24" s="3" t="s">
        <v>69</v>
      </c>
      <c r="Q24" s="13">
        <v>0.65</v>
      </c>
    </row>
    <row r="25" spans="1:19" x14ac:dyDescent="0.25">
      <c r="N25" t="s">
        <v>68</v>
      </c>
      <c r="Q25" s="14">
        <v>0.8</v>
      </c>
    </row>
    <row r="26" spans="1:19" x14ac:dyDescent="0.25">
      <c r="Q26" s="13"/>
    </row>
  </sheetData>
  <conditionalFormatting sqref="L2:S21">
    <cfRule type="cellIs" dxfId="0" priority="1" operator="greaterThan">
      <formula>0.6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zoomScale="85" zoomScaleNormal="85" workbookViewId="0">
      <selection activeCell="L11" sqref="L11"/>
    </sheetView>
  </sheetViews>
  <sheetFormatPr defaultRowHeight="15" x14ac:dyDescent="0.25"/>
  <cols>
    <col min="1" max="1" width="18.28515625" style="3" bestFit="1" customWidth="1"/>
    <col min="2" max="2" width="11.140625" style="4" bestFit="1" customWidth="1"/>
    <col min="3" max="3" width="10" style="4" bestFit="1" customWidth="1"/>
    <col min="4" max="6" width="11.140625" style="4" bestFit="1" customWidth="1"/>
    <col min="7" max="7" width="10" style="4" bestFit="1" customWidth="1"/>
    <col min="8" max="8" width="9.5703125" style="4" bestFit="1" customWidth="1"/>
    <col min="9" max="9" width="9.28515625" style="4" bestFit="1" customWidth="1"/>
    <col min="10" max="10" width="12" style="4" bestFit="1" customWidth="1"/>
    <col min="11" max="11" width="12.85546875" style="4" bestFit="1" customWidth="1"/>
    <col min="12" max="12" width="11.5703125" style="3" bestFit="1" customWidth="1"/>
    <col min="13" max="13" width="9.140625" style="3"/>
    <col min="14" max="14" width="9.5703125" style="3" bestFit="1" customWidth="1"/>
    <col min="15" max="15" width="10.28515625" style="3" bestFit="1" customWidth="1"/>
    <col min="16" max="16" width="10.7109375" style="3" customWidth="1"/>
    <col min="17" max="18" width="10.7109375" style="3" bestFit="1" customWidth="1"/>
    <col min="19" max="19" width="11.140625" style="3" bestFit="1" customWidth="1"/>
    <col min="20" max="20" width="17.42578125" style="3" customWidth="1"/>
    <col min="21" max="16384" width="9.140625" style="3"/>
  </cols>
  <sheetData>
    <row r="1" spans="1:19" x14ac:dyDescent="0.25">
      <c r="A1" s="7" t="s">
        <v>8</v>
      </c>
      <c r="B1" s="8" t="s">
        <v>44</v>
      </c>
      <c r="C1" s="8" t="s">
        <v>45</v>
      </c>
      <c r="D1" s="8" t="s">
        <v>46</v>
      </c>
      <c r="E1" s="8" t="s">
        <v>47</v>
      </c>
      <c r="F1" s="8" t="s">
        <v>48</v>
      </c>
      <c r="G1" s="8" t="s">
        <v>49</v>
      </c>
      <c r="H1" s="8" t="s">
        <v>50</v>
      </c>
      <c r="I1" s="8" t="s">
        <v>51</v>
      </c>
      <c r="J1" s="8" t="s">
        <v>42</v>
      </c>
      <c r="K1" s="8" t="s">
        <v>43</v>
      </c>
      <c r="L1" s="7" t="s">
        <v>7</v>
      </c>
      <c r="M1" s="7" t="s">
        <v>0</v>
      </c>
      <c r="N1" s="7" t="s">
        <v>1</v>
      </c>
      <c r="O1" s="7" t="s">
        <v>2</v>
      </c>
      <c r="P1" s="7" t="s">
        <v>3</v>
      </c>
      <c r="Q1" s="7" t="s">
        <v>4</v>
      </c>
      <c r="R1" s="7" t="s">
        <v>5</v>
      </c>
      <c r="S1" s="7" t="s">
        <v>6</v>
      </c>
    </row>
    <row r="2" spans="1:19" x14ac:dyDescent="0.25">
      <c r="A2" s="5" t="s">
        <v>22</v>
      </c>
      <c r="B2" s="6">
        <v>0</v>
      </c>
      <c r="C2" s="6">
        <v>35</v>
      </c>
      <c r="D2" s="6">
        <v>64</v>
      </c>
      <c r="E2" s="6">
        <v>40</v>
      </c>
      <c r="F2" s="6">
        <v>225</v>
      </c>
      <c r="G2" s="6">
        <v>6</v>
      </c>
      <c r="H2" s="6">
        <v>0</v>
      </c>
      <c r="I2" s="6">
        <v>0</v>
      </c>
      <c r="J2" s="6">
        <v>370</v>
      </c>
      <c r="K2" s="6">
        <v>139</v>
      </c>
      <c r="L2" s="5">
        <v>0.16216216216216217</v>
      </c>
      <c r="M2" s="5">
        <v>0.36756756756756759</v>
      </c>
      <c r="N2" s="5">
        <v>0.572972972972973</v>
      </c>
      <c r="O2" s="5">
        <v>0.572972972972973</v>
      </c>
      <c r="P2" s="12">
        <f>$Q$27*O2</f>
        <v>0.45837837837837841</v>
      </c>
      <c r="Q2" s="5">
        <v>0.60270270270270265</v>
      </c>
      <c r="R2" s="5">
        <v>0.60270270270270265</v>
      </c>
      <c r="S2" s="5">
        <v>0.16216216216216217</v>
      </c>
    </row>
    <row r="3" spans="1:19" x14ac:dyDescent="0.25">
      <c r="A3" s="5" t="s">
        <v>23</v>
      </c>
      <c r="B3" s="6">
        <v>48</v>
      </c>
      <c r="C3" s="6">
        <v>24</v>
      </c>
      <c r="D3" s="6">
        <v>173</v>
      </c>
      <c r="E3" s="6">
        <v>187</v>
      </c>
      <c r="F3" s="6">
        <v>260</v>
      </c>
      <c r="G3" s="6">
        <v>13</v>
      </c>
      <c r="H3" s="6">
        <v>0</v>
      </c>
      <c r="I3" s="6">
        <v>0</v>
      </c>
      <c r="J3" s="6">
        <v>705</v>
      </c>
      <c r="K3" s="6">
        <v>432</v>
      </c>
      <c r="L3" s="5">
        <v>0.1773049645390071</v>
      </c>
      <c r="M3" s="5">
        <v>0.32978723404255317</v>
      </c>
      <c r="N3" s="5">
        <v>0.48226950354609927</v>
      </c>
      <c r="O3" s="5">
        <v>0.48226950354609927</v>
      </c>
      <c r="P3" s="12">
        <f t="shared" ref="P3:P4" si="0">$Q$27*O3</f>
        <v>0.38581560283687943</v>
      </c>
      <c r="Q3" s="5">
        <v>0.49078014184397162</v>
      </c>
      <c r="R3" s="5">
        <v>0.49078014184397162</v>
      </c>
      <c r="S3" s="5">
        <v>0.1773049645390071</v>
      </c>
    </row>
    <row r="4" spans="1:19" x14ac:dyDescent="0.25">
      <c r="A4" s="5" t="s">
        <v>24</v>
      </c>
      <c r="B4" s="6">
        <v>0</v>
      </c>
      <c r="C4" s="6">
        <v>30</v>
      </c>
      <c r="D4" s="6">
        <v>233</v>
      </c>
      <c r="E4" s="6">
        <v>199</v>
      </c>
      <c r="F4" s="6">
        <v>58</v>
      </c>
      <c r="G4" s="6">
        <v>9</v>
      </c>
      <c r="H4" s="6">
        <v>0</v>
      </c>
      <c r="I4" s="6">
        <v>0</v>
      </c>
      <c r="J4" s="6">
        <v>529</v>
      </c>
      <c r="K4" s="6">
        <v>462</v>
      </c>
      <c r="L4" s="5">
        <v>7.1833648393194713E-2</v>
      </c>
      <c r="M4" s="5">
        <v>0.20321361058601134</v>
      </c>
      <c r="N4" s="5">
        <v>0.33459357277882795</v>
      </c>
      <c r="O4" s="5">
        <v>0.33459357277882795</v>
      </c>
      <c r="P4" s="12">
        <f t="shared" si="0"/>
        <v>0.26767485822306236</v>
      </c>
      <c r="Q4" s="5">
        <v>0.38563327032136108</v>
      </c>
      <c r="R4" s="5">
        <v>0.38563327032136108</v>
      </c>
      <c r="S4" s="5">
        <v>7.1833648393194713E-2</v>
      </c>
    </row>
    <row r="5" spans="1:19" x14ac:dyDescent="0.25">
      <c r="A5" s="5" t="s">
        <v>27</v>
      </c>
      <c r="B5" s="6">
        <v>68</v>
      </c>
      <c r="C5" s="6">
        <v>83</v>
      </c>
      <c r="D5" s="6">
        <v>288</v>
      </c>
      <c r="E5" s="6">
        <v>78</v>
      </c>
      <c r="F5" s="6">
        <v>40</v>
      </c>
      <c r="G5" s="6">
        <v>8</v>
      </c>
      <c r="H5" s="6">
        <v>1</v>
      </c>
      <c r="I5" s="6">
        <v>0</v>
      </c>
      <c r="J5" s="6">
        <v>566</v>
      </c>
      <c r="K5" s="6">
        <v>517</v>
      </c>
      <c r="L5" s="5">
        <v>2.4734982332155476E-2</v>
      </c>
      <c r="M5" s="5">
        <v>0.42314487632508829</v>
      </c>
      <c r="N5" s="5">
        <v>0.82155477031802115</v>
      </c>
      <c r="O5" s="5">
        <v>0.82155477031802115</v>
      </c>
      <c r="P5" s="11">
        <f>$Q$26*O5</f>
        <v>0.5340106007067138</v>
      </c>
      <c r="Q5" s="5">
        <v>0.83215547703180215</v>
      </c>
      <c r="R5" s="5">
        <v>0.83215547703180215</v>
      </c>
      <c r="S5" s="5">
        <v>2.4734982332155476E-2</v>
      </c>
    </row>
    <row r="6" spans="1:19" x14ac:dyDescent="0.25">
      <c r="A6" s="12" t="s">
        <v>28</v>
      </c>
      <c r="B6" s="6">
        <v>768</v>
      </c>
      <c r="C6" s="6">
        <v>67</v>
      </c>
      <c r="D6" s="6">
        <v>52</v>
      </c>
      <c r="E6" s="6">
        <v>61</v>
      </c>
      <c r="F6" s="6">
        <v>71</v>
      </c>
      <c r="G6" s="6">
        <v>27</v>
      </c>
      <c r="H6" s="6">
        <v>6</v>
      </c>
      <c r="I6" s="6">
        <v>8</v>
      </c>
      <c r="J6" s="6">
        <v>1060</v>
      </c>
      <c r="K6" s="6">
        <v>948</v>
      </c>
      <c r="L6" s="5">
        <v>0.29905660377358489</v>
      </c>
      <c r="M6" s="5">
        <v>0.50707547169811318</v>
      </c>
      <c r="N6" s="12">
        <f>IF(MON!N6*$Q$25*J6/J6&gt;1.01,1.01,MON!N6*$Q$25*J6/J6)</f>
        <v>0.78660377358490563</v>
      </c>
      <c r="O6" s="12">
        <f>IF(MON!O6*$Q$25*K6/K6&gt;1.01,1.01,MON!O6*$Q$25*K6/K6)</f>
        <v>0.78660377358490563</v>
      </c>
      <c r="P6" s="11">
        <f t="shared" ref="P6:P13" si="1">$Q$26*O6</f>
        <v>0.51129245283018865</v>
      </c>
      <c r="Q6" s="5">
        <v>0.58867924528301885</v>
      </c>
      <c r="R6" s="5">
        <v>0.58867924528301885</v>
      </c>
      <c r="S6" s="5">
        <v>0.29905660377358489</v>
      </c>
    </row>
    <row r="7" spans="1:19" x14ac:dyDescent="0.25">
      <c r="A7" s="11" t="s">
        <v>29</v>
      </c>
      <c r="B7" s="6">
        <v>236</v>
      </c>
      <c r="C7" s="6">
        <v>44</v>
      </c>
      <c r="D7" s="6">
        <v>5</v>
      </c>
      <c r="E7" s="6">
        <v>3</v>
      </c>
      <c r="F7" s="6">
        <v>1</v>
      </c>
      <c r="G7" s="6">
        <v>11</v>
      </c>
      <c r="H7" s="6">
        <v>3</v>
      </c>
      <c r="I7" s="6">
        <v>3</v>
      </c>
      <c r="J7" s="6">
        <v>306</v>
      </c>
      <c r="K7" s="6">
        <v>288</v>
      </c>
      <c r="L7" s="5">
        <v>0.59477124183006536</v>
      </c>
      <c r="M7" s="5">
        <v>0.73202614379084974</v>
      </c>
      <c r="N7" s="11">
        <f>IF(MON!N6*$Q$24*J7/J7&gt;1.01,1.01,MON!N6*$Q$25*J7/J7)</f>
        <v>0.78660377358490563</v>
      </c>
      <c r="O7" s="11">
        <f>IF(MON!O6*$Q$24*K7/K7&gt;1.01,1.01,MON!O6*$Q$25*K7/K7)</f>
        <v>0.78660377358490563</v>
      </c>
      <c r="P7" s="11">
        <f t="shared" si="1"/>
        <v>0.51129245283018865</v>
      </c>
      <c r="Q7" s="5">
        <v>0.83986928104575165</v>
      </c>
      <c r="R7" s="5">
        <v>0.83986928104575165</v>
      </c>
      <c r="S7" s="5">
        <v>0.59477124183006536</v>
      </c>
    </row>
    <row r="8" spans="1:19" x14ac:dyDescent="0.25">
      <c r="A8" s="11" t="s">
        <v>25</v>
      </c>
      <c r="B8" s="6">
        <v>443</v>
      </c>
      <c r="C8" s="6">
        <v>39</v>
      </c>
      <c r="D8" s="6">
        <v>41</v>
      </c>
      <c r="E8" s="6">
        <v>0</v>
      </c>
      <c r="F8" s="6">
        <v>9</v>
      </c>
      <c r="G8" s="6">
        <v>13</v>
      </c>
      <c r="H8" s="6">
        <v>10</v>
      </c>
      <c r="I8" s="6">
        <v>0</v>
      </c>
      <c r="J8" s="6">
        <v>555</v>
      </c>
      <c r="K8" s="6">
        <v>523</v>
      </c>
      <c r="L8" s="5">
        <v>0.72972972972972971</v>
      </c>
      <c r="M8" s="5">
        <v>0.80090090090090094</v>
      </c>
      <c r="N8" s="11">
        <f>IF(MON!N7*$Q$24*J8/J8&gt;1.01,1.01,MON!N7*$Q$25*J8/J8)</f>
        <v>1.01</v>
      </c>
      <c r="O8" s="11">
        <f>IF(MON!O7*$Q$24*K8/K8&gt;1.01,1.01,MON!O7*$Q$25*K8/K8)</f>
        <v>1.01</v>
      </c>
      <c r="P8" s="11">
        <f t="shared" si="1"/>
        <v>0.65650000000000008</v>
      </c>
      <c r="Q8" s="5">
        <v>0.81981981981981977</v>
      </c>
      <c r="R8" s="5">
        <v>0.81981981981981977</v>
      </c>
      <c r="S8" s="5">
        <v>0.72972972972972971</v>
      </c>
    </row>
    <row r="9" spans="1:19" x14ac:dyDescent="0.25">
      <c r="A9" s="12" t="s">
        <v>30</v>
      </c>
      <c r="B9" s="6">
        <v>593</v>
      </c>
      <c r="C9" s="6">
        <v>79</v>
      </c>
      <c r="D9" s="6">
        <v>38</v>
      </c>
      <c r="E9" s="6">
        <v>0</v>
      </c>
      <c r="F9" s="6">
        <v>134</v>
      </c>
      <c r="G9" s="6">
        <v>22</v>
      </c>
      <c r="H9" s="6">
        <v>4</v>
      </c>
      <c r="I9" s="6">
        <v>0</v>
      </c>
      <c r="J9" s="6">
        <v>870</v>
      </c>
      <c r="K9" s="6">
        <v>710</v>
      </c>
      <c r="L9" s="5">
        <v>0.29540229885057473</v>
      </c>
      <c r="M9" s="5">
        <v>0.56896551724137934</v>
      </c>
      <c r="N9" s="12">
        <f>IF(MON!N9*$Q$25*J9/J9&gt;1.01,1.01,MON!N9*$Q$25*J9/J9)</f>
        <v>0.9267816091954022</v>
      </c>
      <c r="O9" s="12">
        <f>IF(MON!O9*$Q$25*K9/K9&gt;1.01,1.01,MON!O9*$Q$25*K9/K9)</f>
        <v>0.92678160919540231</v>
      </c>
      <c r="P9" s="11">
        <f t="shared" si="1"/>
        <v>0.60240804597701147</v>
      </c>
      <c r="Q9" s="5">
        <v>0.75747126436781609</v>
      </c>
      <c r="R9" s="5">
        <v>0.75747126436781609</v>
      </c>
      <c r="S9" s="5">
        <v>0.29540229885057473</v>
      </c>
    </row>
    <row r="10" spans="1:19" x14ac:dyDescent="0.25">
      <c r="A10" s="12" t="s">
        <v>31</v>
      </c>
      <c r="B10" s="6">
        <v>49</v>
      </c>
      <c r="C10" s="6">
        <v>5</v>
      </c>
      <c r="D10" s="6">
        <v>476</v>
      </c>
      <c r="E10" s="6">
        <v>32</v>
      </c>
      <c r="F10" s="6">
        <v>52</v>
      </c>
      <c r="G10" s="6">
        <v>11</v>
      </c>
      <c r="H10" s="6">
        <v>0</v>
      </c>
      <c r="I10" s="6">
        <v>0</v>
      </c>
      <c r="J10" s="6">
        <v>625</v>
      </c>
      <c r="K10" s="6">
        <v>562</v>
      </c>
      <c r="L10" s="5">
        <v>0.27039999999999997</v>
      </c>
      <c r="M10" s="5">
        <v>0.61519999999999997</v>
      </c>
      <c r="N10" s="12">
        <f>IF(MON!N10*$Q$25*J10/J10&gt;1.01,1.01,MON!N10*$Q$25*J10/J10)</f>
        <v>1.01</v>
      </c>
      <c r="O10" s="12">
        <f>IF(MON!O10*$Q$25*K10/K10&gt;1.01,1.01,MON!O10*$Q$25*K10/K10)</f>
        <v>1.01</v>
      </c>
      <c r="P10" s="11">
        <f t="shared" si="1"/>
        <v>0.65650000000000008</v>
      </c>
      <c r="Q10" s="5">
        <v>0.83360000000000001</v>
      </c>
      <c r="R10" s="5">
        <v>0.83360000000000001</v>
      </c>
      <c r="S10" s="5">
        <v>0.27039999999999997</v>
      </c>
    </row>
    <row r="11" spans="1:19" x14ac:dyDescent="0.25">
      <c r="A11" s="11" t="s">
        <v>32</v>
      </c>
      <c r="B11" s="6">
        <v>43</v>
      </c>
      <c r="C11" s="6">
        <v>9</v>
      </c>
      <c r="D11" s="6">
        <v>10</v>
      </c>
      <c r="E11" s="6">
        <v>63</v>
      </c>
      <c r="F11" s="6">
        <v>16</v>
      </c>
      <c r="G11" s="6">
        <v>2</v>
      </c>
      <c r="H11" s="6">
        <v>1</v>
      </c>
      <c r="I11" s="6">
        <v>0</v>
      </c>
      <c r="J11" s="6">
        <v>144</v>
      </c>
      <c r="K11" s="6">
        <v>125</v>
      </c>
      <c r="L11" s="5">
        <v>0.79861111111111116</v>
      </c>
      <c r="M11" s="5">
        <v>0.875</v>
      </c>
      <c r="N11" s="11">
        <f>IF(MON!N10*$Q$24*J11/J11&gt;1.01,1.01,MON!N10*$Q$25*J11/J11)</f>
        <v>1.01</v>
      </c>
      <c r="O11" s="11">
        <f>IF(MON!O10*$Q$24*K11/K11&gt;1.01,1.01,MON!O10*$Q$25*K11/K11)</f>
        <v>1.01</v>
      </c>
      <c r="P11" s="11">
        <f t="shared" si="1"/>
        <v>0.65650000000000008</v>
      </c>
      <c r="Q11" s="5">
        <v>0.85416666666666663</v>
      </c>
      <c r="R11" s="5">
        <v>0.85416666666666663</v>
      </c>
      <c r="S11" s="5">
        <v>0.79861111111111116</v>
      </c>
    </row>
    <row r="12" spans="1:19" x14ac:dyDescent="0.25">
      <c r="A12" s="12" t="s">
        <v>33</v>
      </c>
      <c r="B12" s="6">
        <v>218</v>
      </c>
      <c r="C12" s="6">
        <v>12</v>
      </c>
      <c r="D12" s="6">
        <v>113</v>
      </c>
      <c r="E12" s="6">
        <v>0</v>
      </c>
      <c r="F12" s="6">
        <v>11</v>
      </c>
      <c r="G12" s="6">
        <v>7</v>
      </c>
      <c r="H12" s="6">
        <v>1</v>
      </c>
      <c r="I12" s="6">
        <v>0</v>
      </c>
      <c r="J12" s="6">
        <v>362</v>
      </c>
      <c r="K12" s="6">
        <v>343</v>
      </c>
      <c r="L12" s="5">
        <v>0.14917127071823205</v>
      </c>
      <c r="M12" s="5">
        <v>0.52624309392265189</v>
      </c>
      <c r="N12" s="12">
        <f>IF(MON!N12*$Q$25*J12/J12&gt;1.01,1.01,MON!N12*$Q$25*J12/J12)</f>
        <v>0.99364640883977917</v>
      </c>
      <c r="O12" s="12">
        <f>IF(MON!O12*$Q$25*K12/K12&gt;1.01,1.01,MON!O12*$Q$25*K12/K12)</f>
        <v>0.99364640883977906</v>
      </c>
      <c r="P12" s="11">
        <f t="shared" si="1"/>
        <v>0.64587016574585643</v>
      </c>
      <c r="Q12" s="5">
        <v>0.59392265193370164</v>
      </c>
      <c r="R12" s="5">
        <v>0.59392265193370164</v>
      </c>
      <c r="S12" s="5">
        <v>0.14917127071823205</v>
      </c>
    </row>
    <row r="13" spans="1:19" x14ac:dyDescent="0.25">
      <c r="A13" s="5" t="s">
        <v>34</v>
      </c>
      <c r="B13" s="6">
        <v>0</v>
      </c>
      <c r="C13" s="6">
        <v>0</v>
      </c>
      <c r="D13" s="6">
        <v>454</v>
      </c>
      <c r="E13" s="6">
        <v>234</v>
      </c>
      <c r="F13" s="6">
        <v>229</v>
      </c>
      <c r="G13" s="6">
        <v>10</v>
      </c>
      <c r="H13" s="6">
        <v>9</v>
      </c>
      <c r="I13" s="6">
        <v>0</v>
      </c>
      <c r="J13" s="6">
        <v>936</v>
      </c>
      <c r="K13" s="6">
        <v>688</v>
      </c>
      <c r="L13" s="5">
        <v>0.13568376068376067</v>
      </c>
      <c r="M13" s="5">
        <v>0.3888888888888889</v>
      </c>
      <c r="N13" s="5">
        <v>0.64209401709401714</v>
      </c>
      <c r="O13" s="5">
        <v>0.64209401709401714</v>
      </c>
      <c r="P13" s="11">
        <f t="shared" si="1"/>
        <v>0.41736111111111118</v>
      </c>
      <c r="Q13" s="5">
        <v>0.70833333333333337</v>
      </c>
      <c r="R13" s="5">
        <v>0.70833333333333337</v>
      </c>
      <c r="S13" s="5">
        <v>0.13568376068376067</v>
      </c>
    </row>
    <row r="14" spans="1:19" x14ac:dyDescent="0.25">
      <c r="A14" s="5" t="s">
        <v>35</v>
      </c>
      <c r="B14" s="6">
        <v>0</v>
      </c>
      <c r="C14" s="6">
        <v>37</v>
      </c>
      <c r="D14" s="6">
        <v>400</v>
      </c>
      <c r="E14" s="6">
        <v>31</v>
      </c>
      <c r="F14" s="6">
        <v>54</v>
      </c>
      <c r="G14" s="6">
        <v>15</v>
      </c>
      <c r="H14" s="6">
        <v>2</v>
      </c>
      <c r="I14" s="6">
        <v>0</v>
      </c>
      <c r="J14" s="6">
        <v>539</v>
      </c>
      <c r="K14" s="6">
        <v>468</v>
      </c>
      <c r="L14" s="5">
        <v>0.38218923933209648</v>
      </c>
      <c r="M14" s="5">
        <v>0.60575139146567714</v>
      </c>
      <c r="N14" s="5">
        <v>0.82931354359925791</v>
      </c>
      <c r="O14" s="5">
        <v>0.82931354359925791</v>
      </c>
      <c r="P14" s="12">
        <f>$Q$27*+O14</f>
        <v>0.66345083487940637</v>
      </c>
      <c r="Q14" s="5">
        <v>0.80333951762523192</v>
      </c>
      <c r="R14" s="5">
        <v>0.80333951762523192</v>
      </c>
      <c r="S14" s="5">
        <v>0.38218923933209648</v>
      </c>
    </row>
    <row r="15" spans="1:19" x14ac:dyDescent="0.25">
      <c r="A15" s="5" t="s">
        <v>36</v>
      </c>
      <c r="B15" s="6">
        <v>0</v>
      </c>
      <c r="C15" s="6">
        <v>0</v>
      </c>
      <c r="D15" s="6">
        <v>91</v>
      </c>
      <c r="E15" s="6">
        <v>64</v>
      </c>
      <c r="F15" s="6">
        <v>38</v>
      </c>
      <c r="G15" s="6">
        <v>4</v>
      </c>
      <c r="H15" s="6">
        <v>0</v>
      </c>
      <c r="I15" s="6">
        <v>0</v>
      </c>
      <c r="J15" s="6">
        <v>197</v>
      </c>
      <c r="K15" s="6">
        <v>155</v>
      </c>
      <c r="L15" s="5">
        <v>0.19796954314720813</v>
      </c>
      <c r="M15" s="5">
        <v>0.39086294416243655</v>
      </c>
      <c r="N15" s="5">
        <v>0.58375634517766495</v>
      </c>
      <c r="O15" s="5">
        <v>0.58375634517766495</v>
      </c>
      <c r="P15" s="12">
        <f t="shared" ref="P15:P20" si="2">$Q$27*+O15</f>
        <v>0.46700507614213199</v>
      </c>
      <c r="Q15" s="5">
        <v>0.52284263959390864</v>
      </c>
      <c r="R15" s="5">
        <v>0.52284263959390864</v>
      </c>
      <c r="S15" s="5">
        <v>0.19796954314720813</v>
      </c>
    </row>
    <row r="16" spans="1:19" x14ac:dyDescent="0.25">
      <c r="A16" s="5" t="s">
        <v>37</v>
      </c>
      <c r="B16" s="6">
        <v>0</v>
      </c>
      <c r="C16" s="6">
        <v>53</v>
      </c>
      <c r="D16" s="6">
        <v>99</v>
      </c>
      <c r="E16" s="6">
        <v>123</v>
      </c>
      <c r="F16" s="6">
        <v>40</v>
      </c>
      <c r="G16" s="6">
        <v>6</v>
      </c>
      <c r="H16" s="6">
        <v>0</v>
      </c>
      <c r="I16" s="6">
        <v>0</v>
      </c>
      <c r="J16" s="6">
        <v>321</v>
      </c>
      <c r="K16" s="6">
        <v>275</v>
      </c>
      <c r="L16" s="5">
        <v>0.26479750778816197</v>
      </c>
      <c r="M16" s="5">
        <v>0.41433021806853576</v>
      </c>
      <c r="N16" s="5">
        <v>0.56386292834890961</v>
      </c>
      <c r="O16" s="5">
        <v>0.56386292834890961</v>
      </c>
      <c r="P16" s="12">
        <f t="shared" si="2"/>
        <v>0.45109034267912773</v>
      </c>
      <c r="Q16" s="5">
        <v>0.42679127725856697</v>
      </c>
      <c r="R16" s="5">
        <v>0.42679127725856697</v>
      </c>
      <c r="S16" s="5">
        <v>0.26479750778816197</v>
      </c>
    </row>
    <row r="17" spans="1:19" x14ac:dyDescent="0.25">
      <c r="A17" s="5" t="s">
        <v>38</v>
      </c>
      <c r="B17" s="6">
        <v>0</v>
      </c>
      <c r="C17" s="6">
        <v>0</v>
      </c>
      <c r="D17" s="6">
        <v>28</v>
      </c>
      <c r="E17" s="6">
        <v>0</v>
      </c>
      <c r="F17" s="6">
        <v>6</v>
      </c>
      <c r="G17" s="6">
        <v>1</v>
      </c>
      <c r="H17" s="6">
        <v>0</v>
      </c>
      <c r="I17" s="6">
        <v>0</v>
      </c>
      <c r="J17" s="6">
        <v>35</v>
      </c>
      <c r="K17" s="6">
        <v>28</v>
      </c>
      <c r="L17" s="5">
        <v>0</v>
      </c>
      <c r="M17" s="5">
        <v>0.2857142857142857</v>
      </c>
      <c r="N17" s="5">
        <v>0.5714285714285714</v>
      </c>
      <c r="O17" s="5">
        <v>0.5714285714285714</v>
      </c>
      <c r="P17" s="12">
        <f t="shared" si="2"/>
        <v>0.45714285714285713</v>
      </c>
      <c r="Q17" s="5">
        <v>0.48571428571428571</v>
      </c>
      <c r="R17" s="5">
        <v>0.48571428571428571</v>
      </c>
      <c r="S17" s="5">
        <v>0</v>
      </c>
    </row>
    <row r="18" spans="1:19" x14ac:dyDescent="0.25">
      <c r="A18" s="5" t="s">
        <v>39</v>
      </c>
      <c r="B18" s="6">
        <v>0</v>
      </c>
      <c r="C18" s="6">
        <v>0</v>
      </c>
      <c r="D18" s="6">
        <v>75</v>
      </c>
      <c r="E18" s="6">
        <v>124</v>
      </c>
      <c r="F18" s="6">
        <v>10</v>
      </c>
      <c r="G18" s="6">
        <v>4</v>
      </c>
      <c r="H18" s="6">
        <v>0</v>
      </c>
      <c r="I18" s="6">
        <v>0</v>
      </c>
      <c r="J18" s="6">
        <v>213</v>
      </c>
      <c r="K18" s="6">
        <v>199</v>
      </c>
      <c r="L18" s="5">
        <v>0.40845070422535212</v>
      </c>
      <c r="M18" s="5">
        <v>0.63145539906103287</v>
      </c>
      <c r="N18" s="5">
        <v>0.85446009389671362</v>
      </c>
      <c r="O18" s="5">
        <v>0.85446009389671362</v>
      </c>
      <c r="P18" s="12">
        <f t="shared" si="2"/>
        <v>0.68356807511737094</v>
      </c>
      <c r="Q18" s="5">
        <v>0.42723004694835681</v>
      </c>
      <c r="R18" s="5">
        <v>0.42723004694835681</v>
      </c>
      <c r="S18" s="5">
        <v>0.40845070422535212</v>
      </c>
    </row>
    <row r="19" spans="1:19" x14ac:dyDescent="0.25">
      <c r="A19" s="5" t="s">
        <v>40</v>
      </c>
      <c r="B19" s="6">
        <v>0</v>
      </c>
      <c r="C19" s="6">
        <v>13</v>
      </c>
      <c r="D19" s="6">
        <v>235</v>
      </c>
      <c r="E19" s="6">
        <v>120</v>
      </c>
      <c r="F19" s="6">
        <v>124</v>
      </c>
      <c r="G19" s="6">
        <v>7</v>
      </c>
      <c r="H19" s="6">
        <v>1</v>
      </c>
      <c r="I19" s="6">
        <v>0</v>
      </c>
      <c r="J19" s="6">
        <v>500</v>
      </c>
      <c r="K19" s="6">
        <v>368</v>
      </c>
      <c r="L19" s="5">
        <v>0.248</v>
      </c>
      <c r="M19" s="5">
        <v>0.41699999999999998</v>
      </c>
      <c r="N19" s="5">
        <v>0.58599999999999997</v>
      </c>
      <c r="O19" s="5">
        <v>0.58599999999999997</v>
      </c>
      <c r="P19" s="12">
        <f t="shared" si="2"/>
        <v>0.46879999999999999</v>
      </c>
      <c r="Q19" s="5">
        <v>0.59599999999999997</v>
      </c>
      <c r="R19" s="5">
        <v>0.59599999999999997</v>
      </c>
      <c r="S19" s="5">
        <v>0.248</v>
      </c>
    </row>
    <row r="20" spans="1:19" x14ac:dyDescent="0.25">
      <c r="A20" s="5" t="s">
        <v>41</v>
      </c>
      <c r="B20" s="6">
        <v>0</v>
      </c>
      <c r="C20" s="6">
        <v>59</v>
      </c>
      <c r="D20" s="6">
        <v>260</v>
      </c>
      <c r="E20" s="6">
        <v>129</v>
      </c>
      <c r="F20" s="6">
        <v>159</v>
      </c>
      <c r="G20" s="6">
        <v>6</v>
      </c>
      <c r="H20" s="6">
        <v>0</v>
      </c>
      <c r="I20" s="6">
        <v>0</v>
      </c>
      <c r="J20" s="6">
        <v>613</v>
      </c>
      <c r="K20" s="6">
        <v>448</v>
      </c>
      <c r="L20" s="5">
        <v>0.16639477977161501</v>
      </c>
      <c r="M20" s="5">
        <v>0.34013050570962478</v>
      </c>
      <c r="N20" s="5">
        <v>0.51386623164763456</v>
      </c>
      <c r="O20" s="5">
        <v>0.51386623164763456</v>
      </c>
      <c r="P20" s="12">
        <f t="shared" si="2"/>
        <v>0.41109298531810767</v>
      </c>
      <c r="Q20" s="5">
        <v>0.43719412724306689</v>
      </c>
      <c r="R20" s="5">
        <v>0.43719412724306689</v>
      </c>
      <c r="S20" s="5">
        <v>0.16639477977161501</v>
      </c>
    </row>
    <row r="21" spans="1:19" x14ac:dyDescent="0.25">
      <c r="A21" s="5" t="s">
        <v>26</v>
      </c>
      <c r="B21" s="6">
        <v>0</v>
      </c>
      <c r="C21" s="6">
        <v>38</v>
      </c>
      <c r="D21" s="6">
        <v>303</v>
      </c>
      <c r="E21" s="6">
        <v>132</v>
      </c>
      <c r="F21" s="6">
        <v>276</v>
      </c>
      <c r="G21" s="6">
        <v>15</v>
      </c>
      <c r="H21" s="6">
        <v>0</v>
      </c>
      <c r="I21" s="6">
        <v>0</v>
      </c>
      <c r="J21" s="6">
        <v>764</v>
      </c>
      <c r="K21" s="6">
        <v>473</v>
      </c>
      <c r="L21" s="5">
        <v>0.17539267015706805</v>
      </c>
      <c r="M21" s="5">
        <v>0.35274869109947643</v>
      </c>
      <c r="N21" s="5">
        <v>0.53010471204188481</v>
      </c>
      <c r="O21" s="5">
        <v>0.53010471204188481</v>
      </c>
      <c r="P21" s="11">
        <f>$Q$26*O21</f>
        <v>0.34456806282722513</v>
      </c>
      <c r="Q21" s="5">
        <v>0.47382198952879578</v>
      </c>
      <c r="R21" s="5">
        <v>0.47382198952879578</v>
      </c>
      <c r="S21" s="5">
        <v>0.17539267015706805</v>
      </c>
    </row>
    <row r="24" spans="1:19" x14ac:dyDescent="0.25">
      <c r="N24" s="3" t="s">
        <v>65</v>
      </c>
      <c r="Q24" s="13">
        <v>1.2</v>
      </c>
    </row>
    <row r="25" spans="1:19" x14ac:dyDescent="0.25">
      <c r="N25" s="3" t="s">
        <v>65</v>
      </c>
      <c r="Q25" s="14">
        <v>1.1000000000000001</v>
      </c>
    </row>
    <row r="26" spans="1:19" x14ac:dyDescent="0.25">
      <c r="N26" s="3" t="s">
        <v>69</v>
      </c>
      <c r="Q26" s="13">
        <v>0.65</v>
      </c>
    </row>
    <row r="27" spans="1:19" x14ac:dyDescent="0.25">
      <c r="N27" s="3" t="s">
        <v>68</v>
      </c>
      <c r="Q27" s="14">
        <v>0.8</v>
      </c>
    </row>
  </sheetData>
  <conditionalFormatting sqref="L2:S21">
    <cfRule type="cellIs" dxfId="1" priority="1" operator="greaterThan">
      <formula>0.6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zoomScale="85" zoomScaleNormal="85" workbookViewId="0">
      <selection activeCell="M26" sqref="M26"/>
    </sheetView>
  </sheetViews>
  <sheetFormatPr defaultRowHeight="15" x14ac:dyDescent="0.25"/>
  <cols>
    <col min="1" max="1" width="18.28515625" style="3" bestFit="1" customWidth="1"/>
    <col min="2" max="2" width="11.140625" style="4" bestFit="1" customWidth="1"/>
    <col min="3" max="3" width="10" style="4" bestFit="1" customWidth="1"/>
    <col min="4" max="6" width="11.140625" style="4" bestFit="1" customWidth="1"/>
    <col min="7" max="7" width="10" style="4" bestFit="1" customWidth="1"/>
    <col min="8" max="8" width="9.5703125" style="4" bestFit="1" customWidth="1"/>
    <col min="9" max="9" width="9.28515625" style="4" bestFit="1" customWidth="1"/>
    <col min="10" max="10" width="12" style="4" bestFit="1" customWidth="1"/>
    <col min="11" max="11" width="12.85546875" style="4" bestFit="1" customWidth="1"/>
    <col min="12" max="12" width="11.5703125" style="3" bestFit="1" customWidth="1"/>
    <col min="13" max="13" width="9.140625" style="3"/>
    <col min="14" max="14" width="9.5703125" style="3" bestFit="1" customWidth="1"/>
    <col min="15" max="15" width="10.28515625" style="3" bestFit="1" customWidth="1"/>
    <col min="16" max="16" width="10.7109375" style="3" customWidth="1"/>
    <col min="17" max="18" width="10.7109375" style="3" bestFit="1" customWidth="1"/>
    <col min="19" max="19" width="11.140625" style="3" bestFit="1" customWidth="1"/>
    <col min="20" max="16384" width="9.140625" style="3"/>
  </cols>
  <sheetData>
    <row r="1" spans="1:19" x14ac:dyDescent="0.25">
      <c r="A1" s="7" t="s">
        <v>8</v>
      </c>
      <c r="B1" s="8" t="s">
        <v>44</v>
      </c>
      <c r="C1" s="8" t="s">
        <v>45</v>
      </c>
      <c r="D1" s="8" t="s">
        <v>46</v>
      </c>
      <c r="E1" s="8" t="s">
        <v>47</v>
      </c>
      <c r="F1" s="8" t="s">
        <v>48</v>
      </c>
      <c r="G1" s="8" t="s">
        <v>49</v>
      </c>
      <c r="H1" s="8" t="s">
        <v>50</v>
      </c>
      <c r="I1" s="8" t="s">
        <v>51</v>
      </c>
      <c r="J1" s="8" t="s">
        <v>42</v>
      </c>
      <c r="K1" s="8" t="s">
        <v>43</v>
      </c>
      <c r="L1" s="7" t="s">
        <v>7</v>
      </c>
      <c r="M1" s="7" t="s">
        <v>0</v>
      </c>
      <c r="N1" s="7" t="s">
        <v>1</v>
      </c>
      <c r="O1" s="7" t="s">
        <v>2</v>
      </c>
      <c r="P1" s="7" t="s">
        <v>3</v>
      </c>
      <c r="Q1" s="7" t="s">
        <v>4</v>
      </c>
      <c r="R1" s="7" t="s">
        <v>5</v>
      </c>
      <c r="S1" s="7" t="s">
        <v>6</v>
      </c>
    </row>
    <row r="2" spans="1:19" x14ac:dyDescent="0.25">
      <c r="A2" s="5" t="s">
        <v>22</v>
      </c>
      <c r="B2" s="6">
        <v>0</v>
      </c>
      <c r="C2" s="6">
        <v>35</v>
      </c>
      <c r="D2" s="6">
        <v>64</v>
      </c>
      <c r="E2" s="6">
        <v>40</v>
      </c>
      <c r="F2" s="6">
        <v>225</v>
      </c>
      <c r="G2" s="6">
        <v>6</v>
      </c>
      <c r="H2" s="6">
        <v>0</v>
      </c>
      <c r="I2" s="6">
        <v>0</v>
      </c>
      <c r="J2" s="6">
        <v>370</v>
      </c>
      <c r="K2" s="6">
        <v>139</v>
      </c>
      <c r="L2" s="5">
        <v>0.16216216216216217</v>
      </c>
      <c r="M2" s="5">
        <v>0.36756756756756759</v>
      </c>
      <c r="N2" s="5">
        <v>0.572972972972973</v>
      </c>
      <c r="O2" s="5">
        <v>0.572972972972973</v>
      </c>
      <c r="P2" s="12">
        <f>$Q$25*O2</f>
        <v>0.45837837837837841</v>
      </c>
      <c r="Q2" s="5">
        <v>0.60270270270270265</v>
      </c>
      <c r="R2" s="5">
        <v>0.60270270270270265</v>
      </c>
      <c r="S2" s="5">
        <v>0.16216216216216217</v>
      </c>
    </row>
    <row r="3" spans="1:19" x14ac:dyDescent="0.25">
      <c r="A3" s="5" t="s">
        <v>23</v>
      </c>
      <c r="B3" s="6">
        <v>48</v>
      </c>
      <c r="C3" s="6">
        <v>24</v>
      </c>
      <c r="D3" s="6">
        <v>173</v>
      </c>
      <c r="E3" s="6">
        <v>187</v>
      </c>
      <c r="F3" s="6">
        <v>260</v>
      </c>
      <c r="G3" s="6">
        <v>13</v>
      </c>
      <c r="H3" s="6">
        <v>0</v>
      </c>
      <c r="I3" s="6">
        <v>0</v>
      </c>
      <c r="J3" s="6">
        <v>705</v>
      </c>
      <c r="K3" s="6">
        <v>432</v>
      </c>
      <c r="L3" s="5">
        <v>0.1773049645390071</v>
      </c>
      <c r="M3" s="5">
        <v>0.32978723404255317</v>
      </c>
      <c r="N3" s="5">
        <v>0.48226950354609927</v>
      </c>
      <c r="O3" s="5">
        <v>0.48226950354609927</v>
      </c>
      <c r="P3" s="12">
        <f t="shared" ref="P3:P4" si="0">$Q$25*O3</f>
        <v>0.38581560283687943</v>
      </c>
      <c r="Q3" s="5">
        <v>0.49078014184397162</v>
      </c>
      <c r="R3" s="5">
        <v>0.49078014184397162</v>
      </c>
      <c r="S3" s="5">
        <v>0.1773049645390071</v>
      </c>
    </row>
    <row r="4" spans="1:19" x14ac:dyDescent="0.25">
      <c r="A4" s="5" t="s">
        <v>24</v>
      </c>
      <c r="B4" s="6">
        <v>0</v>
      </c>
      <c r="C4" s="6">
        <v>30</v>
      </c>
      <c r="D4" s="6">
        <v>233</v>
      </c>
      <c r="E4" s="6">
        <v>199</v>
      </c>
      <c r="F4" s="6">
        <v>58</v>
      </c>
      <c r="G4" s="6">
        <v>9</v>
      </c>
      <c r="H4" s="6">
        <v>0</v>
      </c>
      <c r="I4" s="6">
        <v>0</v>
      </c>
      <c r="J4" s="6">
        <v>529</v>
      </c>
      <c r="K4" s="6">
        <v>462</v>
      </c>
      <c r="L4" s="5">
        <v>7.1833648393194713E-2</v>
      </c>
      <c r="M4" s="5">
        <v>0.20321361058601134</v>
      </c>
      <c r="N4" s="5">
        <v>0.33459357277882795</v>
      </c>
      <c r="O4" s="5">
        <v>0.33459357277882795</v>
      </c>
      <c r="P4" s="12">
        <f t="shared" si="0"/>
        <v>0.26767485822306236</v>
      </c>
      <c r="Q4" s="5">
        <v>0.38563327032136108</v>
      </c>
      <c r="R4" s="5">
        <v>0.38563327032136108</v>
      </c>
      <c r="S4" s="5">
        <v>7.1833648393194713E-2</v>
      </c>
    </row>
    <row r="5" spans="1:19" x14ac:dyDescent="0.25">
      <c r="A5" s="5" t="s">
        <v>27</v>
      </c>
      <c r="B5" s="6">
        <v>68</v>
      </c>
      <c r="C5" s="6">
        <v>83</v>
      </c>
      <c r="D5" s="6">
        <v>288</v>
      </c>
      <c r="E5" s="6">
        <v>78</v>
      </c>
      <c r="F5" s="6">
        <v>40</v>
      </c>
      <c r="G5" s="6">
        <v>8</v>
      </c>
      <c r="H5" s="6">
        <v>1</v>
      </c>
      <c r="I5" s="6">
        <v>0</v>
      </c>
      <c r="J5" s="6">
        <v>566</v>
      </c>
      <c r="K5" s="6">
        <v>517</v>
      </c>
      <c r="L5" s="5">
        <v>2.4734982332155476E-2</v>
      </c>
      <c r="M5" s="5">
        <v>0.42314487632508829</v>
      </c>
      <c r="N5" s="5">
        <v>0.82155477031802115</v>
      </c>
      <c r="O5" s="5">
        <v>0.82155477031802115</v>
      </c>
      <c r="P5" s="11">
        <f>$Q$24*O5</f>
        <v>0.5340106007067138</v>
      </c>
      <c r="Q5" s="5">
        <v>0.83215547703180215</v>
      </c>
      <c r="R5" s="5">
        <v>0.83215547703180215</v>
      </c>
      <c r="S5" s="5">
        <v>2.4734982332155476E-2</v>
      </c>
    </row>
    <row r="6" spans="1:19" x14ac:dyDescent="0.25">
      <c r="A6" s="5" t="s">
        <v>28</v>
      </c>
      <c r="B6" s="6">
        <v>768</v>
      </c>
      <c r="C6" s="6">
        <v>67</v>
      </c>
      <c r="D6" s="6">
        <v>52</v>
      </c>
      <c r="E6" s="6">
        <v>61</v>
      </c>
      <c r="F6" s="6">
        <v>71</v>
      </c>
      <c r="G6" s="6">
        <v>27</v>
      </c>
      <c r="H6" s="6">
        <v>6</v>
      </c>
      <c r="I6" s="6">
        <v>8</v>
      </c>
      <c r="J6" s="6">
        <v>1060</v>
      </c>
      <c r="K6" s="6">
        <v>948</v>
      </c>
      <c r="L6" s="5">
        <v>0.29905660377358489</v>
      </c>
      <c r="M6" s="5">
        <v>0.50707547169811318</v>
      </c>
      <c r="N6" s="5">
        <v>0.71509433962264146</v>
      </c>
      <c r="O6" s="5">
        <v>0.71509433962264146</v>
      </c>
      <c r="P6" s="11">
        <f t="shared" ref="P6:P13" si="1">$Q$24*O6</f>
        <v>0.46481132075471698</v>
      </c>
      <c r="Q6" s="5">
        <v>0.58867924528301885</v>
      </c>
      <c r="R6" s="5">
        <v>0.58867924528301885</v>
      </c>
      <c r="S6" s="5">
        <v>0.29905660377358489</v>
      </c>
    </row>
    <row r="7" spans="1:19" x14ac:dyDescent="0.25">
      <c r="A7" s="5" t="s">
        <v>29</v>
      </c>
      <c r="B7" s="6">
        <v>236</v>
      </c>
      <c r="C7" s="6">
        <v>44</v>
      </c>
      <c r="D7" s="6">
        <v>5</v>
      </c>
      <c r="E7" s="6">
        <v>3</v>
      </c>
      <c r="F7" s="6">
        <v>1</v>
      </c>
      <c r="G7" s="6">
        <v>11</v>
      </c>
      <c r="H7" s="6">
        <v>3</v>
      </c>
      <c r="I7" s="6">
        <v>3</v>
      </c>
      <c r="J7" s="6">
        <v>306</v>
      </c>
      <c r="K7" s="6">
        <v>288</v>
      </c>
      <c r="L7" s="5">
        <v>0.59477124183006536</v>
      </c>
      <c r="M7" s="5">
        <v>0.73202614379084974</v>
      </c>
      <c r="N7" s="5">
        <v>0.86928104575163401</v>
      </c>
      <c r="O7" s="5">
        <v>0.86928104575163401</v>
      </c>
      <c r="P7" s="11">
        <f t="shared" si="1"/>
        <v>0.56503267973856208</v>
      </c>
      <c r="Q7" s="5">
        <v>0.83986928104575165</v>
      </c>
      <c r="R7" s="5">
        <v>0.83986928104575165</v>
      </c>
      <c r="S7" s="5">
        <v>0.59477124183006536</v>
      </c>
    </row>
    <row r="8" spans="1:19" x14ac:dyDescent="0.25">
      <c r="A8" s="5" t="s">
        <v>25</v>
      </c>
      <c r="B8" s="6">
        <v>443</v>
      </c>
      <c r="C8" s="6">
        <v>39</v>
      </c>
      <c r="D8" s="6">
        <v>41</v>
      </c>
      <c r="E8" s="6">
        <v>0</v>
      </c>
      <c r="F8" s="6">
        <v>9</v>
      </c>
      <c r="G8" s="6">
        <v>13</v>
      </c>
      <c r="H8" s="6">
        <v>10</v>
      </c>
      <c r="I8" s="6">
        <v>0</v>
      </c>
      <c r="J8" s="6">
        <v>555</v>
      </c>
      <c r="K8" s="6">
        <v>523</v>
      </c>
      <c r="L8" s="5">
        <v>0.72972972972972971</v>
      </c>
      <c r="M8" s="5">
        <v>0.80090090090090094</v>
      </c>
      <c r="N8" s="5">
        <v>0.87207207207207205</v>
      </c>
      <c r="O8" s="5">
        <v>0.87207207207207205</v>
      </c>
      <c r="P8" s="11">
        <f t="shared" si="1"/>
        <v>0.56684684684684683</v>
      </c>
      <c r="Q8" s="5">
        <v>0.81981981981981977</v>
      </c>
      <c r="R8" s="5">
        <v>0.81981981981981977</v>
      </c>
      <c r="S8" s="5">
        <v>0.72972972972972971</v>
      </c>
    </row>
    <row r="9" spans="1:19" x14ac:dyDescent="0.25">
      <c r="A9" s="5" t="s">
        <v>30</v>
      </c>
      <c r="B9" s="6">
        <v>593</v>
      </c>
      <c r="C9" s="6">
        <v>79</v>
      </c>
      <c r="D9" s="6">
        <v>38</v>
      </c>
      <c r="E9" s="6">
        <v>0</v>
      </c>
      <c r="F9" s="6">
        <v>134</v>
      </c>
      <c r="G9" s="6">
        <v>22</v>
      </c>
      <c r="H9" s="6">
        <v>4</v>
      </c>
      <c r="I9" s="6">
        <v>0</v>
      </c>
      <c r="J9" s="6">
        <v>870</v>
      </c>
      <c r="K9" s="6">
        <v>710</v>
      </c>
      <c r="L9" s="5">
        <v>0.29540229885057473</v>
      </c>
      <c r="M9" s="5">
        <v>0.56896551724137934</v>
      </c>
      <c r="N9" s="5">
        <v>0.84252873563218389</v>
      </c>
      <c r="O9" s="5">
        <v>0.84252873563218389</v>
      </c>
      <c r="P9" s="11">
        <f t="shared" si="1"/>
        <v>0.54764367816091952</v>
      </c>
      <c r="Q9" s="5">
        <v>0.75747126436781609</v>
      </c>
      <c r="R9" s="5">
        <v>0.75747126436781609</v>
      </c>
      <c r="S9" s="5">
        <v>0.29540229885057473</v>
      </c>
    </row>
    <row r="10" spans="1:19" x14ac:dyDescent="0.25">
      <c r="A10" s="5" t="s">
        <v>31</v>
      </c>
      <c r="B10" s="6">
        <v>49</v>
      </c>
      <c r="C10" s="6">
        <v>5</v>
      </c>
      <c r="D10" s="6">
        <v>476</v>
      </c>
      <c r="E10" s="6">
        <v>32</v>
      </c>
      <c r="F10" s="6">
        <v>52</v>
      </c>
      <c r="G10" s="6">
        <v>11</v>
      </c>
      <c r="H10" s="6">
        <v>0</v>
      </c>
      <c r="I10" s="6">
        <v>0</v>
      </c>
      <c r="J10" s="6">
        <v>625</v>
      </c>
      <c r="K10" s="6">
        <v>562</v>
      </c>
      <c r="L10" s="5">
        <v>0.27039999999999997</v>
      </c>
      <c r="M10" s="5">
        <v>0.61519999999999997</v>
      </c>
      <c r="N10" s="5">
        <v>0.96</v>
      </c>
      <c r="O10" s="5">
        <v>0.96</v>
      </c>
      <c r="P10" s="11">
        <f t="shared" si="1"/>
        <v>0.624</v>
      </c>
      <c r="Q10" s="5">
        <v>0.83360000000000001</v>
      </c>
      <c r="R10" s="5">
        <v>0.83360000000000001</v>
      </c>
      <c r="S10" s="5">
        <v>0.27039999999999997</v>
      </c>
    </row>
    <row r="11" spans="1:19" x14ac:dyDescent="0.25">
      <c r="A11" s="5" t="s">
        <v>32</v>
      </c>
      <c r="B11" s="6">
        <v>43</v>
      </c>
      <c r="C11" s="6">
        <v>9</v>
      </c>
      <c r="D11" s="6">
        <v>10</v>
      </c>
      <c r="E11" s="6">
        <v>63</v>
      </c>
      <c r="F11" s="6">
        <v>16</v>
      </c>
      <c r="G11" s="6">
        <v>2</v>
      </c>
      <c r="H11" s="6">
        <v>1</v>
      </c>
      <c r="I11" s="6">
        <v>0</v>
      </c>
      <c r="J11" s="6">
        <v>144</v>
      </c>
      <c r="K11" s="6">
        <v>125</v>
      </c>
      <c r="L11" s="5">
        <v>0.79861111111111116</v>
      </c>
      <c r="M11" s="5">
        <v>0.875</v>
      </c>
      <c r="N11" s="5">
        <v>0.95138888888888884</v>
      </c>
      <c r="O11" s="5">
        <v>0.95138888888888884</v>
      </c>
      <c r="P11" s="11">
        <f t="shared" si="1"/>
        <v>0.61840277777777775</v>
      </c>
      <c r="Q11" s="5">
        <v>0.85416666666666663</v>
      </c>
      <c r="R11" s="5">
        <v>0.85416666666666663</v>
      </c>
      <c r="S11" s="5">
        <v>0.79861111111111116</v>
      </c>
    </row>
    <row r="12" spans="1:19" x14ac:dyDescent="0.25">
      <c r="A12" s="5" t="s">
        <v>33</v>
      </c>
      <c r="B12" s="6">
        <v>218</v>
      </c>
      <c r="C12" s="6">
        <v>12</v>
      </c>
      <c r="D12" s="6">
        <v>113</v>
      </c>
      <c r="E12" s="6">
        <v>0</v>
      </c>
      <c r="F12" s="6">
        <v>11</v>
      </c>
      <c r="G12" s="6">
        <v>7</v>
      </c>
      <c r="H12" s="6">
        <v>1</v>
      </c>
      <c r="I12" s="6">
        <v>0</v>
      </c>
      <c r="J12" s="6">
        <v>362</v>
      </c>
      <c r="K12" s="6">
        <v>343</v>
      </c>
      <c r="L12" s="5">
        <v>0.14917127071823205</v>
      </c>
      <c r="M12" s="5">
        <v>0.52624309392265189</v>
      </c>
      <c r="N12" s="5">
        <v>0.90331491712707179</v>
      </c>
      <c r="O12" s="5">
        <v>0.90331491712707179</v>
      </c>
      <c r="P12" s="11">
        <f t="shared" si="1"/>
        <v>0.58715469613259663</v>
      </c>
      <c r="Q12" s="5">
        <v>0.59392265193370164</v>
      </c>
      <c r="R12" s="5">
        <v>0.59392265193370164</v>
      </c>
      <c r="S12" s="5">
        <v>0.14917127071823205</v>
      </c>
    </row>
    <row r="13" spans="1:19" x14ac:dyDescent="0.25">
      <c r="A13" s="5" t="s">
        <v>34</v>
      </c>
      <c r="B13" s="6">
        <v>0</v>
      </c>
      <c r="C13" s="6">
        <v>0</v>
      </c>
      <c r="D13" s="6">
        <v>454</v>
      </c>
      <c r="E13" s="6">
        <v>234</v>
      </c>
      <c r="F13" s="6">
        <v>229</v>
      </c>
      <c r="G13" s="6">
        <v>10</v>
      </c>
      <c r="H13" s="6">
        <v>9</v>
      </c>
      <c r="I13" s="6">
        <v>0</v>
      </c>
      <c r="J13" s="6">
        <v>936</v>
      </c>
      <c r="K13" s="6">
        <v>688</v>
      </c>
      <c r="L13" s="5">
        <v>0.13568376068376067</v>
      </c>
      <c r="M13" s="5">
        <v>0.3888888888888889</v>
      </c>
      <c r="N13" s="5">
        <v>0.64209401709401714</v>
      </c>
      <c r="O13" s="5">
        <v>0.64209401709401714</v>
      </c>
      <c r="P13" s="11">
        <f t="shared" si="1"/>
        <v>0.41736111111111118</v>
      </c>
      <c r="Q13" s="5">
        <v>0.70833333333333337</v>
      </c>
      <c r="R13" s="5">
        <v>0.70833333333333337</v>
      </c>
      <c r="S13" s="5">
        <v>0.13568376068376067</v>
      </c>
    </row>
    <row r="14" spans="1:19" x14ac:dyDescent="0.25">
      <c r="A14" s="5" t="s">
        <v>35</v>
      </c>
      <c r="B14" s="6">
        <v>0</v>
      </c>
      <c r="C14" s="6">
        <v>37</v>
      </c>
      <c r="D14" s="6">
        <v>400</v>
      </c>
      <c r="E14" s="6">
        <v>31</v>
      </c>
      <c r="F14" s="6">
        <v>54</v>
      </c>
      <c r="G14" s="6">
        <v>15</v>
      </c>
      <c r="H14" s="6">
        <v>2</v>
      </c>
      <c r="I14" s="6">
        <v>0</v>
      </c>
      <c r="J14" s="6">
        <v>539</v>
      </c>
      <c r="K14" s="6">
        <v>468</v>
      </c>
      <c r="L14" s="5">
        <v>0.38218923933209648</v>
      </c>
      <c r="M14" s="5">
        <v>0.60575139146567714</v>
      </c>
      <c r="N14" s="5">
        <v>0.82931354359925791</v>
      </c>
      <c r="O14" s="5">
        <v>0.82931354359925791</v>
      </c>
      <c r="P14" s="12">
        <f>$Q$25*+O14</f>
        <v>0.66345083487940637</v>
      </c>
      <c r="Q14" s="5">
        <v>0.80333951762523192</v>
      </c>
      <c r="R14" s="5">
        <v>0.80333951762523192</v>
      </c>
      <c r="S14" s="5">
        <v>0.38218923933209648</v>
      </c>
    </row>
    <row r="15" spans="1:19" x14ac:dyDescent="0.25">
      <c r="A15" s="5" t="s">
        <v>36</v>
      </c>
      <c r="B15" s="6">
        <v>0</v>
      </c>
      <c r="C15" s="6">
        <v>0</v>
      </c>
      <c r="D15" s="6">
        <v>91</v>
      </c>
      <c r="E15" s="6">
        <v>64</v>
      </c>
      <c r="F15" s="6">
        <v>38</v>
      </c>
      <c r="G15" s="6">
        <v>4</v>
      </c>
      <c r="H15" s="6">
        <v>0</v>
      </c>
      <c r="I15" s="6">
        <v>0</v>
      </c>
      <c r="J15" s="6">
        <v>197</v>
      </c>
      <c r="K15" s="6">
        <v>155</v>
      </c>
      <c r="L15" s="5">
        <v>0.19796954314720813</v>
      </c>
      <c r="M15" s="5">
        <v>0.39086294416243655</v>
      </c>
      <c r="N15" s="5">
        <v>0.58375634517766495</v>
      </c>
      <c r="O15" s="5">
        <v>0.58375634517766495</v>
      </c>
      <c r="P15" s="12">
        <f t="shared" ref="P15:P20" si="2">$Q$25*+O15</f>
        <v>0.46700507614213199</v>
      </c>
      <c r="Q15" s="5">
        <v>0.52284263959390864</v>
      </c>
      <c r="R15" s="5">
        <v>0.52284263959390864</v>
      </c>
      <c r="S15" s="5">
        <v>0.19796954314720813</v>
      </c>
    </row>
    <row r="16" spans="1:19" x14ac:dyDescent="0.25">
      <c r="A16" s="5" t="s">
        <v>37</v>
      </c>
      <c r="B16" s="6">
        <v>0</v>
      </c>
      <c r="C16" s="6">
        <v>53</v>
      </c>
      <c r="D16" s="6">
        <v>99</v>
      </c>
      <c r="E16" s="6">
        <v>123</v>
      </c>
      <c r="F16" s="6">
        <v>40</v>
      </c>
      <c r="G16" s="6">
        <v>6</v>
      </c>
      <c r="H16" s="6">
        <v>0</v>
      </c>
      <c r="I16" s="6">
        <v>0</v>
      </c>
      <c r="J16" s="6">
        <v>321</v>
      </c>
      <c r="K16" s="6">
        <v>275</v>
      </c>
      <c r="L16" s="5">
        <v>0.26479750778816197</v>
      </c>
      <c r="M16" s="5">
        <v>0.41433021806853576</v>
      </c>
      <c r="N16" s="5">
        <v>0.56386292834890961</v>
      </c>
      <c r="O16" s="5">
        <v>0.56386292834890961</v>
      </c>
      <c r="P16" s="12">
        <f t="shared" si="2"/>
        <v>0.45109034267912773</v>
      </c>
      <c r="Q16" s="5">
        <v>0.42679127725856697</v>
      </c>
      <c r="R16" s="5">
        <v>0.42679127725856697</v>
      </c>
      <c r="S16" s="5">
        <v>0.26479750778816197</v>
      </c>
    </row>
    <row r="17" spans="1:19" x14ac:dyDescent="0.25">
      <c r="A17" s="5" t="s">
        <v>38</v>
      </c>
      <c r="B17" s="6">
        <v>0</v>
      </c>
      <c r="C17" s="6">
        <v>0</v>
      </c>
      <c r="D17" s="6">
        <v>28</v>
      </c>
      <c r="E17" s="6">
        <v>0</v>
      </c>
      <c r="F17" s="6">
        <v>6</v>
      </c>
      <c r="G17" s="6">
        <v>1</v>
      </c>
      <c r="H17" s="6">
        <v>0</v>
      </c>
      <c r="I17" s="6">
        <v>0</v>
      </c>
      <c r="J17" s="6">
        <v>35</v>
      </c>
      <c r="K17" s="6">
        <v>28</v>
      </c>
      <c r="L17" s="5">
        <v>0</v>
      </c>
      <c r="M17" s="5">
        <v>0.2857142857142857</v>
      </c>
      <c r="N17" s="5">
        <v>0.5714285714285714</v>
      </c>
      <c r="O17" s="5">
        <v>0.5714285714285714</v>
      </c>
      <c r="P17" s="12">
        <f t="shared" si="2"/>
        <v>0.45714285714285713</v>
      </c>
      <c r="Q17" s="5">
        <v>0.48571428571428571</v>
      </c>
      <c r="R17" s="5">
        <v>0.48571428571428571</v>
      </c>
      <c r="S17" s="5">
        <v>0</v>
      </c>
    </row>
    <row r="18" spans="1:19" x14ac:dyDescent="0.25">
      <c r="A18" s="5" t="s">
        <v>39</v>
      </c>
      <c r="B18" s="6">
        <v>0</v>
      </c>
      <c r="C18" s="6">
        <v>0</v>
      </c>
      <c r="D18" s="6">
        <v>75</v>
      </c>
      <c r="E18" s="6">
        <v>124</v>
      </c>
      <c r="F18" s="6">
        <v>10</v>
      </c>
      <c r="G18" s="6">
        <v>4</v>
      </c>
      <c r="H18" s="6">
        <v>0</v>
      </c>
      <c r="I18" s="6">
        <v>0</v>
      </c>
      <c r="J18" s="6">
        <v>213</v>
      </c>
      <c r="K18" s="6">
        <v>199</v>
      </c>
      <c r="L18" s="5">
        <v>0.40845070422535212</v>
      </c>
      <c r="M18" s="5">
        <v>0.63145539906103287</v>
      </c>
      <c r="N18" s="5">
        <v>0.85446009389671362</v>
      </c>
      <c r="O18" s="5">
        <v>0.85446009389671362</v>
      </c>
      <c r="P18" s="12">
        <f t="shared" si="2"/>
        <v>0.68356807511737094</v>
      </c>
      <c r="Q18" s="5">
        <v>0.42723004694835681</v>
      </c>
      <c r="R18" s="5">
        <v>0.42723004694835681</v>
      </c>
      <c r="S18" s="5">
        <v>0.40845070422535212</v>
      </c>
    </row>
    <row r="19" spans="1:19" x14ac:dyDescent="0.25">
      <c r="A19" s="5" t="s">
        <v>40</v>
      </c>
      <c r="B19" s="6">
        <v>0</v>
      </c>
      <c r="C19" s="6">
        <v>13</v>
      </c>
      <c r="D19" s="6">
        <v>235</v>
      </c>
      <c r="E19" s="6">
        <v>120</v>
      </c>
      <c r="F19" s="6">
        <v>124</v>
      </c>
      <c r="G19" s="6">
        <v>7</v>
      </c>
      <c r="H19" s="6">
        <v>1</v>
      </c>
      <c r="I19" s="6">
        <v>0</v>
      </c>
      <c r="J19" s="6">
        <v>500</v>
      </c>
      <c r="K19" s="6">
        <v>368</v>
      </c>
      <c r="L19" s="5">
        <v>0.248</v>
      </c>
      <c r="M19" s="5">
        <v>0.41699999999999998</v>
      </c>
      <c r="N19" s="5">
        <v>0.58599999999999997</v>
      </c>
      <c r="O19" s="5">
        <v>0.58599999999999997</v>
      </c>
      <c r="P19" s="12">
        <f t="shared" si="2"/>
        <v>0.46879999999999999</v>
      </c>
      <c r="Q19" s="5">
        <v>0.59599999999999997</v>
      </c>
      <c r="R19" s="5">
        <v>0.59599999999999997</v>
      </c>
      <c r="S19" s="5">
        <v>0.248</v>
      </c>
    </row>
    <row r="20" spans="1:19" x14ac:dyDescent="0.25">
      <c r="A20" s="5" t="s">
        <v>41</v>
      </c>
      <c r="B20" s="6">
        <v>0</v>
      </c>
      <c r="C20" s="6">
        <v>59</v>
      </c>
      <c r="D20" s="6">
        <v>260</v>
      </c>
      <c r="E20" s="6">
        <v>129</v>
      </c>
      <c r="F20" s="6">
        <v>159</v>
      </c>
      <c r="G20" s="6">
        <v>6</v>
      </c>
      <c r="H20" s="6">
        <v>0</v>
      </c>
      <c r="I20" s="6">
        <v>0</v>
      </c>
      <c r="J20" s="6">
        <v>613</v>
      </c>
      <c r="K20" s="6">
        <v>448</v>
      </c>
      <c r="L20" s="5">
        <v>0.16639477977161501</v>
      </c>
      <c r="M20" s="5">
        <v>0.34013050570962478</v>
      </c>
      <c r="N20" s="5">
        <v>0.51386623164763456</v>
      </c>
      <c r="O20" s="5">
        <v>0.51386623164763456</v>
      </c>
      <c r="P20" s="12">
        <f t="shared" si="2"/>
        <v>0.41109298531810767</v>
      </c>
      <c r="Q20" s="5">
        <v>0.43719412724306689</v>
      </c>
      <c r="R20" s="5">
        <v>0.43719412724306689</v>
      </c>
      <c r="S20" s="5">
        <v>0.16639477977161501</v>
      </c>
    </row>
    <row r="21" spans="1:19" x14ac:dyDescent="0.25">
      <c r="A21" s="5" t="s">
        <v>26</v>
      </c>
      <c r="B21" s="6">
        <v>0</v>
      </c>
      <c r="C21" s="6">
        <v>38</v>
      </c>
      <c r="D21" s="6">
        <v>303</v>
      </c>
      <c r="E21" s="6">
        <v>132</v>
      </c>
      <c r="F21" s="6">
        <v>276</v>
      </c>
      <c r="G21" s="6">
        <v>15</v>
      </c>
      <c r="H21" s="6">
        <v>0</v>
      </c>
      <c r="I21" s="6">
        <v>0</v>
      </c>
      <c r="J21" s="6">
        <v>764</v>
      </c>
      <c r="K21" s="6">
        <v>473</v>
      </c>
      <c r="L21" s="5">
        <v>0.17539267015706805</v>
      </c>
      <c r="M21" s="5">
        <v>0.35274869109947643</v>
      </c>
      <c r="N21" s="5">
        <v>0.53010471204188481</v>
      </c>
      <c r="O21" s="5">
        <v>0.53010471204188481</v>
      </c>
      <c r="P21" s="11">
        <f t="shared" ref="P21" si="3">$Q$24*O21</f>
        <v>0.34456806282722513</v>
      </c>
      <c r="Q21" s="5">
        <v>0.47382198952879578</v>
      </c>
      <c r="R21" s="5">
        <v>0.47382198952879578</v>
      </c>
      <c r="S21" s="5">
        <v>0.17539267015706805</v>
      </c>
    </row>
    <row r="24" spans="1:19" x14ac:dyDescent="0.25">
      <c r="N24" s="3" t="s">
        <v>69</v>
      </c>
      <c r="Q24" s="13">
        <v>0.65</v>
      </c>
    </row>
    <row r="25" spans="1:19" x14ac:dyDescent="0.25">
      <c r="N25" s="3" t="s">
        <v>68</v>
      </c>
      <c r="Q25" s="14">
        <v>0.8</v>
      </c>
    </row>
    <row r="26" spans="1:19" x14ac:dyDescent="0.25">
      <c r="L26" s="4"/>
    </row>
    <row r="27" spans="1:19" x14ac:dyDescent="0.25">
      <c r="L27" s="4"/>
    </row>
  </sheetData>
  <conditionalFormatting sqref="L2:S21">
    <cfRule type="cellIs" dxfId="2" priority="1" operator="greaterThan">
      <formula>0.6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zoomScale="85" zoomScaleNormal="85" workbookViewId="0">
      <selection activeCell="N13" sqref="N13"/>
    </sheetView>
  </sheetViews>
  <sheetFormatPr defaultRowHeight="15" x14ac:dyDescent="0.25"/>
  <cols>
    <col min="1" max="1" width="18.28515625" style="3" bestFit="1" customWidth="1"/>
    <col min="2" max="2" width="11.140625" style="4" bestFit="1" customWidth="1"/>
    <col min="3" max="3" width="10" style="4" bestFit="1" customWidth="1"/>
    <col min="4" max="6" width="11.140625" style="4" bestFit="1" customWidth="1"/>
    <col min="7" max="7" width="10" style="4" bestFit="1" customWidth="1"/>
    <col min="8" max="8" width="9.5703125" style="4" bestFit="1" customWidth="1"/>
    <col min="9" max="9" width="9.28515625" style="4" bestFit="1" customWidth="1"/>
    <col min="10" max="10" width="12" style="4" bestFit="1" customWidth="1"/>
    <col min="11" max="11" width="12.85546875" style="4" bestFit="1" customWidth="1"/>
    <col min="12" max="12" width="11.5703125" style="3" bestFit="1" customWidth="1"/>
    <col min="13" max="13" width="9.140625" style="3"/>
    <col min="14" max="14" width="9.5703125" style="3" bestFit="1" customWidth="1"/>
    <col min="15" max="15" width="10.28515625" style="3" bestFit="1" customWidth="1"/>
    <col min="16" max="16" width="10.7109375" style="3" customWidth="1"/>
    <col min="17" max="18" width="10.7109375" style="3" bestFit="1" customWidth="1"/>
    <col min="19" max="19" width="11.140625" style="3" bestFit="1" customWidth="1"/>
    <col min="20" max="16384" width="9.140625" style="3"/>
  </cols>
  <sheetData>
    <row r="1" spans="1:19" x14ac:dyDescent="0.25">
      <c r="A1" s="7" t="s">
        <v>8</v>
      </c>
      <c r="B1" s="8" t="s">
        <v>44</v>
      </c>
      <c r="C1" s="8" t="s">
        <v>45</v>
      </c>
      <c r="D1" s="8" t="s">
        <v>46</v>
      </c>
      <c r="E1" s="8" t="s">
        <v>47</v>
      </c>
      <c r="F1" s="8" t="s">
        <v>48</v>
      </c>
      <c r="G1" s="8" t="s">
        <v>49</v>
      </c>
      <c r="H1" s="8" t="s">
        <v>50</v>
      </c>
      <c r="I1" s="8" t="s">
        <v>51</v>
      </c>
      <c r="J1" s="8" t="s">
        <v>42</v>
      </c>
      <c r="K1" s="8" t="s">
        <v>43</v>
      </c>
      <c r="L1" s="7" t="s">
        <v>7</v>
      </c>
      <c r="M1" s="7" t="s">
        <v>0</v>
      </c>
      <c r="N1" s="7" t="s">
        <v>1</v>
      </c>
      <c r="O1" s="7" t="s">
        <v>2</v>
      </c>
      <c r="P1" s="7" t="s">
        <v>3</v>
      </c>
      <c r="Q1" s="7" t="s">
        <v>4</v>
      </c>
      <c r="R1" s="7" t="s">
        <v>5</v>
      </c>
      <c r="S1" s="7" t="s">
        <v>6</v>
      </c>
    </row>
    <row r="2" spans="1:19" x14ac:dyDescent="0.25">
      <c r="A2" s="5" t="s">
        <v>22</v>
      </c>
      <c r="B2" s="6">
        <v>0</v>
      </c>
      <c r="C2" s="6">
        <v>35</v>
      </c>
      <c r="D2" s="6">
        <v>64</v>
      </c>
      <c r="E2" s="6">
        <v>40</v>
      </c>
      <c r="F2" s="6">
        <v>225</v>
      </c>
      <c r="G2" s="6">
        <v>6</v>
      </c>
      <c r="H2" s="6">
        <v>0</v>
      </c>
      <c r="I2" s="6">
        <v>0</v>
      </c>
      <c r="J2" s="6">
        <v>370</v>
      </c>
      <c r="K2" s="6">
        <v>139</v>
      </c>
      <c r="L2" s="5">
        <v>0.16216216216216217</v>
      </c>
      <c r="M2" s="5">
        <v>0.36756756756756759</v>
      </c>
      <c r="N2" s="5">
        <v>0.572972972972973</v>
      </c>
      <c r="O2" s="5">
        <v>0.572972972972973</v>
      </c>
      <c r="P2" s="12">
        <f>$Q$25*O2</f>
        <v>0.45837837837837841</v>
      </c>
      <c r="Q2" s="5">
        <v>0.60270270270270265</v>
      </c>
      <c r="R2" s="5">
        <v>0.60270270270270265</v>
      </c>
      <c r="S2" s="5">
        <v>0.16216216216216217</v>
      </c>
    </row>
    <row r="3" spans="1:19" x14ac:dyDescent="0.25">
      <c r="A3" s="5" t="s">
        <v>23</v>
      </c>
      <c r="B3" s="6">
        <v>48</v>
      </c>
      <c r="C3" s="6">
        <v>24</v>
      </c>
      <c r="D3" s="6">
        <v>173</v>
      </c>
      <c r="E3" s="6">
        <v>187</v>
      </c>
      <c r="F3" s="6">
        <v>260</v>
      </c>
      <c r="G3" s="6">
        <v>13</v>
      </c>
      <c r="H3" s="6">
        <v>0</v>
      </c>
      <c r="I3" s="6">
        <v>0</v>
      </c>
      <c r="J3" s="6">
        <v>705</v>
      </c>
      <c r="K3" s="6">
        <v>432</v>
      </c>
      <c r="L3" s="5">
        <v>0.1773049645390071</v>
      </c>
      <c r="M3" s="5">
        <v>0.32978723404255317</v>
      </c>
      <c r="N3" s="5">
        <v>0.48226950354609927</v>
      </c>
      <c r="O3" s="5">
        <v>0.48226950354609927</v>
      </c>
      <c r="P3" s="12">
        <f t="shared" ref="P3:P4" si="0">$Q$25*O3</f>
        <v>0.38581560283687943</v>
      </c>
      <c r="Q3" s="5">
        <v>0.49078014184397162</v>
      </c>
      <c r="R3" s="5">
        <v>0.49078014184397162</v>
      </c>
      <c r="S3" s="5">
        <v>0.1773049645390071</v>
      </c>
    </row>
    <row r="4" spans="1:19" x14ac:dyDescent="0.25">
      <c r="A4" s="5" t="s">
        <v>24</v>
      </c>
      <c r="B4" s="6">
        <v>0</v>
      </c>
      <c r="C4" s="6">
        <v>30</v>
      </c>
      <c r="D4" s="6">
        <v>233</v>
      </c>
      <c r="E4" s="6">
        <v>199</v>
      </c>
      <c r="F4" s="6">
        <v>58</v>
      </c>
      <c r="G4" s="6">
        <v>9</v>
      </c>
      <c r="H4" s="6">
        <v>0</v>
      </c>
      <c r="I4" s="6">
        <v>0</v>
      </c>
      <c r="J4" s="6">
        <v>529</v>
      </c>
      <c r="K4" s="6">
        <v>462</v>
      </c>
      <c r="L4" s="5">
        <v>7.1833648393194713E-2</v>
      </c>
      <c r="M4" s="5">
        <v>0.20321361058601134</v>
      </c>
      <c r="N4" s="5">
        <v>0.33459357277882795</v>
      </c>
      <c r="O4" s="5">
        <v>0.33459357277882795</v>
      </c>
      <c r="P4" s="12">
        <f t="shared" si="0"/>
        <v>0.26767485822306236</v>
      </c>
      <c r="Q4" s="5">
        <v>0.38563327032136108</v>
      </c>
      <c r="R4" s="5">
        <v>0.38563327032136108</v>
      </c>
      <c r="S4" s="5">
        <v>7.1833648393194713E-2</v>
      </c>
    </row>
    <row r="5" spans="1:19" x14ac:dyDescent="0.25">
      <c r="A5" s="5" t="s">
        <v>27</v>
      </c>
      <c r="B5" s="6">
        <v>68</v>
      </c>
      <c r="C5" s="6">
        <v>83</v>
      </c>
      <c r="D5" s="6">
        <v>288</v>
      </c>
      <c r="E5" s="6">
        <v>78</v>
      </c>
      <c r="F5" s="6">
        <v>40</v>
      </c>
      <c r="G5" s="6">
        <v>8</v>
      </c>
      <c r="H5" s="6">
        <v>1</v>
      </c>
      <c r="I5" s="6">
        <v>0</v>
      </c>
      <c r="J5" s="6">
        <v>566</v>
      </c>
      <c r="K5" s="6">
        <v>517</v>
      </c>
      <c r="L5" s="5">
        <v>2.4734982332155476E-2</v>
      </c>
      <c r="M5" s="5">
        <v>0.42314487632508829</v>
      </c>
      <c r="N5" s="5">
        <v>0.82155477031802115</v>
      </c>
      <c r="O5" s="5">
        <v>0.82155477031802115</v>
      </c>
      <c r="P5" s="11">
        <f>$Q$24*O5</f>
        <v>0.5340106007067138</v>
      </c>
      <c r="Q5" s="5">
        <v>0.83215547703180215</v>
      </c>
      <c r="R5" s="5">
        <v>0.83215547703180215</v>
      </c>
      <c r="S5" s="5">
        <v>2.4734982332155476E-2</v>
      </c>
    </row>
    <row r="6" spans="1:19" x14ac:dyDescent="0.25">
      <c r="A6" s="5" t="s">
        <v>28</v>
      </c>
      <c r="B6" s="6">
        <v>768</v>
      </c>
      <c r="C6" s="6">
        <v>67</v>
      </c>
      <c r="D6" s="6">
        <v>52</v>
      </c>
      <c r="E6" s="6">
        <v>61</v>
      </c>
      <c r="F6" s="6">
        <v>71</v>
      </c>
      <c r="G6" s="6">
        <v>27</v>
      </c>
      <c r="H6" s="6">
        <v>6</v>
      </c>
      <c r="I6" s="6">
        <v>8</v>
      </c>
      <c r="J6" s="6">
        <v>1060</v>
      </c>
      <c r="K6" s="6">
        <v>948</v>
      </c>
      <c r="L6" s="5">
        <v>0.29905660377358489</v>
      </c>
      <c r="M6" s="5">
        <v>0.50707547169811318</v>
      </c>
      <c r="N6" s="5">
        <v>0.71509433962264146</v>
      </c>
      <c r="O6" s="5">
        <v>0.71509433962264146</v>
      </c>
      <c r="P6" s="11">
        <f t="shared" ref="P6:P13" si="1">$Q$24*O6</f>
        <v>0.46481132075471698</v>
      </c>
      <c r="Q6" s="5">
        <v>0.58867924528301885</v>
      </c>
      <c r="R6" s="5">
        <v>0.58867924528301885</v>
      </c>
      <c r="S6" s="5">
        <v>0.29905660377358489</v>
      </c>
    </row>
    <row r="7" spans="1:19" x14ac:dyDescent="0.25">
      <c r="A7" s="5" t="s">
        <v>29</v>
      </c>
      <c r="B7" s="6">
        <v>236</v>
      </c>
      <c r="C7" s="6">
        <v>44</v>
      </c>
      <c r="D7" s="6">
        <v>5</v>
      </c>
      <c r="E7" s="6">
        <v>3</v>
      </c>
      <c r="F7" s="6">
        <v>1</v>
      </c>
      <c r="G7" s="6">
        <v>11</v>
      </c>
      <c r="H7" s="6">
        <v>3</v>
      </c>
      <c r="I7" s="6">
        <v>3</v>
      </c>
      <c r="J7" s="6">
        <v>306</v>
      </c>
      <c r="K7" s="6">
        <v>288</v>
      </c>
      <c r="L7" s="5">
        <v>0.59477124183006536</v>
      </c>
      <c r="M7" s="5">
        <v>0.73202614379084974</v>
      </c>
      <c r="N7" s="5">
        <v>0.86928104575163401</v>
      </c>
      <c r="O7" s="5">
        <v>0.86928104575163401</v>
      </c>
      <c r="P7" s="11">
        <f t="shared" si="1"/>
        <v>0.56503267973856208</v>
      </c>
      <c r="Q7" s="5">
        <v>0.83986928104575165</v>
      </c>
      <c r="R7" s="5">
        <v>0.83986928104575165</v>
      </c>
      <c r="S7" s="5">
        <v>0.59477124183006536</v>
      </c>
    </row>
    <row r="8" spans="1:19" x14ac:dyDescent="0.25">
      <c r="A8" s="5" t="s">
        <v>25</v>
      </c>
      <c r="B8" s="6">
        <v>443</v>
      </c>
      <c r="C8" s="6">
        <v>39</v>
      </c>
      <c r="D8" s="6">
        <v>41</v>
      </c>
      <c r="E8" s="6">
        <v>0</v>
      </c>
      <c r="F8" s="6">
        <v>9</v>
      </c>
      <c r="G8" s="6">
        <v>13</v>
      </c>
      <c r="H8" s="6">
        <v>10</v>
      </c>
      <c r="I8" s="6">
        <v>0</v>
      </c>
      <c r="J8" s="6">
        <v>555</v>
      </c>
      <c r="K8" s="6">
        <v>523</v>
      </c>
      <c r="L8" s="5">
        <v>0.72972972972972971</v>
      </c>
      <c r="M8" s="5">
        <v>0.80090090090090094</v>
      </c>
      <c r="N8" s="5">
        <v>0.87207207207207205</v>
      </c>
      <c r="O8" s="5">
        <v>0.87207207207207205</v>
      </c>
      <c r="P8" s="11">
        <f t="shared" si="1"/>
        <v>0.56684684684684683</v>
      </c>
      <c r="Q8" s="5">
        <v>0.81981981981981977</v>
      </c>
      <c r="R8" s="5">
        <v>0.81981981981981977</v>
      </c>
      <c r="S8" s="5">
        <v>0.72972972972972971</v>
      </c>
    </row>
    <row r="9" spans="1:19" x14ac:dyDescent="0.25">
      <c r="A9" s="5" t="s">
        <v>30</v>
      </c>
      <c r="B9" s="6">
        <v>593</v>
      </c>
      <c r="C9" s="6">
        <v>79</v>
      </c>
      <c r="D9" s="6">
        <v>38</v>
      </c>
      <c r="E9" s="6">
        <v>0</v>
      </c>
      <c r="F9" s="6">
        <v>134</v>
      </c>
      <c r="G9" s="6">
        <v>22</v>
      </c>
      <c r="H9" s="6">
        <v>4</v>
      </c>
      <c r="I9" s="6">
        <v>0</v>
      </c>
      <c r="J9" s="6">
        <v>870</v>
      </c>
      <c r="K9" s="6">
        <v>710</v>
      </c>
      <c r="L9" s="5">
        <v>0.29540229885057473</v>
      </c>
      <c r="M9" s="5">
        <v>0.56896551724137934</v>
      </c>
      <c r="N9" s="5">
        <v>0.84252873563218389</v>
      </c>
      <c r="O9" s="5">
        <v>0.84252873563218389</v>
      </c>
      <c r="P9" s="11">
        <f t="shared" si="1"/>
        <v>0.54764367816091952</v>
      </c>
      <c r="Q9" s="5">
        <v>0.75747126436781609</v>
      </c>
      <c r="R9" s="5">
        <v>0.75747126436781609</v>
      </c>
      <c r="S9" s="5">
        <v>0.29540229885057473</v>
      </c>
    </row>
    <row r="10" spans="1:19" x14ac:dyDescent="0.25">
      <c r="A10" s="5" t="s">
        <v>31</v>
      </c>
      <c r="B10" s="6">
        <v>49</v>
      </c>
      <c r="C10" s="6">
        <v>5</v>
      </c>
      <c r="D10" s="6">
        <v>476</v>
      </c>
      <c r="E10" s="6">
        <v>32</v>
      </c>
      <c r="F10" s="6">
        <v>52</v>
      </c>
      <c r="G10" s="6">
        <v>11</v>
      </c>
      <c r="H10" s="6">
        <v>0</v>
      </c>
      <c r="I10" s="6">
        <v>0</v>
      </c>
      <c r="J10" s="6">
        <v>625</v>
      </c>
      <c r="K10" s="6">
        <v>562</v>
      </c>
      <c r="L10" s="5">
        <v>0.27039999999999997</v>
      </c>
      <c r="M10" s="5">
        <v>0.61519999999999997</v>
      </c>
      <c r="N10" s="5">
        <v>0.96</v>
      </c>
      <c r="O10" s="5">
        <v>0.96</v>
      </c>
      <c r="P10" s="11">
        <f t="shared" si="1"/>
        <v>0.624</v>
      </c>
      <c r="Q10" s="5">
        <v>0.83360000000000001</v>
      </c>
      <c r="R10" s="5">
        <v>0.83360000000000001</v>
      </c>
      <c r="S10" s="5">
        <v>0.27039999999999997</v>
      </c>
    </row>
    <row r="11" spans="1:19" x14ac:dyDescent="0.25">
      <c r="A11" s="5" t="s">
        <v>32</v>
      </c>
      <c r="B11" s="6">
        <v>43</v>
      </c>
      <c r="C11" s="6">
        <v>9</v>
      </c>
      <c r="D11" s="6">
        <v>10</v>
      </c>
      <c r="E11" s="6">
        <v>63</v>
      </c>
      <c r="F11" s="6">
        <v>16</v>
      </c>
      <c r="G11" s="6">
        <v>2</v>
      </c>
      <c r="H11" s="6">
        <v>1</v>
      </c>
      <c r="I11" s="6">
        <v>0</v>
      </c>
      <c r="J11" s="6">
        <v>144</v>
      </c>
      <c r="K11" s="6">
        <v>125</v>
      </c>
      <c r="L11" s="5">
        <v>0.79861111111111116</v>
      </c>
      <c r="M11" s="5">
        <v>0.875</v>
      </c>
      <c r="N11" s="5">
        <v>0.95138888888888884</v>
      </c>
      <c r="O11" s="5">
        <v>0.95138888888888884</v>
      </c>
      <c r="P11" s="11">
        <f t="shared" si="1"/>
        <v>0.61840277777777775</v>
      </c>
      <c r="Q11" s="5">
        <v>0.85416666666666663</v>
      </c>
      <c r="R11" s="5">
        <v>0.85416666666666663</v>
      </c>
      <c r="S11" s="5">
        <v>0.79861111111111116</v>
      </c>
    </row>
    <row r="12" spans="1:19" x14ac:dyDescent="0.25">
      <c r="A12" s="5" t="s">
        <v>33</v>
      </c>
      <c r="B12" s="6">
        <v>218</v>
      </c>
      <c r="C12" s="6">
        <v>12</v>
      </c>
      <c r="D12" s="6">
        <v>113</v>
      </c>
      <c r="E12" s="6">
        <v>0</v>
      </c>
      <c r="F12" s="6">
        <v>11</v>
      </c>
      <c r="G12" s="6">
        <v>7</v>
      </c>
      <c r="H12" s="6">
        <v>1</v>
      </c>
      <c r="I12" s="6">
        <v>0</v>
      </c>
      <c r="J12" s="6">
        <v>362</v>
      </c>
      <c r="K12" s="6">
        <v>343</v>
      </c>
      <c r="L12" s="5">
        <v>0.14917127071823205</v>
      </c>
      <c r="M12" s="5">
        <v>0.52624309392265189</v>
      </c>
      <c r="N12" s="5">
        <v>0.90331491712707179</v>
      </c>
      <c r="O12" s="5">
        <v>0.90331491712707179</v>
      </c>
      <c r="P12" s="11">
        <f t="shared" si="1"/>
        <v>0.58715469613259663</v>
      </c>
      <c r="Q12" s="5">
        <v>0.59392265193370164</v>
      </c>
      <c r="R12" s="5">
        <v>0.59392265193370164</v>
      </c>
      <c r="S12" s="5">
        <v>0.14917127071823205</v>
      </c>
    </row>
    <row r="13" spans="1:19" x14ac:dyDescent="0.25">
      <c r="A13" s="5" t="s">
        <v>34</v>
      </c>
      <c r="B13" s="6">
        <v>0</v>
      </c>
      <c r="C13" s="6">
        <v>0</v>
      </c>
      <c r="D13" s="6">
        <v>454</v>
      </c>
      <c r="E13" s="6">
        <v>234</v>
      </c>
      <c r="F13" s="6">
        <v>229</v>
      </c>
      <c r="G13" s="6">
        <v>10</v>
      </c>
      <c r="H13" s="6">
        <v>9</v>
      </c>
      <c r="I13" s="6">
        <v>0</v>
      </c>
      <c r="J13" s="6">
        <v>936</v>
      </c>
      <c r="K13" s="6">
        <v>688</v>
      </c>
      <c r="L13" s="5">
        <v>0.13568376068376067</v>
      </c>
      <c r="M13" s="5">
        <v>0.3888888888888889</v>
      </c>
      <c r="N13" s="5">
        <v>0.64209401709401714</v>
      </c>
      <c r="O13" s="5">
        <v>0.64209401709401714</v>
      </c>
      <c r="P13" s="11">
        <f t="shared" si="1"/>
        <v>0.41736111111111118</v>
      </c>
      <c r="Q13" s="5">
        <v>0.70833333333333337</v>
      </c>
      <c r="R13" s="5">
        <v>0.70833333333333337</v>
      </c>
      <c r="S13" s="5">
        <v>0.13568376068376067</v>
      </c>
    </row>
    <row r="14" spans="1:19" x14ac:dyDescent="0.25">
      <c r="A14" s="5" t="s">
        <v>35</v>
      </c>
      <c r="B14" s="6">
        <v>0</v>
      </c>
      <c r="C14" s="6">
        <v>37</v>
      </c>
      <c r="D14" s="6">
        <v>400</v>
      </c>
      <c r="E14" s="6">
        <v>31</v>
      </c>
      <c r="F14" s="6">
        <v>54</v>
      </c>
      <c r="G14" s="6">
        <v>15</v>
      </c>
      <c r="H14" s="6">
        <v>2</v>
      </c>
      <c r="I14" s="6">
        <v>0</v>
      </c>
      <c r="J14" s="6">
        <v>539</v>
      </c>
      <c r="K14" s="6">
        <v>468</v>
      </c>
      <c r="L14" s="5">
        <v>0.38218923933209648</v>
      </c>
      <c r="M14" s="5">
        <v>0.60575139146567714</v>
      </c>
      <c r="N14" s="5">
        <v>0.82931354359925791</v>
      </c>
      <c r="O14" s="5">
        <v>0.82931354359925791</v>
      </c>
      <c r="P14" s="12">
        <f>$Q$25*+O14</f>
        <v>0.66345083487940637</v>
      </c>
      <c r="Q14" s="5">
        <v>0.80333951762523192</v>
      </c>
      <c r="R14" s="5">
        <v>0.80333951762523192</v>
      </c>
      <c r="S14" s="5">
        <v>0.38218923933209648</v>
      </c>
    </row>
    <row r="15" spans="1:19" x14ac:dyDescent="0.25">
      <c r="A15" s="5" t="s">
        <v>36</v>
      </c>
      <c r="B15" s="6">
        <v>0</v>
      </c>
      <c r="C15" s="6">
        <v>0</v>
      </c>
      <c r="D15" s="6">
        <v>91</v>
      </c>
      <c r="E15" s="6">
        <v>64</v>
      </c>
      <c r="F15" s="6">
        <v>38</v>
      </c>
      <c r="G15" s="6">
        <v>4</v>
      </c>
      <c r="H15" s="6">
        <v>0</v>
      </c>
      <c r="I15" s="6">
        <v>0</v>
      </c>
      <c r="J15" s="6">
        <v>197</v>
      </c>
      <c r="K15" s="6">
        <v>155</v>
      </c>
      <c r="L15" s="5">
        <v>0.19796954314720813</v>
      </c>
      <c r="M15" s="5">
        <v>0.39086294416243655</v>
      </c>
      <c r="N15" s="5">
        <v>0.58375634517766495</v>
      </c>
      <c r="O15" s="5">
        <v>0.58375634517766495</v>
      </c>
      <c r="P15" s="12">
        <f t="shared" ref="P15:P20" si="2">$Q$25*+O15</f>
        <v>0.46700507614213199</v>
      </c>
      <c r="Q15" s="5">
        <v>0.52284263959390864</v>
      </c>
      <c r="R15" s="5">
        <v>0.52284263959390864</v>
      </c>
      <c r="S15" s="5">
        <v>0.19796954314720813</v>
      </c>
    </row>
    <row r="16" spans="1:19" x14ac:dyDescent="0.25">
      <c r="A16" s="5" t="s">
        <v>37</v>
      </c>
      <c r="B16" s="6">
        <v>0</v>
      </c>
      <c r="C16" s="6">
        <v>53</v>
      </c>
      <c r="D16" s="6">
        <v>99</v>
      </c>
      <c r="E16" s="6">
        <v>123</v>
      </c>
      <c r="F16" s="6">
        <v>40</v>
      </c>
      <c r="G16" s="6">
        <v>6</v>
      </c>
      <c r="H16" s="6">
        <v>0</v>
      </c>
      <c r="I16" s="6">
        <v>0</v>
      </c>
      <c r="J16" s="6">
        <v>321</v>
      </c>
      <c r="K16" s="6">
        <v>275</v>
      </c>
      <c r="L16" s="5">
        <v>0.26479750778816197</v>
      </c>
      <c r="M16" s="5">
        <v>0.41433021806853576</v>
      </c>
      <c r="N16" s="5">
        <v>0.56386292834890961</v>
      </c>
      <c r="O16" s="5">
        <v>0.56386292834890961</v>
      </c>
      <c r="P16" s="12">
        <f t="shared" si="2"/>
        <v>0.45109034267912773</v>
      </c>
      <c r="Q16" s="5">
        <v>0.42679127725856697</v>
      </c>
      <c r="R16" s="5">
        <v>0.42679127725856697</v>
      </c>
      <c r="S16" s="5">
        <v>0.26479750778816197</v>
      </c>
    </row>
    <row r="17" spans="1:19" x14ac:dyDescent="0.25">
      <c r="A17" s="5" t="s">
        <v>38</v>
      </c>
      <c r="B17" s="6">
        <v>0</v>
      </c>
      <c r="C17" s="6">
        <v>0</v>
      </c>
      <c r="D17" s="6">
        <v>28</v>
      </c>
      <c r="E17" s="6">
        <v>0</v>
      </c>
      <c r="F17" s="6">
        <v>6</v>
      </c>
      <c r="G17" s="6">
        <v>1</v>
      </c>
      <c r="H17" s="6">
        <v>0</v>
      </c>
      <c r="I17" s="6">
        <v>0</v>
      </c>
      <c r="J17" s="6">
        <v>35</v>
      </c>
      <c r="K17" s="6">
        <v>28</v>
      </c>
      <c r="L17" s="5">
        <v>0</v>
      </c>
      <c r="M17" s="5">
        <v>0.2857142857142857</v>
      </c>
      <c r="N17" s="5">
        <v>0.5714285714285714</v>
      </c>
      <c r="O17" s="5">
        <v>0.5714285714285714</v>
      </c>
      <c r="P17" s="12">
        <f t="shared" si="2"/>
        <v>0.45714285714285713</v>
      </c>
      <c r="Q17" s="5">
        <v>0.48571428571428571</v>
      </c>
      <c r="R17" s="5">
        <v>0.48571428571428571</v>
      </c>
      <c r="S17" s="5">
        <v>0</v>
      </c>
    </row>
    <row r="18" spans="1:19" x14ac:dyDescent="0.25">
      <c r="A18" s="5" t="s">
        <v>39</v>
      </c>
      <c r="B18" s="6">
        <v>0</v>
      </c>
      <c r="C18" s="6">
        <v>0</v>
      </c>
      <c r="D18" s="6">
        <v>75</v>
      </c>
      <c r="E18" s="6">
        <v>124</v>
      </c>
      <c r="F18" s="6">
        <v>10</v>
      </c>
      <c r="G18" s="6">
        <v>4</v>
      </c>
      <c r="H18" s="6">
        <v>0</v>
      </c>
      <c r="I18" s="6">
        <v>0</v>
      </c>
      <c r="J18" s="6">
        <v>213</v>
      </c>
      <c r="K18" s="6">
        <v>199</v>
      </c>
      <c r="L18" s="5">
        <v>0.40845070422535212</v>
      </c>
      <c r="M18" s="5">
        <v>0.63145539906103287</v>
      </c>
      <c r="N18" s="5">
        <v>0.85446009389671362</v>
      </c>
      <c r="O18" s="5">
        <v>0.85446009389671362</v>
      </c>
      <c r="P18" s="12">
        <f t="shared" si="2"/>
        <v>0.68356807511737094</v>
      </c>
      <c r="Q18" s="5">
        <v>0.42723004694835681</v>
      </c>
      <c r="R18" s="5">
        <v>0.42723004694835681</v>
      </c>
      <c r="S18" s="5">
        <v>0.40845070422535212</v>
      </c>
    </row>
    <row r="19" spans="1:19" x14ac:dyDescent="0.25">
      <c r="A19" s="5" t="s">
        <v>40</v>
      </c>
      <c r="B19" s="6">
        <v>0</v>
      </c>
      <c r="C19" s="6">
        <v>13</v>
      </c>
      <c r="D19" s="6">
        <v>235</v>
      </c>
      <c r="E19" s="6">
        <v>120</v>
      </c>
      <c r="F19" s="6">
        <v>124</v>
      </c>
      <c r="G19" s="6">
        <v>7</v>
      </c>
      <c r="H19" s="6">
        <v>1</v>
      </c>
      <c r="I19" s="6">
        <v>0</v>
      </c>
      <c r="J19" s="6">
        <v>500</v>
      </c>
      <c r="K19" s="6">
        <v>368</v>
      </c>
      <c r="L19" s="5">
        <v>0.248</v>
      </c>
      <c r="M19" s="5">
        <v>0.41699999999999998</v>
      </c>
      <c r="N19" s="5">
        <v>0.58599999999999997</v>
      </c>
      <c r="O19" s="5">
        <v>0.58599999999999997</v>
      </c>
      <c r="P19" s="12">
        <f t="shared" si="2"/>
        <v>0.46879999999999999</v>
      </c>
      <c r="Q19" s="5">
        <v>0.59599999999999997</v>
      </c>
      <c r="R19" s="5">
        <v>0.59599999999999997</v>
      </c>
      <c r="S19" s="5">
        <v>0.248</v>
      </c>
    </row>
    <row r="20" spans="1:19" x14ac:dyDescent="0.25">
      <c r="A20" s="5" t="s">
        <v>41</v>
      </c>
      <c r="B20" s="6">
        <v>0</v>
      </c>
      <c r="C20" s="6">
        <v>59</v>
      </c>
      <c r="D20" s="6">
        <v>260</v>
      </c>
      <c r="E20" s="6">
        <v>129</v>
      </c>
      <c r="F20" s="6">
        <v>159</v>
      </c>
      <c r="G20" s="6">
        <v>6</v>
      </c>
      <c r="H20" s="6">
        <v>0</v>
      </c>
      <c r="I20" s="6">
        <v>0</v>
      </c>
      <c r="J20" s="6">
        <v>613</v>
      </c>
      <c r="K20" s="6">
        <v>448</v>
      </c>
      <c r="L20" s="5">
        <v>0.16639477977161501</v>
      </c>
      <c r="M20" s="5">
        <v>0.34013050570962478</v>
      </c>
      <c r="N20" s="5">
        <v>0.51386623164763456</v>
      </c>
      <c r="O20" s="5">
        <v>0.51386623164763456</v>
      </c>
      <c r="P20" s="12">
        <f t="shared" si="2"/>
        <v>0.41109298531810767</v>
      </c>
      <c r="Q20" s="5">
        <v>0.43719412724306689</v>
      </c>
      <c r="R20" s="5">
        <v>0.43719412724306689</v>
      </c>
      <c r="S20" s="5">
        <v>0.16639477977161501</v>
      </c>
    </row>
    <row r="21" spans="1:19" x14ac:dyDescent="0.25">
      <c r="A21" s="5" t="s">
        <v>26</v>
      </c>
      <c r="B21" s="6">
        <v>0</v>
      </c>
      <c r="C21" s="6">
        <v>38</v>
      </c>
      <c r="D21" s="6">
        <v>303</v>
      </c>
      <c r="E21" s="6">
        <v>132</v>
      </c>
      <c r="F21" s="6">
        <v>276</v>
      </c>
      <c r="G21" s="6">
        <v>15</v>
      </c>
      <c r="H21" s="6">
        <v>0</v>
      </c>
      <c r="I21" s="6">
        <v>0</v>
      </c>
      <c r="J21" s="6">
        <v>764</v>
      </c>
      <c r="K21" s="6">
        <v>473</v>
      </c>
      <c r="L21" s="5">
        <v>0.17539267015706805</v>
      </c>
      <c r="M21" s="5">
        <v>0.35274869109947643</v>
      </c>
      <c r="N21" s="5">
        <v>0.53010471204188481</v>
      </c>
      <c r="O21" s="5">
        <v>0.53010471204188481</v>
      </c>
      <c r="P21" s="11">
        <f t="shared" ref="P21" si="3">$Q$24*O21</f>
        <v>0.34456806282722513</v>
      </c>
      <c r="Q21" s="5">
        <v>0.47382198952879578</v>
      </c>
      <c r="R21" s="5">
        <v>0.47382198952879578</v>
      </c>
      <c r="S21" s="5">
        <v>0.17539267015706805</v>
      </c>
    </row>
    <row r="24" spans="1:19" x14ac:dyDescent="0.25">
      <c r="L24" s="4"/>
      <c r="N24" s="3" t="s">
        <v>69</v>
      </c>
      <c r="Q24" s="13">
        <v>0.65</v>
      </c>
    </row>
    <row r="25" spans="1:19" x14ac:dyDescent="0.25">
      <c r="L25" s="4"/>
      <c r="N25" s="3" t="s">
        <v>68</v>
      </c>
      <c r="Q25" s="14">
        <v>0.8</v>
      </c>
    </row>
    <row r="26" spans="1:19" x14ac:dyDescent="0.25">
      <c r="L26" s="4"/>
    </row>
    <row r="27" spans="1:19" x14ac:dyDescent="0.25">
      <c r="L27" s="4"/>
    </row>
    <row r="28" spans="1:19" x14ac:dyDescent="0.25">
      <c r="L28" s="4"/>
    </row>
  </sheetData>
  <conditionalFormatting sqref="L2:S21">
    <cfRule type="cellIs" dxfId="3" priority="1" operator="greaterThan">
      <formula>0.6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zoomScale="85" zoomScaleNormal="85" workbookViewId="0">
      <selection activeCell="M18" sqref="M18"/>
    </sheetView>
  </sheetViews>
  <sheetFormatPr defaultRowHeight="15" x14ac:dyDescent="0.25"/>
  <cols>
    <col min="1" max="1" width="18.28515625" style="3" bestFit="1" customWidth="1"/>
    <col min="2" max="2" width="11.140625" style="4" bestFit="1" customWidth="1"/>
    <col min="3" max="3" width="10" style="4" bestFit="1" customWidth="1"/>
    <col min="4" max="6" width="11.140625" style="4" bestFit="1" customWidth="1"/>
    <col min="7" max="7" width="10" style="4" bestFit="1" customWidth="1"/>
    <col min="8" max="8" width="9.5703125" style="4" bestFit="1" customWidth="1"/>
    <col min="9" max="9" width="9.28515625" style="4" bestFit="1" customWidth="1"/>
    <col min="10" max="10" width="12" style="4" bestFit="1" customWidth="1"/>
    <col min="11" max="11" width="12.85546875" style="4" bestFit="1" customWidth="1"/>
    <col min="12" max="12" width="11.5703125" style="3" bestFit="1" customWidth="1"/>
    <col min="13" max="13" width="9.140625" style="3"/>
    <col min="14" max="14" width="9.5703125" style="3" bestFit="1" customWidth="1"/>
    <col min="15" max="15" width="10.28515625" style="3" bestFit="1" customWidth="1"/>
    <col min="16" max="16" width="10.7109375" style="3" customWidth="1"/>
    <col min="17" max="18" width="10.7109375" style="3" bestFit="1" customWidth="1"/>
    <col min="19" max="19" width="11.140625" style="3" bestFit="1" customWidth="1"/>
    <col min="20" max="16384" width="9.140625" style="3"/>
  </cols>
  <sheetData>
    <row r="1" spans="1:19" x14ac:dyDescent="0.25">
      <c r="A1" s="7" t="s">
        <v>8</v>
      </c>
      <c r="B1" s="8" t="s">
        <v>44</v>
      </c>
      <c r="C1" s="8" t="s">
        <v>45</v>
      </c>
      <c r="D1" s="8" t="s">
        <v>46</v>
      </c>
      <c r="E1" s="8" t="s">
        <v>47</v>
      </c>
      <c r="F1" s="8" t="s">
        <v>48</v>
      </c>
      <c r="G1" s="8" t="s">
        <v>49</v>
      </c>
      <c r="H1" s="8" t="s">
        <v>50</v>
      </c>
      <c r="I1" s="8" t="s">
        <v>51</v>
      </c>
      <c r="J1" s="8" t="s">
        <v>42</v>
      </c>
      <c r="K1" s="8" t="s">
        <v>43</v>
      </c>
      <c r="L1" s="7" t="s">
        <v>7</v>
      </c>
      <c r="M1" s="7" t="s">
        <v>0</v>
      </c>
      <c r="N1" s="7" t="s">
        <v>1</v>
      </c>
      <c r="O1" s="7" t="s">
        <v>2</v>
      </c>
      <c r="P1" s="7" t="s">
        <v>3</v>
      </c>
      <c r="Q1" s="7" t="s">
        <v>4</v>
      </c>
      <c r="R1" s="7" t="s">
        <v>5</v>
      </c>
      <c r="S1" s="7" t="s">
        <v>6</v>
      </c>
    </row>
    <row r="2" spans="1:19" x14ac:dyDescent="0.25">
      <c r="A2" s="5" t="s">
        <v>22</v>
      </c>
      <c r="B2" s="6">
        <v>0</v>
      </c>
      <c r="C2" s="6">
        <v>35</v>
      </c>
      <c r="D2" s="6">
        <v>64</v>
      </c>
      <c r="E2" s="6">
        <v>40</v>
      </c>
      <c r="F2" s="6">
        <v>225</v>
      </c>
      <c r="G2" s="6">
        <v>6</v>
      </c>
      <c r="H2" s="6">
        <v>0</v>
      </c>
      <c r="I2" s="6">
        <v>0</v>
      </c>
      <c r="J2" s="6">
        <v>370</v>
      </c>
      <c r="K2" s="6">
        <v>139</v>
      </c>
      <c r="L2" s="5">
        <v>0.16216216216216217</v>
      </c>
      <c r="M2" s="5">
        <v>0.36756756756756759</v>
      </c>
      <c r="N2" s="5">
        <v>0.572972972972973</v>
      </c>
      <c r="O2" s="5">
        <v>0.572972972972973</v>
      </c>
      <c r="P2" s="12">
        <f>$Q$25*O2</f>
        <v>0.45837837837837841</v>
      </c>
      <c r="Q2" s="5">
        <v>0.60270270270270265</v>
      </c>
      <c r="R2" s="5">
        <v>0.60270270270270265</v>
      </c>
      <c r="S2" s="5">
        <v>0.16216216216216217</v>
      </c>
    </row>
    <row r="3" spans="1:19" x14ac:dyDescent="0.25">
      <c r="A3" s="5" t="s">
        <v>23</v>
      </c>
      <c r="B3" s="6">
        <v>48</v>
      </c>
      <c r="C3" s="6">
        <v>24</v>
      </c>
      <c r="D3" s="6">
        <v>173</v>
      </c>
      <c r="E3" s="6">
        <v>187</v>
      </c>
      <c r="F3" s="6">
        <v>260</v>
      </c>
      <c r="G3" s="6">
        <v>13</v>
      </c>
      <c r="H3" s="6">
        <v>0</v>
      </c>
      <c r="I3" s="6">
        <v>0</v>
      </c>
      <c r="J3" s="6">
        <v>705</v>
      </c>
      <c r="K3" s="6">
        <v>432</v>
      </c>
      <c r="L3" s="5">
        <v>0.1773049645390071</v>
      </c>
      <c r="M3" s="5">
        <v>0.32978723404255317</v>
      </c>
      <c r="N3" s="5">
        <v>0.48226950354609927</v>
      </c>
      <c r="O3" s="5">
        <v>0.48226950354609927</v>
      </c>
      <c r="P3" s="12">
        <f t="shared" ref="P3:P4" si="0">$Q$25*O3</f>
        <v>0.38581560283687943</v>
      </c>
      <c r="Q3" s="5">
        <v>0.49078014184397162</v>
      </c>
      <c r="R3" s="5">
        <v>0.49078014184397162</v>
      </c>
      <c r="S3" s="5">
        <v>0.1773049645390071</v>
      </c>
    </row>
    <row r="4" spans="1:19" x14ac:dyDescent="0.25">
      <c r="A4" s="5" t="s">
        <v>24</v>
      </c>
      <c r="B4" s="6">
        <v>0</v>
      </c>
      <c r="C4" s="6">
        <v>30</v>
      </c>
      <c r="D4" s="6">
        <v>233</v>
      </c>
      <c r="E4" s="6">
        <v>199</v>
      </c>
      <c r="F4" s="6">
        <v>58</v>
      </c>
      <c r="G4" s="6">
        <v>9</v>
      </c>
      <c r="H4" s="6">
        <v>0</v>
      </c>
      <c r="I4" s="6">
        <v>0</v>
      </c>
      <c r="J4" s="6">
        <v>529</v>
      </c>
      <c r="K4" s="6">
        <v>462</v>
      </c>
      <c r="L4" s="5">
        <v>7.1833648393194713E-2</v>
      </c>
      <c r="M4" s="5">
        <v>0.20321361058601134</v>
      </c>
      <c r="N4" s="5">
        <v>0.33459357277882795</v>
      </c>
      <c r="O4" s="5">
        <v>0.33459357277882795</v>
      </c>
      <c r="P4" s="12">
        <f t="shared" si="0"/>
        <v>0.26767485822306236</v>
      </c>
      <c r="Q4" s="5">
        <v>0.38563327032136108</v>
      </c>
      <c r="R4" s="5">
        <v>0.38563327032136108</v>
      </c>
      <c r="S4" s="5">
        <v>7.1833648393194713E-2</v>
      </c>
    </row>
    <row r="5" spans="1:19" x14ac:dyDescent="0.25">
      <c r="A5" s="5" t="s">
        <v>27</v>
      </c>
      <c r="B5" s="6">
        <v>68</v>
      </c>
      <c r="C5" s="6">
        <v>83</v>
      </c>
      <c r="D5" s="6">
        <v>288</v>
      </c>
      <c r="E5" s="6">
        <v>78</v>
      </c>
      <c r="F5" s="6">
        <v>40</v>
      </c>
      <c r="G5" s="6">
        <v>8</v>
      </c>
      <c r="H5" s="6">
        <v>1</v>
      </c>
      <c r="I5" s="6">
        <v>0</v>
      </c>
      <c r="J5" s="6">
        <v>566</v>
      </c>
      <c r="K5" s="6">
        <v>517</v>
      </c>
      <c r="L5" s="5">
        <v>2.4734982332155476E-2</v>
      </c>
      <c r="M5" s="5">
        <v>0.42314487632508829</v>
      </c>
      <c r="N5" s="5">
        <v>0.82155477031802115</v>
      </c>
      <c r="O5" s="5">
        <v>0.82155477031802115</v>
      </c>
      <c r="P5" s="11">
        <f>$Q$24*O5</f>
        <v>0.5340106007067138</v>
      </c>
      <c r="Q5" s="5">
        <v>0.83215547703180215</v>
      </c>
      <c r="R5" s="5">
        <v>0.83215547703180215</v>
      </c>
      <c r="S5" s="5">
        <v>2.4734982332155476E-2</v>
      </c>
    </row>
    <row r="6" spans="1:19" x14ac:dyDescent="0.25">
      <c r="A6" s="5" t="s">
        <v>28</v>
      </c>
      <c r="B6" s="6">
        <v>768</v>
      </c>
      <c r="C6" s="6">
        <v>67</v>
      </c>
      <c r="D6" s="6">
        <v>52</v>
      </c>
      <c r="E6" s="6">
        <v>61</v>
      </c>
      <c r="F6" s="6">
        <v>71</v>
      </c>
      <c r="G6" s="6">
        <v>27</v>
      </c>
      <c r="H6" s="6">
        <v>6</v>
      </c>
      <c r="I6" s="6">
        <v>8</v>
      </c>
      <c r="J6" s="6">
        <v>1060</v>
      </c>
      <c r="K6" s="6">
        <v>948</v>
      </c>
      <c r="L6" s="5">
        <v>0.29905660377358489</v>
      </c>
      <c r="M6" s="5">
        <v>0.50707547169811318</v>
      </c>
      <c r="N6" s="5">
        <v>0.71509433962264146</v>
      </c>
      <c r="O6" s="5">
        <v>0.71509433962264146</v>
      </c>
      <c r="P6" s="11">
        <f t="shared" ref="P6:P13" si="1">$Q$24*O6</f>
        <v>0.46481132075471698</v>
      </c>
      <c r="Q6" s="5">
        <v>0.58867924528301885</v>
      </c>
      <c r="R6" s="5">
        <v>0.58867924528301885</v>
      </c>
      <c r="S6" s="5">
        <v>0.29905660377358489</v>
      </c>
    </row>
    <row r="7" spans="1:19" x14ac:dyDescent="0.25">
      <c r="A7" s="5" t="s">
        <v>29</v>
      </c>
      <c r="B7" s="6">
        <v>236</v>
      </c>
      <c r="C7" s="6">
        <v>44</v>
      </c>
      <c r="D7" s="6">
        <v>5</v>
      </c>
      <c r="E7" s="6">
        <v>3</v>
      </c>
      <c r="F7" s="6">
        <v>1</v>
      </c>
      <c r="G7" s="6">
        <v>11</v>
      </c>
      <c r="H7" s="6">
        <v>3</v>
      </c>
      <c r="I7" s="6">
        <v>3</v>
      </c>
      <c r="J7" s="6">
        <v>306</v>
      </c>
      <c r="K7" s="6">
        <v>288</v>
      </c>
      <c r="L7" s="5">
        <v>0.59477124183006536</v>
      </c>
      <c r="M7" s="5">
        <v>0.73202614379084974</v>
      </c>
      <c r="N7" s="5">
        <v>0.86928104575163401</v>
      </c>
      <c r="O7" s="5">
        <v>0.86928104575163401</v>
      </c>
      <c r="P7" s="11">
        <f t="shared" si="1"/>
        <v>0.56503267973856208</v>
      </c>
      <c r="Q7" s="5">
        <v>0.83986928104575165</v>
      </c>
      <c r="R7" s="5">
        <v>0.83986928104575165</v>
      </c>
      <c r="S7" s="5">
        <v>0.59477124183006536</v>
      </c>
    </row>
    <row r="8" spans="1:19" x14ac:dyDescent="0.25">
      <c r="A8" s="5" t="s">
        <v>25</v>
      </c>
      <c r="B8" s="6">
        <v>443</v>
      </c>
      <c r="C8" s="6">
        <v>39</v>
      </c>
      <c r="D8" s="6">
        <v>41</v>
      </c>
      <c r="E8" s="6">
        <v>0</v>
      </c>
      <c r="F8" s="6">
        <v>9</v>
      </c>
      <c r="G8" s="6">
        <v>13</v>
      </c>
      <c r="H8" s="6">
        <v>10</v>
      </c>
      <c r="I8" s="6">
        <v>0</v>
      </c>
      <c r="J8" s="6">
        <v>555</v>
      </c>
      <c r="K8" s="6">
        <v>523</v>
      </c>
      <c r="L8" s="5">
        <v>0.72972972972972971</v>
      </c>
      <c r="M8" s="5">
        <v>0.80090090090090094</v>
      </c>
      <c r="N8" s="5">
        <v>0.87207207207207205</v>
      </c>
      <c r="O8" s="5">
        <v>0.87207207207207205</v>
      </c>
      <c r="P8" s="11">
        <f t="shared" si="1"/>
        <v>0.56684684684684683</v>
      </c>
      <c r="Q8" s="5">
        <v>0.81981981981981977</v>
      </c>
      <c r="R8" s="5">
        <v>0.81981981981981977</v>
      </c>
      <c r="S8" s="5">
        <v>0.72972972972972971</v>
      </c>
    </row>
    <row r="9" spans="1:19" x14ac:dyDescent="0.25">
      <c r="A9" s="5" t="s">
        <v>30</v>
      </c>
      <c r="B9" s="6">
        <v>593</v>
      </c>
      <c r="C9" s="6">
        <v>79</v>
      </c>
      <c r="D9" s="6">
        <v>38</v>
      </c>
      <c r="E9" s="6">
        <v>0</v>
      </c>
      <c r="F9" s="6">
        <v>134</v>
      </c>
      <c r="G9" s="6">
        <v>22</v>
      </c>
      <c r="H9" s="6">
        <v>4</v>
      </c>
      <c r="I9" s="6">
        <v>0</v>
      </c>
      <c r="J9" s="6">
        <v>870</v>
      </c>
      <c r="K9" s="6">
        <v>710</v>
      </c>
      <c r="L9" s="5">
        <v>0.29540229885057473</v>
      </c>
      <c r="M9" s="5">
        <v>0.56896551724137934</v>
      </c>
      <c r="N9" s="5">
        <v>0.84252873563218389</v>
      </c>
      <c r="O9" s="5">
        <v>0.84252873563218389</v>
      </c>
      <c r="P9" s="11">
        <f t="shared" si="1"/>
        <v>0.54764367816091952</v>
      </c>
      <c r="Q9" s="5">
        <v>0.75747126436781609</v>
      </c>
      <c r="R9" s="5">
        <v>0.75747126436781609</v>
      </c>
      <c r="S9" s="5">
        <v>0.29540229885057473</v>
      </c>
    </row>
    <row r="10" spans="1:19" x14ac:dyDescent="0.25">
      <c r="A10" s="5" t="s">
        <v>31</v>
      </c>
      <c r="B10" s="6">
        <v>49</v>
      </c>
      <c r="C10" s="6">
        <v>5</v>
      </c>
      <c r="D10" s="6">
        <v>476</v>
      </c>
      <c r="E10" s="6">
        <v>32</v>
      </c>
      <c r="F10" s="6">
        <v>52</v>
      </c>
      <c r="G10" s="6">
        <v>11</v>
      </c>
      <c r="H10" s="6">
        <v>0</v>
      </c>
      <c r="I10" s="6">
        <v>0</v>
      </c>
      <c r="J10" s="6">
        <v>625</v>
      </c>
      <c r="K10" s="6">
        <v>562</v>
      </c>
      <c r="L10" s="5">
        <v>0.27039999999999997</v>
      </c>
      <c r="M10" s="5">
        <v>0.61519999999999997</v>
      </c>
      <c r="N10" s="5">
        <v>0.96</v>
      </c>
      <c r="O10" s="5">
        <v>0.96</v>
      </c>
      <c r="P10" s="11">
        <f t="shared" si="1"/>
        <v>0.624</v>
      </c>
      <c r="Q10" s="5">
        <v>0.83360000000000001</v>
      </c>
      <c r="R10" s="5">
        <v>0.83360000000000001</v>
      </c>
      <c r="S10" s="5">
        <v>0.27039999999999997</v>
      </c>
    </row>
    <row r="11" spans="1:19" x14ac:dyDescent="0.25">
      <c r="A11" s="5" t="s">
        <v>32</v>
      </c>
      <c r="B11" s="6">
        <v>43</v>
      </c>
      <c r="C11" s="6">
        <v>9</v>
      </c>
      <c r="D11" s="6">
        <v>10</v>
      </c>
      <c r="E11" s="6">
        <v>63</v>
      </c>
      <c r="F11" s="6">
        <v>16</v>
      </c>
      <c r="G11" s="6">
        <v>2</v>
      </c>
      <c r="H11" s="6">
        <v>1</v>
      </c>
      <c r="I11" s="6">
        <v>0</v>
      </c>
      <c r="J11" s="6">
        <v>144</v>
      </c>
      <c r="K11" s="6">
        <v>125</v>
      </c>
      <c r="L11" s="5">
        <v>0.79861111111111116</v>
      </c>
      <c r="M11" s="5">
        <v>0.875</v>
      </c>
      <c r="N11" s="5">
        <v>0.95138888888888884</v>
      </c>
      <c r="O11" s="5">
        <v>0.95138888888888884</v>
      </c>
      <c r="P11" s="11">
        <f t="shared" si="1"/>
        <v>0.61840277777777775</v>
      </c>
      <c r="Q11" s="5">
        <v>0.85416666666666663</v>
      </c>
      <c r="R11" s="5">
        <v>0.85416666666666663</v>
      </c>
      <c r="S11" s="5">
        <v>0.79861111111111116</v>
      </c>
    </row>
    <row r="12" spans="1:19" x14ac:dyDescent="0.25">
      <c r="A12" s="5" t="s">
        <v>33</v>
      </c>
      <c r="B12" s="6">
        <v>218</v>
      </c>
      <c r="C12" s="6">
        <v>12</v>
      </c>
      <c r="D12" s="6">
        <v>113</v>
      </c>
      <c r="E12" s="6">
        <v>0</v>
      </c>
      <c r="F12" s="6">
        <v>11</v>
      </c>
      <c r="G12" s="6">
        <v>7</v>
      </c>
      <c r="H12" s="6">
        <v>1</v>
      </c>
      <c r="I12" s="6">
        <v>0</v>
      </c>
      <c r="J12" s="6">
        <v>362</v>
      </c>
      <c r="K12" s="6">
        <v>343</v>
      </c>
      <c r="L12" s="5">
        <v>0.14917127071823205</v>
      </c>
      <c r="M12" s="5">
        <v>0.52624309392265189</v>
      </c>
      <c r="N12" s="5">
        <v>0.90331491712707179</v>
      </c>
      <c r="O12" s="5">
        <v>0.90331491712707179</v>
      </c>
      <c r="P12" s="11">
        <f t="shared" si="1"/>
        <v>0.58715469613259663</v>
      </c>
      <c r="Q12" s="5">
        <v>0.59392265193370164</v>
      </c>
      <c r="R12" s="5">
        <v>0.59392265193370164</v>
      </c>
      <c r="S12" s="5">
        <v>0.14917127071823205</v>
      </c>
    </row>
    <row r="13" spans="1:19" x14ac:dyDescent="0.25">
      <c r="A13" s="5" t="s">
        <v>34</v>
      </c>
      <c r="B13" s="6">
        <v>0</v>
      </c>
      <c r="C13" s="6">
        <v>0</v>
      </c>
      <c r="D13" s="6">
        <v>454</v>
      </c>
      <c r="E13" s="6">
        <v>234</v>
      </c>
      <c r="F13" s="6">
        <v>229</v>
      </c>
      <c r="G13" s="6">
        <v>10</v>
      </c>
      <c r="H13" s="6">
        <v>9</v>
      </c>
      <c r="I13" s="6">
        <v>0</v>
      </c>
      <c r="J13" s="6">
        <v>936</v>
      </c>
      <c r="K13" s="6">
        <v>688</v>
      </c>
      <c r="L13" s="5">
        <v>0.13568376068376067</v>
      </c>
      <c r="M13" s="5">
        <v>0.3888888888888889</v>
      </c>
      <c r="N13" s="5">
        <v>0.64209401709401714</v>
      </c>
      <c r="O13" s="5">
        <v>0.64209401709401714</v>
      </c>
      <c r="P13" s="11">
        <f t="shared" si="1"/>
        <v>0.41736111111111118</v>
      </c>
      <c r="Q13" s="5">
        <v>0.70833333333333337</v>
      </c>
      <c r="R13" s="5">
        <v>0.70833333333333337</v>
      </c>
      <c r="S13" s="5">
        <v>0.13568376068376067</v>
      </c>
    </row>
    <row r="14" spans="1:19" x14ac:dyDescent="0.25">
      <c r="A14" s="5" t="s">
        <v>35</v>
      </c>
      <c r="B14" s="6">
        <v>0</v>
      </c>
      <c r="C14" s="6">
        <v>37</v>
      </c>
      <c r="D14" s="6">
        <v>400</v>
      </c>
      <c r="E14" s="6">
        <v>31</v>
      </c>
      <c r="F14" s="6">
        <v>54</v>
      </c>
      <c r="G14" s="6">
        <v>15</v>
      </c>
      <c r="H14" s="6">
        <v>2</v>
      </c>
      <c r="I14" s="6">
        <v>0</v>
      </c>
      <c r="J14" s="6">
        <v>539</v>
      </c>
      <c r="K14" s="6">
        <v>468</v>
      </c>
      <c r="L14" s="5">
        <v>0.38218923933209648</v>
      </c>
      <c r="M14" s="5">
        <v>0.60575139146567714</v>
      </c>
      <c r="N14" s="5">
        <v>0.82931354359925791</v>
      </c>
      <c r="O14" s="5">
        <v>0.82931354359925791</v>
      </c>
      <c r="P14" s="12">
        <f>$Q$25*+O14</f>
        <v>0.66345083487940637</v>
      </c>
      <c r="Q14" s="5">
        <v>0.80333951762523192</v>
      </c>
      <c r="R14" s="5">
        <v>0.80333951762523192</v>
      </c>
      <c r="S14" s="5">
        <v>0.38218923933209648</v>
      </c>
    </row>
    <row r="15" spans="1:19" x14ac:dyDescent="0.25">
      <c r="A15" s="5" t="s">
        <v>36</v>
      </c>
      <c r="B15" s="6">
        <v>0</v>
      </c>
      <c r="C15" s="6">
        <v>0</v>
      </c>
      <c r="D15" s="6">
        <v>91</v>
      </c>
      <c r="E15" s="6">
        <v>64</v>
      </c>
      <c r="F15" s="6">
        <v>38</v>
      </c>
      <c r="G15" s="6">
        <v>4</v>
      </c>
      <c r="H15" s="6">
        <v>0</v>
      </c>
      <c r="I15" s="6">
        <v>0</v>
      </c>
      <c r="J15" s="6">
        <v>197</v>
      </c>
      <c r="K15" s="6">
        <v>155</v>
      </c>
      <c r="L15" s="5">
        <v>0.19796954314720813</v>
      </c>
      <c r="M15" s="5">
        <v>0.39086294416243655</v>
      </c>
      <c r="N15" s="5">
        <v>0.58375634517766495</v>
      </c>
      <c r="O15" s="5">
        <v>0.58375634517766495</v>
      </c>
      <c r="P15" s="12">
        <f t="shared" ref="P15:P20" si="2">$Q$25*+O15</f>
        <v>0.46700507614213199</v>
      </c>
      <c r="Q15" s="5">
        <v>0.52284263959390864</v>
      </c>
      <c r="R15" s="5">
        <v>0.52284263959390864</v>
      </c>
      <c r="S15" s="5">
        <v>0.19796954314720813</v>
      </c>
    </row>
    <row r="16" spans="1:19" x14ac:dyDescent="0.25">
      <c r="A16" s="5" t="s">
        <v>37</v>
      </c>
      <c r="B16" s="6">
        <v>0</v>
      </c>
      <c r="C16" s="6">
        <v>53</v>
      </c>
      <c r="D16" s="6">
        <v>99</v>
      </c>
      <c r="E16" s="6">
        <v>123</v>
      </c>
      <c r="F16" s="6">
        <v>40</v>
      </c>
      <c r="G16" s="6">
        <v>6</v>
      </c>
      <c r="H16" s="6">
        <v>0</v>
      </c>
      <c r="I16" s="6">
        <v>0</v>
      </c>
      <c r="J16" s="6">
        <v>321</v>
      </c>
      <c r="K16" s="6">
        <v>275</v>
      </c>
      <c r="L16" s="5">
        <v>0.26479750778816197</v>
      </c>
      <c r="M16" s="5">
        <v>0.41433021806853576</v>
      </c>
      <c r="N16" s="5">
        <v>0.56386292834890961</v>
      </c>
      <c r="O16" s="5">
        <v>0.56386292834890961</v>
      </c>
      <c r="P16" s="12">
        <f t="shared" si="2"/>
        <v>0.45109034267912773</v>
      </c>
      <c r="Q16" s="5">
        <v>0.42679127725856697</v>
      </c>
      <c r="R16" s="5">
        <v>0.42679127725856697</v>
      </c>
      <c r="S16" s="5">
        <v>0.26479750778816197</v>
      </c>
    </row>
    <row r="17" spans="1:19" x14ac:dyDescent="0.25">
      <c r="A17" s="5" t="s">
        <v>38</v>
      </c>
      <c r="B17" s="6">
        <v>0</v>
      </c>
      <c r="C17" s="6">
        <v>0</v>
      </c>
      <c r="D17" s="6">
        <v>28</v>
      </c>
      <c r="E17" s="6">
        <v>0</v>
      </c>
      <c r="F17" s="6">
        <v>6</v>
      </c>
      <c r="G17" s="6">
        <v>1</v>
      </c>
      <c r="H17" s="6">
        <v>0</v>
      </c>
      <c r="I17" s="6">
        <v>0</v>
      </c>
      <c r="J17" s="6">
        <v>35</v>
      </c>
      <c r="K17" s="6">
        <v>28</v>
      </c>
      <c r="L17" s="5">
        <v>0</v>
      </c>
      <c r="M17" s="5">
        <v>0.2857142857142857</v>
      </c>
      <c r="N17" s="5">
        <v>0.5714285714285714</v>
      </c>
      <c r="O17" s="5">
        <v>0.5714285714285714</v>
      </c>
      <c r="P17" s="12">
        <f t="shared" si="2"/>
        <v>0.45714285714285713</v>
      </c>
      <c r="Q17" s="5">
        <v>0.48571428571428571</v>
      </c>
      <c r="R17" s="5">
        <v>0.48571428571428571</v>
      </c>
      <c r="S17" s="5">
        <v>0</v>
      </c>
    </row>
    <row r="18" spans="1:19" x14ac:dyDescent="0.25">
      <c r="A18" s="5" t="s">
        <v>39</v>
      </c>
      <c r="B18" s="6">
        <v>0</v>
      </c>
      <c r="C18" s="6">
        <v>0</v>
      </c>
      <c r="D18" s="6">
        <v>75</v>
      </c>
      <c r="E18" s="6">
        <v>124</v>
      </c>
      <c r="F18" s="6">
        <v>10</v>
      </c>
      <c r="G18" s="6">
        <v>4</v>
      </c>
      <c r="H18" s="6">
        <v>0</v>
      </c>
      <c r="I18" s="6">
        <v>0</v>
      </c>
      <c r="J18" s="6">
        <v>213</v>
      </c>
      <c r="K18" s="6">
        <v>199</v>
      </c>
      <c r="L18" s="5">
        <v>0.40845070422535212</v>
      </c>
      <c r="M18" s="5">
        <v>0.63145539906103287</v>
      </c>
      <c r="N18" s="5">
        <v>0.85446009389671362</v>
      </c>
      <c r="O18" s="5">
        <v>0.85446009389671362</v>
      </c>
      <c r="P18" s="12">
        <f t="shared" si="2"/>
        <v>0.68356807511737094</v>
      </c>
      <c r="Q18" s="5">
        <v>0.42723004694835681</v>
      </c>
      <c r="R18" s="5">
        <v>0.42723004694835681</v>
      </c>
      <c r="S18" s="5">
        <v>0.40845070422535212</v>
      </c>
    </row>
    <row r="19" spans="1:19" x14ac:dyDescent="0.25">
      <c r="A19" s="5" t="s">
        <v>40</v>
      </c>
      <c r="B19" s="6">
        <v>0</v>
      </c>
      <c r="C19" s="6">
        <v>13</v>
      </c>
      <c r="D19" s="6">
        <v>235</v>
      </c>
      <c r="E19" s="6">
        <v>120</v>
      </c>
      <c r="F19" s="6">
        <v>124</v>
      </c>
      <c r="G19" s="6">
        <v>7</v>
      </c>
      <c r="H19" s="6">
        <v>1</v>
      </c>
      <c r="I19" s="6">
        <v>0</v>
      </c>
      <c r="J19" s="6">
        <v>500</v>
      </c>
      <c r="K19" s="6">
        <v>368</v>
      </c>
      <c r="L19" s="5">
        <v>0.248</v>
      </c>
      <c r="M19" s="5">
        <v>0.41699999999999998</v>
      </c>
      <c r="N19" s="5">
        <v>0.58599999999999997</v>
      </c>
      <c r="O19" s="5">
        <v>0.58599999999999997</v>
      </c>
      <c r="P19" s="12">
        <f t="shared" si="2"/>
        <v>0.46879999999999999</v>
      </c>
      <c r="Q19" s="5">
        <v>0.59599999999999997</v>
      </c>
      <c r="R19" s="5">
        <v>0.59599999999999997</v>
      </c>
      <c r="S19" s="5">
        <v>0.248</v>
      </c>
    </row>
    <row r="20" spans="1:19" x14ac:dyDescent="0.25">
      <c r="A20" s="5" t="s">
        <v>41</v>
      </c>
      <c r="B20" s="6">
        <v>0</v>
      </c>
      <c r="C20" s="6">
        <v>59</v>
      </c>
      <c r="D20" s="6">
        <v>260</v>
      </c>
      <c r="E20" s="6">
        <v>129</v>
      </c>
      <c r="F20" s="6">
        <v>159</v>
      </c>
      <c r="G20" s="6">
        <v>6</v>
      </c>
      <c r="H20" s="6">
        <v>0</v>
      </c>
      <c r="I20" s="6">
        <v>0</v>
      </c>
      <c r="J20" s="6">
        <v>613</v>
      </c>
      <c r="K20" s="6">
        <v>448</v>
      </c>
      <c r="L20" s="5">
        <v>0.16639477977161501</v>
      </c>
      <c r="M20" s="5">
        <v>0.34013050570962478</v>
      </c>
      <c r="N20" s="5">
        <v>0.51386623164763456</v>
      </c>
      <c r="O20" s="5">
        <v>0.51386623164763456</v>
      </c>
      <c r="P20" s="12">
        <f t="shared" si="2"/>
        <v>0.41109298531810767</v>
      </c>
      <c r="Q20" s="5">
        <v>0.43719412724306689</v>
      </c>
      <c r="R20" s="5">
        <v>0.43719412724306689</v>
      </c>
      <c r="S20" s="5">
        <v>0.16639477977161501</v>
      </c>
    </row>
    <row r="21" spans="1:19" x14ac:dyDescent="0.25">
      <c r="A21" s="5" t="s">
        <v>26</v>
      </c>
      <c r="B21" s="6">
        <v>0</v>
      </c>
      <c r="C21" s="6">
        <v>38</v>
      </c>
      <c r="D21" s="6">
        <v>303</v>
      </c>
      <c r="E21" s="6">
        <v>132</v>
      </c>
      <c r="F21" s="6">
        <v>276</v>
      </c>
      <c r="G21" s="6">
        <v>15</v>
      </c>
      <c r="H21" s="6">
        <v>0</v>
      </c>
      <c r="I21" s="6">
        <v>0</v>
      </c>
      <c r="J21" s="6">
        <v>764</v>
      </c>
      <c r="K21" s="6">
        <v>473</v>
      </c>
      <c r="L21" s="5">
        <v>0.17539267015706805</v>
      </c>
      <c r="M21" s="5">
        <v>0.35274869109947643</v>
      </c>
      <c r="N21" s="5">
        <v>0.53010471204188481</v>
      </c>
      <c r="O21" s="5">
        <v>0.53010471204188481</v>
      </c>
      <c r="P21" s="11">
        <f t="shared" ref="P21" si="3">$Q$24*O21</f>
        <v>0.34456806282722513</v>
      </c>
      <c r="Q21" s="5">
        <v>0.47382198952879578</v>
      </c>
      <c r="R21" s="5">
        <v>0.47382198952879578</v>
      </c>
      <c r="S21" s="5">
        <v>0.17539267015706805</v>
      </c>
    </row>
    <row r="24" spans="1:19" x14ac:dyDescent="0.25">
      <c r="N24" s="3" t="s">
        <v>69</v>
      </c>
      <c r="Q24" s="13">
        <v>0.65</v>
      </c>
    </row>
    <row r="25" spans="1:19" x14ac:dyDescent="0.25">
      <c r="N25" s="3" t="s">
        <v>68</v>
      </c>
      <c r="Q25" s="14">
        <v>0.8</v>
      </c>
    </row>
    <row r="27" spans="1:19" x14ac:dyDescent="0.25">
      <c r="L27" s="4"/>
    </row>
  </sheetData>
  <conditionalFormatting sqref="L2:S21">
    <cfRule type="cellIs" dxfId="4" priority="1" operator="greaterThan">
      <formula>0.6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opLeftCell="A3" zoomScale="85" zoomScaleNormal="85" workbookViewId="0">
      <selection activeCell="L25" sqref="L25"/>
    </sheetView>
  </sheetViews>
  <sheetFormatPr defaultRowHeight="15" x14ac:dyDescent="0.25"/>
  <cols>
    <col min="1" max="1" width="18.28515625" style="3" bestFit="1" customWidth="1"/>
    <col min="2" max="2" width="11.140625" style="4" bestFit="1" customWidth="1"/>
    <col min="3" max="3" width="10" style="4" bestFit="1" customWidth="1"/>
    <col min="4" max="6" width="11.140625" style="4" bestFit="1" customWidth="1"/>
    <col min="7" max="7" width="10" style="4" bestFit="1" customWidth="1"/>
    <col min="8" max="8" width="9.5703125" style="4" bestFit="1" customWidth="1"/>
    <col min="9" max="9" width="9.28515625" style="4" bestFit="1" customWidth="1"/>
    <col min="10" max="10" width="12" style="4" bestFit="1" customWidth="1"/>
    <col min="11" max="11" width="12.85546875" style="4" bestFit="1" customWidth="1"/>
    <col min="12" max="12" width="11.5703125" style="3" bestFit="1" customWidth="1"/>
    <col min="13" max="13" width="9.140625" style="3"/>
    <col min="14" max="14" width="9.5703125" style="3" bestFit="1" customWidth="1"/>
    <col min="15" max="15" width="10.28515625" style="3" bestFit="1" customWidth="1"/>
    <col min="16" max="16" width="10.7109375" style="3" customWidth="1"/>
    <col min="17" max="18" width="10.7109375" style="3" bestFit="1" customWidth="1"/>
    <col min="19" max="19" width="11.140625" style="3" bestFit="1" customWidth="1"/>
    <col min="20" max="16384" width="9.140625" style="3"/>
  </cols>
  <sheetData>
    <row r="1" spans="1:19" x14ac:dyDescent="0.25">
      <c r="A1" s="7" t="s">
        <v>8</v>
      </c>
      <c r="B1" s="8" t="s">
        <v>44</v>
      </c>
      <c r="C1" s="8" t="s">
        <v>45</v>
      </c>
      <c r="D1" s="8" t="s">
        <v>46</v>
      </c>
      <c r="E1" s="8" t="s">
        <v>47</v>
      </c>
      <c r="F1" s="8" t="s">
        <v>48</v>
      </c>
      <c r="G1" s="8" t="s">
        <v>49</v>
      </c>
      <c r="H1" s="8" t="s">
        <v>50</v>
      </c>
      <c r="I1" s="8" t="s">
        <v>51</v>
      </c>
      <c r="J1" s="8" t="s">
        <v>42</v>
      </c>
      <c r="K1" s="8" t="s">
        <v>43</v>
      </c>
      <c r="L1" s="7" t="s">
        <v>7</v>
      </c>
      <c r="M1" s="7" t="s">
        <v>0</v>
      </c>
      <c r="N1" s="7" t="s">
        <v>1</v>
      </c>
      <c r="O1" s="7" t="s">
        <v>2</v>
      </c>
      <c r="P1" s="7" t="s">
        <v>3</v>
      </c>
      <c r="Q1" s="7" t="s">
        <v>4</v>
      </c>
      <c r="R1" s="7" t="s">
        <v>5</v>
      </c>
      <c r="S1" s="7" t="s">
        <v>6</v>
      </c>
    </row>
    <row r="2" spans="1:19" x14ac:dyDescent="0.25">
      <c r="A2" s="12" t="s">
        <v>22</v>
      </c>
      <c r="B2" s="6">
        <v>0</v>
      </c>
      <c r="C2" s="6">
        <v>35</v>
      </c>
      <c r="D2" s="6">
        <v>64</v>
      </c>
      <c r="E2" s="6">
        <v>40</v>
      </c>
      <c r="F2" s="6">
        <v>225</v>
      </c>
      <c r="G2" s="6">
        <v>6</v>
      </c>
      <c r="H2" s="6">
        <v>0</v>
      </c>
      <c r="I2" s="6">
        <v>0</v>
      </c>
      <c r="J2" s="6">
        <v>370</v>
      </c>
      <c r="K2" s="6">
        <v>139</v>
      </c>
      <c r="L2" s="5">
        <v>0.16216216216216217</v>
      </c>
      <c r="M2" s="12">
        <f>MON!M2*$Q$25</f>
        <v>0.27567567567567569</v>
      </c>
      <c r="N2" s="12">
        <f>MON!N2*$Q$25</f>
        <v>0.42972972972972978</v>
      </c>
      <c r="O2" s="12">
        <f>MON!O2*$Q$25</f>
        <v>0.42972972972972978</v>
      </c>
      <c r="P2" s="12">
        <f>MON!P2*$Q$25</f>
        <v>0.34378378378378383</v>
      </c>
      <c r="Q2" s="12">
        <f>MON!Q2*$Q$25</f>
        <v>0.45202702702702702</v>
      </c>
      <c r="R2" s="12">
        <f>MON!R2*$Q$25</f>
        <v>0.45202702702702702</v>
      </c>
      <c r="S2" s="5">
        <v>0.16216216216216217</v>
      </c>
    </row>
    <row r="3" spans="1:19" x14ac:dyDescent="0.25">
      <c r="A3" s="12" t="s">
        <v>23</v>
      </c>
      <c r="B3" s="6">
        <v>48</v>
      </c>
      <c r="C3" s="6">
        <v>24</v>
      </c>
      <c r="D3" s="6">
        <v>173</v>
      </c>
      <c r="E3" s="6">
        <v>187</v>
      </c>
      <c r="F3" s="6">
        <v>260</v>
      </c>
      <c r="G3" s="6">
        <v>13</v>
      </c>
      <c r="H3" s="6">
        <v>0</v>
      </c>
      <c r="I3" s="6">
        <v>0</v>
      </c>
      <c r="J3" s="6">
        <v>705</v>
      </c>
      <c r="K3" s="6">
        <v>432</v>
      </c>
      <c r="L3" s="5">
        <v>0.1773049645390071</v>
      </c>
      <c r="M3" s="12">
        <f>MON!M3*$Q$25</f>
        <v>0.24734042553191488</v>
      </c>
      <c r="N3" s="12">
        <f>MON!N3*$Q$25</f>
        <v>0.36170212765957444</v>
      </c>
      <c r="O3" s="12">
        <f>MON!O3*$Q$25</f>
        <v>0.36170212765957444</v>
      </c>
      <c r="P3" s="12">
        <f>MON!P3*$Q$25</f>
        <v>0.28936170212765955</v>
      </c>
      <c r="Q3" s="12">
        <f>MON!Q3*$Q$25</f>
        <v>0.3680851063829787</v>
      </c>
      <c r="R3" s="12">
        <f>MON!R3*$Q$25</f>
        <v>0.3680851063829787</v>
      </c>
      <c r="S3" s="5">
        <v>0.1773049645390071</v>
      </c>
    </row>
    <row r="4" spans="1:19" x14ac:dyDescent="0.25">
      <c r="A4" s="12" t="s">
        <v>24</v>
      </c>
      <c r="B4" s="6">
        <v>0</v>
      </c>
      <c r="C4" s="6">
        <v>30</v>
      </c>
      <c r="D4" s="6">
        <v>233</v>
      </c>
      <c r="E4" s="6">
        <v>199</v>
      </c>
      <c r="F4" s="6">
        <v>58</v>
      </c>
      <c r="G4" s="6">
        <v>9</v>
      </c>
      <c r="H4" s="6">
        <v>0</v>
      </c>
      <c r="I4" s="6">
        <v>0</v>
      </c>
      <c r="J4" s="6">
        <v>529</v>
      </c>
      <c r="K4" s="6">
        <v>462</v>
      </c>
      <c r="L4" s="5">
        <v>7.1833648393194713E-2</v>
      </c>
      <c r="M4" s="12">
        <f>MON!M4*$Q$25</f>
        <v>0.15241020793950849</v>
      </c>
      <c r="N4" s="12">
        <f>MON!N4*$Q$25</f>
        <v>0.25094517958412099</v>
      </c>
      <c r="O4" s="12">
        <f>MON!O4*$Q$25</f>
        <v>0.25094517958412099</v>
      </c>
      <c r="P4" s="12">
        <f>MON!P4*$Q$25</f>
        <v>0.20075614366729677</v>
      </c>
      <c r="Q4" s="12">
        <f>MON!Q4*$Q$25</f>
        <v>0.28922495274102078</v>
      </c>
      <c r="R4" s="12">
        <f>MON!R4*$Q$25</f>
        <v>0.28922495274102078</v>
      </c>
      <c r="S4" s="5">
        <v>7.1833648393194713E-2</v>
      </c>
    </row>
    <row r="5" spans="1:19" x14ac:dyDescent="0.25">
      <c r="A5" s="11" t="s">
        <v>27</v>
      </c>
      <c r="B5" s="6">
        <v>68</v>
      </c>
      <c r="C5" s="6">
        <v>83</v>
      </c>
      <c r="D5" s="6">
        <v>288</v>
      </c>
      <c r="E5" s="6">
        <v>78</v>
      </c>
      <c r="F5" s="6">
        <v>40</v>
      </c>
      <c r="G5" s="6">
        <v>8</v>
      </c>
      <c r="H5" s="6">
        <v>1</v>
      </c>
      <c r="I5" s="6">
        <v>0</v>
      </c>
      <c r="J5" s="6">
        <v>566</v>
      </c>
      <c r="K5" s="6">
        <v>517</v>
      </c>
      <c r="L5" s="5">
        <v>2.4734982332155476E-2</v>
      </c>
      <c r="M5" s="11">
        <f>MON!M5*$Q$24</f>
        <v>0.35967314487632501</v>
      </c>
      <c r="N5" s="11">
        <f>MON!N5*$Q$24</f>
        <v>0.69832155477031799</v>
      </c>
      <c r="O5" s="11">
        <f>MON!O5*$Q$24</f>
        <v>0.69832155477031799</v>
      </c>
      <c r="P5" s="11">
        <f>MON!P5*$Q$24</f>
        <v>0.45390901060070671</v>
      </c>
      <c r="Q5" s="11">
        <f>MON!Q5*$Q$24</f>
        <v>0.70733215547703177</v>
      </c>
      <c r="R5" s="11">
        <f>MON!R5*$Q$24</f>
        <v>0.70733215547703177</v>
      </c>
      <c r="S5" s="5">
        <v>2.4734982332155476E-2</v>
      </c>
    </row>
    <row r="6" spans="1:19" x14ac:dyDescent="0.25">
      <c r="A6" s="11" t="s">
        <v>28</v>
      </c>
      <c r="B6" s="6">
        <v>768</v>
      </c>
      <c r="C6" s="6">
        <v>67</v>
      </c>
      <c r="D6" s="6">
        <v>52</v>
      </c>
      <c r="E6" s="6">
        <v>61</v>
      </c>
      <c r="F6" s="6">
        <v>71</v>
      </c>
      <c r="G6" s="6">
        <v>27</v>
      </c>
      <c r="H6" s="6">
        <v>6</v>
      </c>
      <c r="I6" s="6">
        <v>8</v>
      </c>
      <c r="J6" s="6">
        <v>1060</v>
      </c>
      <c r="K6" s="6">
        <v>948</v>
      </c>
      <c r="L6" s="5">
        <v>0.29905660377358489</v>
      </c>
      <c r="M6" s="11">
        <f>MON!M6*$Q$24</f>
        <v>0.43101415094339618</v>
      </c>
      <c r="N6" s="11">
        <f>MON!N6*$Q$24</f>
        <v>0.60783018867924521</v>
      </c>
      <c r="O6" s="11">
        <f>MON!O6*$Q$24</f>
        <v>0.60783018867924521</v>
      </c>
      <c r="P6" s="11">
        <f>MON!P6*$Q$24</f>
        <v>0.39508962264150943</v>
      </c>
      <c r="Q6" s="11">
        <f>MON!Q6*$Q$24</f>
        <v>0.50037735849056597</v>
      </c>
      <c r="R6" s="11">
        <f>MON!R6*$Q$24</f>
        <v>0.50037735849056597</v>
      </c>
      <c r="S6" s="5">
        <v>0.29905660377358489</v>
      </c>
    </row>
    <row r="7" spans="1:19" x14ac:dyDescent="0.25">
      <c r="A7" s="11" t="s">
        <v>29</v>
      </c>
      <c r="B7" s="6">
        <v>236</v>
      </c>
      <c r="C7" s="6">
        <v>44</v>
      </c>
      <c r="D7" s="6">
        <v>5</v>
      </c>
      <c r="E7" s="6">
        <v>3</v>
      </c>
      <c r="F7" s="6">
        <v>1</v>
      </c>
      <c r="G7" s="6">
        <v>11</v>
      </c>
      <c r="H7" s="6">
        <v>3</v>
      </c>
      <c r="I7" s="6">
        <v>3</v>
      </c>
      <c r="J7" s="6">
        <v>306</v>
      </c>
      <c r="K7" s="6">
        <v>288</v>
      </c>
      <c r="L7" s="5">
        <v>0.59477124183006536</v>
      </c>
      <c r="M7" s="11">
        <f>MON!M7*$Q$24</f>
        <v>0.62222222222222223</v>
      </c>
      <c r="N7" s="11">
        <f>MON!N7*$Q$24</f>
        <v>0.73888888888888893</v>
      </c>
      <c r="O7" s="11">
        <f>MON!O7*$Q$24</f>
        <v>0.73888888888888893</v>
      </c>
      <c r="P7" s="11">
        <f>MON!P7*$Q$24</f>
        <v>0.48027777777777775</v>
      </c>
      <c r="Q7" s="11">
        <f>MON!Q7*$Q$24</f>
        <v>0.71388888888888891</v>
      </c>
      <c r="R7" s="11">
        <f>MON!R7*$Q$24</f>
        <v>0.71388888888888891</v>
      </c>
      <c r="S7" s="5">
        <v>0.59477124183006536</v>
      </c>
    </row>
    <row r="8" spans="1:19" x14ac:dyDescent="0.25">
      <c r="A8" s="11" t="s">
        <v>25</v>
      </c>
      <c r="B8" s="6">
        <v>443</v>
      </c>
      <c r="C8" s="6">
        <v>39</v>
      </c>
      <c r="D8" s="6">
        <v>41</v>
      </c>
      <c r="E8" s="6">
        <v>0</v>
      </c>
      <c r="F8" s="6">
        <v>9</v>
      </c>
      <c r="G8" s="6">
        <v>13</v>
      </c>
      <c r="H8" s="6">
        <v>10</v>
      </c>
      <c r="I8" s="6">
        <v>0</v>
      </c>
      <c r="J8" s="6">
        <v>555</v>
      </c>
      <c r="K8" s="6">
        <v>523</v>
      </c>
      <c r="L8" s="5">
        <v>0.72972972972972971</v>
      </c>
      <c r="M8" s="11">
        <f>MON!M8*$Q$24</f>
        <v>0.68076576576576575</v>
      </c>
      <c r="N8" s="11">
        <f>MON!N8*$Q$24</f>
        <v>0.74126126126126124</v>
      </c>
      <c r="O8" s="11">
        <f>MON!O8*$Q$24</f>
        <v>0.74126126126126124</v>
      </c>
      <c r="P8" s="11">
        <f>MON!P8*$Q$24</f>
        <v>0.48181981981981981</v>
      </c>
      <c r="Q8" s="11">
        <f>MON!Q8*$Q$24</f>
        <v>0.69684684684684683</v>
      </c>
      <c r="R8" s="11">
        <f>MON!R8*$Q$24</f>
        <v>0.69684684684684683</v>
      </c>
      <c r="S8" s="5">
        <v>0.72972972972972971</v>
      </c>
    </row>
    <row r="9" spans="1:19" x14ac:dyDescent="0.25">
      <c r="A9" s="11" t="s">
        <v>30</v>
      </c>
      <c r="B9" s="6">
        <v>593</v>
      </c>
      <c r="C9" s="6">
        <v>79</v>
      </c>
      <c r="D9" s="6">
        <v>38</v>
      </c>
      <c r="E9" s="6">
        <v>0</v>
      </c>
      <c r="F9" s="6">
        <v>134</v>
      </c>
      <c r="G9" s="6">
        <v>22</v>
      </c>
      <c r="H9" s="6">
        <v>4</v>
      </c>
      <c r="I9" s="6">
        <v>0</v>
      </c>
      <c r="J9" s="6">
        <v>870</v>
      </c>
      <c r="K9" s="6">
        <v>710</v>
      </c>
      <c r="L9" s="5">
        <v>0.29540229885057473</v>
      </c>
      <c r="M9" s="11">
        <f>MON!M9*$Q$24</f>
        <v>0.48362068965517241</v>
      </c>
      <c r="N9" s="11">
        <f>MON!N9*$Q$24</f>
        <v>0.71614942528735626</v>
      </c>
      <c r="O9" s="11">
        <f>MON!O9*$Q$24</f>
        <v>0.71614942528735626</v>
      </c>
      <c r="P9" s="11">
        <f>MON!P9*$Q$24</f>
        <v>0.46549712643678159</v>
      </c>
      <c r="Q9" s="11">
        <f>MON!Q9*$Q$24</f>
        <v>0.64385057471264362</v>
      </c>
      <c r="R9" s="11">
        <f>MON!R9*$Q$24</f>
        <v>0.64385057471264362</v>
      </c>
      <c r="S9" s="5">
        <v>0.29540229885057473</v>
      </c>
    </row>
    <row r="10" spans="1:19" x14ac:dyDescent="0.25">
      <c r="A10" s="11" t="s">
        <v>31</v>
      </c>
      <c r="B10" s="6">
        <v>49</v>
      </c>
      <c r="C10" s="6">
        <v>5</v>
      </c>
      <c r="D10" s="6">
        <v>476</v>
      </c>
      <c r="E10" s="6">
        <v>32</v>
      </c>
      <c r="F10" s="6">
        <v>52</v>
      </c>
      <c r="G10" s="6">
        <v>11</v>
      </c>
      <c r="H10" s="6">
        <v>0</v>
      </c>
      <c r="I10" s="6">
        <v>0</v>
      </c>
      <c r="J10" s="6">
        <v>625</v>
      </c>
      <c r="K10" s="6">
        <v>562</v>
      </c>
      <c r="L10" s="5">
        <v>0.27039999999999997</v>
      </c>
      <c r="M10" s="11">
        <f>MON!M10*$Q$24</f>
        <v>0.52291999999999994</v>
      </c>
      <c r="N10" s="11">
        <f>MON!N10*$Q$24</f>
        <v>0.81599999999999995</v>
      </c>
      <c r="O10" s="11">
        <f>MON!O10*$Q$24</f>
        <v>0.81599999999999995</v>
      </c>
      <c r="P10" s="11">
        <f>MON!P10*$Q$24</f>
        <v>0.53039999999999998</v>
      </c>
      <c r="Q10" s="11">
        <f>MON!Q10*$Q$24</f>
        <v>0.70855999999999997</v>
      </c>
      <c r="R10" s="11">
        <f>MON!R10*$Q$24</f>
        <v>0.70855999999999997</v>
      </c>
      <c r="S10" s="5">
        <v>0.27039999999999997</v>
      </c>
    </row>
    <row r="11" spans="1:19" x14ac:dyDescent="0.25">
      <c r="A11" s="11" t="s">
        <v>32</v>
      </c>
      <c r="B11" s="6">
        <v>43</v>
      </c>
      <c r="C11" s="6">
        <v>9</v>
      </c>
      <c r="D11" s="6">
        <v>10</v>
      </c>
      <c r="E11" s="6">
        <v>63</v>
      </c>
      <c r="F11" s="6">
        <v>16</v>
      </c>
      <c r="G11" s="6">
        <v>2</v>
      </c>
      <c r="H11" s="6">
        <v>1</v>
      </c>
      <c r="I11" s="6">
        <v>0</v>
      </c>
      <c r="J11" s="6">
        <v>144</v>
      </c>
      <c r="K11" s="6">
        <v>125</v>
      </c>
      <c r="L11" s="5">
        <v>0.79861111111111116</v>
      </c>
      <c r="M11" s="11">
        <f>MON!M11*$Q$24</f>
        <v>0.74375000000000002</v>
      </c>
      <c r="N11" s="11">
        <f>MON!N11*$Q$24</f>
        <v>0.80868055555555551</v>
      </c>
      <c r="O11" s="11">
        <f>MON!O11*$Q$24</f>
        <v>0.80868055555555551</v>
      </c>
      <c r="P11" s="11">
        <f>MON!P11*$Q$24</f>
        <v>0.52564236111111107</v>
      </c>
      <c r="Q11" s="11">
        <f>MON!Q11*$Q$24</f>
        <v>0.72604166666666659</v>
      </c>
      <c r="R11" s="11">
        <f>MON!R11*$Q$24</f>
        <v>0.72604166666666659</v>
      </c>
      <c r="S11" s="5">
        <v>0.79861111111111116</v>
      </c>
    </row>
    <row r="12" spans="1:19" x14ac:dyDescent="0.25">
      <c r="A12" s="11" t="s">
        <v>33</v>
      </c>
      <c r="B12" s="6">
        <v>218</v>
      </c>
      <c r="C12" s="6">
        <v>12</v>
      </c>
      <c r="D12" s="6">
        <v>113</v>
      </c>
      <c r="E12" s="6">
        <v>0</v>
      </c>
      <c r="F12" s="6">
        <v>11</v>
      </c>
      <c r="G12" s="6">
        <v>7</v>
      </c>
      <c r="H12" s="6">
        <v>1</v>
      </c>
      <c r="I12" s="6">
        <v>0</v>
      </c>
      <c r="J12" s="6">
        <v>362</v>
      </c>
      <c r="K12" s="6">
        <v>343</v>
      </c>
      <c r="L12" s="5">
        <v>0.14917127071823205</v>
      </c>
      <c r="M12" s="11">
        <f>MON!M12*$Q$24</f>
        <v>0.44730662983425412</v>
      </c>
      <c r="N12" s="11">
        <f>MON!N12*$Q$24</f>
        <v>0.76781767955801106</v>
      </c>
      <c r="O12" s="11">
        <f>MON!O12*$Q$24</f>
        <v>0.76781767955801106</v>
      </c>
      <c r="P12" s="11">
        <f>MON!P12*$Q$24</f>
        <v>0.4990814917127071</v>
      </c>
      <c r="Q12" s="11">
        <f>MON!Q12*$Q$24</f>
        <v>0.50483425414364635</v>
      </c>
      <c r="R12" s="11">
        <f>MON!R12*$Q$24</f>
        <v>0.50483425414364635</v>
      </c>
      <c r="S12" s="5">
        <v>0.14917127071823205</v>
      </c>
    </row>
    <row r="13" spans="1:19" x14ac:dyDescent="0.25">
      <c r="A13" s="11" t="s">
        <v>34</v>
      </c>
      <c r="B13" s="6">
        <v>0</v>
      </c>
      <c r="C13" s="6">
        <v>0</v>
      </c>
      <c r="D13" s="6">
        <v>454</v>
      </c>
      <c r="E13" s="6">
        <v>234</v>
      </c>
      <c r="F13" s="6">
        <v>229</v>
      </c>
      <c r="G13" s="6">
        <v>10</v>
      </c>
      <c r="H13" s="6">
        <v>9</v>
      </c>
      <c r="I13" s="6">
        <v>0</v>
      </c>
      <c r="J13" s="6">
        <v>936</v>
      </c>
      <c r="K13" s="6">
        <v>688</v>
      </c>
      <c r="L13" s="5">
        <v>0.13568376068376067</v>
      </c>
      <c r="M13" s="11">
        <f>MON!M13*$Q$24</f>
        <v>0.33055555555555555</v>
      </c>
      <c r="N13" s="11">
        <f>MON!N13*$Q$24</f>
        <v>0.54577991452991459</v>
      </c>
      <c r="O13" s="11">
        <f>MON!O13*$Q$24</f>
        <v>0.54577991452991459</v>
      </c>
      <c r="P13" s="11">
        <f>MON!P13*$Q$24</f>
        <v>0.3547569444444445</v>
      </c>
      <c r="Q13" s="11">
        <f>MON!Q13*$Q$24</f>
        <v>0.6020833333333333</v>
      </c>
      <c r="R13" s="11">
        <f>MON!R13*$Q$24</f>
        <v>0.6020833333333333</v>
      </c>
      <c r="S13" s="5">
        <v>0.13568376068376067</v>
      </c>
    </row>
    <row r="14" spans="1:19" x14ac:dyDescent="0.25">
      <c r="A14" s="12" t="s">
        <v>35</v>
      </c>
      <c r="B14" s="6">
        <v>0</v>
      </c>
      <c r="C14" s="6">
        <v>37</v>
      </c>
      <c r="D14" s="6">
        <v>400</v>
      </c>
      <c r="E14" s="6">
        <v>31</v>
      </c>
      <c r="F14" s="6">
        <v>54</v>
      </c>
      <c r="G14" s="6">
        <v>15</v>
      </c>
      <c r="H14" s="6">
        <v>2</v>
      </c>
      <c r="I14" s="6">
        <v>0</v>
      </c>
      <c r="J14" s="6">
        <v>539</v>
      </c>
      <c r="K14" s="6">
        <v>468</v>
      </c>
      <c r="L14" s="5">
        <v>0.38218923933209648</v>
      </c>
      <c r="M14" s="12">
        <f>MON!M14*$Q$25</f>
        <v>0.45431354359925785</v>
      </c>
      <c r="N14" s="12">
        <f>MON!N14*$Q$25</f>
        <v>0.6219851576994434</v>
      </c>
      <c r="O14" s="12">
        <f>MON!O14*$Q$25</f>
        <v>0.6219851576994434</v>
      </c>
      <c r="P14" s="12">
        <f>MON!P14*$Q$25</f>
        <v>0.49758812615955478</v>
      </c>
      <c r="Q14" s="12">
        <f>MON!Q14*$Q$25</f>
        <v>0.60250463821892397</v>
      </c>
      <c r="R14" s="12">
        <f>MON!R14*$Q$25</f>
        <v>0.60250463821892397</v>
      </c>
      <c r="S14" s="5">
        <v>0.38218923933209648</v>
      </c>
    </row>
    <row r="15" spans="1:19" x14ac:dyDescent="0.25">
      <c r="A15" s="12" t="s">
        <v>36</v>
      </c>
      <c r="B15" s="6">
        <v>0</v>
      </c>
      <c r="C15" s="6">
        <v>0</v>
      </c>
      <c r="D15" s="6">
        <v>91</v>
      </c>
      <c r="E15" s="6">
        <v>64</v>
      </c>
      <c r="F15" s="6">
        <v>38</v>
      </c>
      <c r="G15" s="6">
        <v>4</v>
      </c>
      <c r="H15" s="6">
        <v>0</v>
      </c>
      <c r="I15" s="6">
        <v>0</v>
      </c>
      <c r="J15" s="6">
        <v>197</v>
      </c>
      <c r="K15" s="6">
        <v>155</v>
      </c>
      <c r="L15" s="5">
        <v>0.19796954314720813</v>
      </c>
      <c r="M15" s="12">
        <f>MON!M15*$Q$25</f>
        <v>0.29314720812182743</v>
      </c>
      <c r="N15" s="12">
        <f>MON!N15*$Q$25</f>
        <v>0.43781725888324874</v>
      </c>
      <c r="O15" s="12">
        <f>MON!O15*$Q$25</f>
        <v>0.43781725888324874</v>
      </c>
      <c r="P15" s="12">
        <f>MON!P15*$Q$25</f>
        <v>0.35025380710659898</v>
      </c>
      <c r="Q15" s="12">
        <f>MON!Q15*$Q$25</f>
        <v>0.39213197969543145</v>
      </c>
      <c r="R15" s="12">
        <f>MON!R15*$Q$25</f>
        <v>0.39213197969543145</v>
      </c>
      <c r="S15" s="5">
        <v>0.19796954314720813</v>
      </c>
    </row>
    <row r="16" spans="1:19" x14ac:dyDescent="0.25">
      <c r="A16" s="12" t="s">
        <v>37</v>
      </c>
      <c r="B16" s="6">
        <v>0</v>
      </c>
      <c r="C16" s="6">
        <v>53</v>
      </c>
      <c r="D16" s="6">
        <v>99</v>
      </c>
      <c r="E16" s="6">
        <v>123</v>
      </c>
      <c r="F16" s="6">
        <v>40</v>
      </c>
      <c r="G16" s="6">
        <v>6</v>
      </c>
      <c r="H16" s="6">
        <v>0</v>
      </c>
      <c r="I16" s="6">
        <v>0</v>
      </c>
      <c r="J16" s="6">
        <v>321</v>
      </c>
      <c r="K16" s="6">
        <v>275</v>
      </c>
      <c r="L16" s="5">
        <v>0.26479750778816197</v>
      </c>
      <c r="M16" s="12">
        <f>MON!M16*$Q$25</f>
        <v>0.31074766355140182</v>
      </c>
      <c r="N16" s="12">
        <f>MON!N16*$Q$25</f>
        <v>0.42289719626168221</v>
      </c>
      <c r="O16" s="12">
        <f>MON!O16*$Q$25</f>
        <v>0.42289719626168221</v>
      </c>
      <c r="P16" s="12">
        <f>MON!P16*$Q$25</f>
        <v>0.3383177570093458</v>
      </c>
      <c r="Q16" s="12">
        <f>MON!Q16*$Q$25</f>
        <v>0.32009345794392524</v>
      </c>
      <c r="R16" s="12">
        <f>MON!R16*$Q$25</f>
        <v>0.32009345794392524</v>
      </c>
      <c r="S16" s="5">
        <v>0.26479750778816197</v>
      </c>
    </row>
    <row r="17" spans="1:19" x14ac:dyDescent="0.25">
      <c r="A17" s="12" t="s">
        <v>38</v>
      </c>
      <c r="B17" s="6">
        <v>0</v>
      </c>
      <c r="C17" s="6">
        <v>0</v>
      </c>
      <c r="D17" s="6">
        <v>28</v>
      </c>
      <c r="E17" s="6">
        <v>0</v>
      </c>
      <c r="F17" s="6">
        <v>6</v>
      </c>
      <c r="G17" s="6">
        <v>1</v>
      </c>
      <c r="H17" s="6">
        <v>0</v>
      </c>
      <c r="I17" s="6">
        <v>0</v>
      </c>
      <c r="J17" s="6">
        <v>35</v>
      </c>
      <c r="K17" s="6">
        <v>28</v>
      </c>
      <c r="L17" s="5">
        <v>0</v>
      </c>
      <c r="M17" s="12">
        <f>MON!M17*$Q$25</f>
        <v>0.21428571428571427</v>
      </c>
      <c r="N17" s="12">
        <f>MON!N17*$Q$25</f>
        <v>0.42857142857142855</v>
      </c>
      <c r="O17" s="12">
        <f>MON!O17*$Q$25</f>
        <v>0.42857142857142855</v>
      </c>
      <c r="P17" s="12">
        <f>MON!P17*$Q$25</f>
        <v>0.34285714285714286</v>
      </c>
      <c r="Q17" s="12">
        <f>MON!Q17*$Q$25</f>
        <v>0.36428571428571427</v>
      </c>
      <c r="R17" s="12">
        <f>MON!R17*$Q$25</f>
        <v>0.36428571428571427</v>
      </c>
      <c r="S17" s="5">
        <v>0</v>
      </c>
    </row>
    <row r="18" spans="1:19" x14ac:dyDescent="0.25">
      <c r="A18" s="12" t="s">
        <v>39</v>
      </c>
      <c r="B18" s="6">
        <v>0</v>
      </c>
      <c r="C18" s="6">
        <v>0</v>
      </c>
      <c r="D18" s="6">
        <v>75</v>
      </c>
      <c r="E18" s="6">
        <v>124</v>
      </c>
      <c r="F18" s="6">
        <v>10</v>
      </c>
      <c r="G18" s="6">
        <v>4</v>
      </c>
      <c r="H18" s="6">
        <v>0</v>
      </c>
      <c r="I18" s="6">
        <v>0</v>
      </c>
      <c r="J18" s="6">
        <v>213</v>
      </c>
      <c r="K18" s="6">
        <v>199</v>
      </c>
      <c r="L18" s="5">
        <v>0.40845070422535212</v>
      </c>
      <c r="M18" s="12">
        <f>MON!M18*$Q$25</f>
        <v>0.47359154929577463</v>
      </c>
      <c r="N18" s="12">
        <f>MON!N18*$Q$25</f>
        <v>0.64084507042253525</v>
      </c>
      <c r="O18" s="12">
        <f>MON!O18*$Q$25</f>
        <v>0.64084507042253525</v>
      </c>
      <c r="P18" s="12">
        <f>MON!P18*$Q$25</f>
        <v>0.51267605633802815</v>
      </c>
      <c r="Q18" s="12">
        <f>MON!Q18*$Q$25</f>
        <v>0.32042253521126762</v>
      </c>
      <c r="R18" s="12">
        <f>MON!R18*$Q$25</f>
        <v>0.32042253521126762</v>
      </c>
      <c r="S18" s="5">
        <v>0.40845070422535212</v>
      </c>
    </row>
    <row r="19" spans="1:19" x14ac:dyDescent="0.25">
      <c r="A19" s="12" t="s">
        <v>40</v>
      </c>
      <c r="B19" s="6">
        <v>0</v>
      </c>
      <c r="C19" s="6">
        <v>13</v>
      </c>
      <c r="D19" s="6">
        <v>235</v>
      </c>
      <c r="E19" s="6">
        <v>120</v>
      </c>
      <c r="F19" s="6">
        <v>124</v>
      </c>
      <c r="G19" s="6">
        <v>7</v>
      </c>
      <c r="H19" s="6">
        <v>1</v>
      </c>
      <c r="I19" s="6">
        <v>0</v>
      </c>
      <c r="J19" s="6">
        <v>500</v>
      </c>
      <c r="K19" s="6">
        <v>368</v>
      </c>
      <c r="L19" s="5">
        <v>0.248</v>
      </c>
      <c r="M19" s="12">
        <f>MON!M19*$Q$25</f>
        <v>0.31274999999999997</v>
      </c>
      <c r="N19" s="12">
        <f>MON!N19*$Q$25</f>
        <v>0.4395</v>
      </c>
      <c r="O19" s="12">
        <f>MON!O19*$Q$25</f>
        <v>0.4395</v>
      </c>
      <c r="P19" s="12">
        <f>MON!P19*$Q$25</f>
        <v>0.35160000000000002</v>
      </c>
      <c r="Q19" s="12">
        <f>MON!Q19*$Q$25</f>
        <v>0.44699999999999995</v>
      </c>
      <c r="R19" s="12">
        <f>MON!R19*$Q$25</f>
        <v>0.44699999999999995</v>
      </c>
      <c r="S19" s="5">
        <v>0.248</v>
      </c>
    </row>
    <row r="20" spans="1:19" x14ac:dyDescent="0.25">
      <c r="A20" s="12" t="s">
        <v>41</v>
      </c>
      <c r="B20" s="6">
        <v>0</v>
      </c>
      <c r="C20" s="6">
        <v>59</v>
      </c>
      <c r="D20" s="6">
        <v>260</v>
      </c>
      <c r="E20" s="6">
        <v>129</v>
      </c>
      <c r="F20" s="6">
        <v>159</v>
      </c>
      <c r="G20" s="6">
        <v>6</v>
      </c>
      <c r="H20" s="6">
        <v>0</v>
      </c>
      <c r="I20" s="6">
        <v>0</v>
      </c>
      <c r="J20" s="6">
        <v>613</v>
      </c>
      <c r="K20" s="6">
        <v>448</v>
      </c>
      <c r="L20" s="5">
        <v>0.16639477977161501</v>
      </c>
      <c r="M20" s="12">
        <f>MON!M20*$Q$25</f>
        <v>0.25509787928221861</v>
      </c>
      <c r="N20" s="12">
        <f>MON!N20*$Q$25</f>
        <v>0.38539967373572592</v>
      </c>
      <c r="O20" s="12">
        <f>MON!O20*$Q$25</f>
        <v>0.38539967373572592</v>
      </c>
      <c r="P20" s="12">
        <f>MON!P20*$Q$25</f>
        <v>0.30831973898858078</v>
      </c>
      <c r="Q20" s="12">
        <f>MON!Q20*$Q$25</f>
        <v>0.32789559543230018</v>
      </c>
      <c r="R20" s="12">
        <f>MON!R20*$Q$25</f>
        <v>0.32789559543230018</v>
      </c>
      <c r="S20" s="5">
        <v>0.16639477977161501</v>
      </c>
    </row>
    <row r="21" spans="1:19" x14ac:dyDescent="0.25">
      <c r="A21" s="11" t="s">
        <v>26</v>
      </c>
      <c r="B21" s="6">
        <v>0</v>
      </c>
      <c r="C21" s="6">
        <v>38</v>
      </c>
      <c r="D21" s="6">
        <v>303</v>
      </c>
      <c r="E21" s="6">
        <v>132</v>
      </c>
      <c r="F21" s="6">
        <v>276</v>
      </c>
      <c r="G21" s="6">
        <v>15</v>
      </c>
      <c r="H21" s="6">
        <v>0</v>
      </c>
      <c r="I21" s="6">
        <v>0</v>
      </c>
      <c r="J21" s="6">
        <v>764</v>
      </c>
      <c r="K21" s="6">
        <v>473</v>
      </c>
      <c r="L21" s="5">
        <v>0.17539267015706805</v>
      </c>
      <c r="M21" s="11">
        <f>MON!M21*$Q$24</f>
        <v>0.29983638743455499</v>
      </c>
      <c r="N21" s="11">
        <f>MON!N21*$Q$24</f>
        <v>0.45058900523560208</v>
      </c>
      <c r="O21" s="11">
        <f>MON!O21*$Q$24</f>
        <v>0.45058900523560208</v>
      </c>
      <c r="P21" s="11">
        <f>MON!P21*$Q$24</f>
        <v>0.29288285340314135</v>
      </c>
      <c r="Q21" s="11">
        <f>MON!Q21*$Q$24</f>
        <v>0.40274869109947642</v>
      </c>
      <c r="R21" s="11">
        <f>MON!R21*$Q$24</f>
        <v>0.40274869109947642</v>
      </c>
      <c r="S21" s="5">
        <v>0.17539267015706805</v>
      </c>
    </row>
    <row r="24" spans="1:19" x14ac:dyDescent="0.25">
      <c r="N24" s="3" t="s">
        <v>70</v>
      </c>
      <c r="Q24" s="13">
        <v>0.85</v>
      </c>
    </row>
    <row r="25" spans="1:19" x14ac:dyDescent="0.25">
      <c r="N25" s="3" t="s">
        <v>67</v>
      </c>
      <c r="Q25" s="14">
        <v>0.75</v>
      </c>
    </row>
  </sheetData>
  <conditionalFormatting sqref="L2:S21">
    <cfRule type="cellIs" dxfId="6" priority="1" operator="greaterThan">
      <formula>0.6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zoomScale="85" zoomScaleNormal="85" workbookViewId="0">
      <selection activeCell="I24" sqref="I24"/>
    </sheetView>
  </sheetViews>
  <sheetFormatPr defaultRowHeight="15" x14ac:dyDescent="0.25"/>
  <cols>
    <col min="1" max="1" width="18.28515625" style="3" bestFit="1" customWidth="1"/>
    <col min="2" max="2" width="11.140625" style="4" bestFit="1" customWidth="1"/>
    <col min="3" max="3" width="10" style="4" bestFit="1" customWidth="1"/>
    <col min="4" max="6" width="11.140625" style="4" bestFit="1" customWidth="1"/>
    <col min="7" max="7" width="10" style="4" bestFit="1" customWidth="1"/>
    <col min="8" max="8" width="9.5703125" style="4" bestFit="1" customWidth="1"/>
    <col min="9" max="9" width="9.28515625" style="4" bestFit="1" customWidth="1"/>
    <col min="10" max="10" width="12" style="4" bestFit="1" customWidth="1"/>
    <col min="11" max="11" width="12.85546875" style="4" bestFit="1" customWidth="1"/>
    <col min="12" max="12" width="11.5703125" style="3" bestFit="1" customWidth="1"/>
    <col min="13" max="13" width="9.140625" style="3"/>
    <col min="14" max="14" width="9.5703125" style="3" bestFit="1" customWidth="1"/>
    <col min="15" max="15" width="10.28515625" style="3" bestFit="1" customWidth="1"/>
    <col min="16" max="16" width="10.7109375" style="3" customWidth="1"/>
    <col min="17" max="18" width="10.7109375" style="3" bestFit="1" customWidth="1"/>
    <col min="19" max="19" width="11.140625" style="3" bestFit="1" customWidth="1"/>
    <col min="20" max="16384" width="9.140625" style="3"/>
  </cols>
  <sheetData>
    <row r="1" spans="1:19" x14ac:dyDescent="0.25">
      <c r="A1" s="7" t="s">
        <v>8</v>
      </c>
      <c r="B1" s="8" t="s">
        <v>44</v>
      </c>
      <c r="C1" s="8" t="s">
        <v>45</v>
      </c>
      <c r="D1" s="8" t="s">
        <v>46</v>
      </c>
      <c r="E1" s="8" t="s">
        <v>47</v>
      </c>
      <c r="F1" s="8" t="s">
        <v>48</v>
      </c>
      <c r="G1" s="8" t="s">
        <v>49</v>
      </c>
      <c r="H1" s="8" t="s">
        <v>50</v>
      </c>
      <c r="I1" s="8" t="s">
        <v>51</v>
      </c>
      <c r="J1" s="8" t="s">
        <v>42</v>
      </c>
      <c r="K1" s="8" t="s">
        <v>43</v>
      </c>
      <c r="L1" s="7" t="s">
        <v>7</v>
      </c>
      <c r="M1" s="7" t="s">
        <v>0</v>
      </c>
      <c r="N1" s="7" t="s">
        <v>1</v>
      </c>
      <c r="O1" s="7" t="s">
        <v>2</v>
      </c>
      <c r="P1" s="7" t="s">
        <v>3</v>
      </c>
      <c r="Q1" s="7" t="s">
        <v>4</v>
      </c>
      <c r="R1" s="7" t="s">
        <v>5</v>
      </c>
      <c r="S1" s="7" t="s">
        <v>6</v>
      </c>
    </row>
    <row r="2" spans="1:19" x14ac:dyDescent="0.25">
      <c r="A2" s="12" t="s">
        <v>22</v>
      </c>
      <c r="B2" s="6">
        <v>0</v>
      </c>
      <c r="C2" s="6">
        <v>35</v>
      </c>
      <c r="D2" s="6">
        <v>64</v>
      </c>
      <c r="E2" s="6">
        <v>40</v>
      </c>
      <c r="F2" s="6">
        <v>225</v>
      </c>
      <c r="G2" s="6">
        <v>6</v>
      </c>
      <c r="H2" s="6">
        <v>0</v>
      </c>
      <c r="I2" s="6">
        <v>0</v>
      </c>
      <c r="J2" s="6">
        <v>370</v>
      </c>
      <c r="K2" s="6">
        <v>139</v>
      </c>
      <c r="L2" s="5">
        <v>0.16216216216216217</v>
      </c>
      <c r="M2" s="12">
        <f>MON!M2*$Q$25</f>
        <v>0.22054054054054054</v>
      </c>
      <c r="N2" s="12">
        <f>MON!N2*$Q$25</f>
        <v>0.34378378378378377</v>
      </c>
      <c r="O2" s="12">
        <f>MON!O2*$Q$25</f>
        <v>0.34378378378378377</v>
      </c>
      <c r="P2" s="12">
        <f>MON!P2*$Q$25</f>
        <v>0.27502702702702703</v>
      </c>
      <c r="Q2" s="12">
        <f>MON!Q2*$Q$25</f>
        <v>0.36162162162162159</v>
      </c>
      <c r="R2" s="12">
        <f>MON!R2*$Q$25</f>
        <v>0.36162162162162159</v>
      </c>
      <c r="S2" s="5">
        <v>0.16216216216216217</v>
      </c>
    </row>
    <row r="3" spans="1:19" x14ac:dyDescent="0.25">
      <c r="A3" s="12" t="s">
        <v>23</v>
      </c>
      <c r="B3" s="6">
        <v>48</v>
      </c>
      <c r="C3" s="6">
        <v>24</v>
      </c>
      <c r="D3" s="6">
        <v>173</v>
      </c>
      <c r="E3" s="6">
        <v>187</v>
      </c>
      <c r="F3" s="6">
        <v>260</v>
      </c>
      <c r="G3" s="6">
        <v>13</v>
      </c>
      <c r="H3" s="6">
        <v>0</v>
      </c>
      <c r="I3" s="6">
        <v>0</v>
      </c>
      <c r="J3" s="6">
        <v>705</v>
      </c>
      <c r="K3" s="6">
        <v>432</v>
      </c>
      <c r="L3" s="5">
        <v>0.1773049645390071</v>
      </c>
      <c r="M3" s="12">
        <f>MON!M3*$Q$25</f>
        <v>0.1978723404255319</v>
      </c>
      <c r="N3" s="12">
        <f>MON!N3*$Q$25</f>
        <v>0.28936170212765955</v>
      </c>
      <c r="O3" s="12">
        <f>MON!O3*$Q$25</f>
        <v>0.28936170212765955</v>
      </c>
      <c r="P3" s="12">
        <f>MON!P3*$Q$25</f>
        <v>0.23148936170212764</v>
      </c>
      <c r="Q3" s="12">
        <f>MON!Q3*$Q$25</f>
        <v>0.29446808510638295</v>
      </c>
      <c r="R3" s="12">
        <f>MON!R3*$Q$25</f>
        <v>0.29446808510638295</v>
      </c>
      <c r="S3" s="5">
        <v>0.1773049645390071</v>
      </c>
    </row>
    <row r="4" spans="1:19" x14ac:dyDescent="0.25">
      <c r="A4" s="12" t="s">
        <v>24</v>
      </c>
      <c r="B4" s="6">
        <v>0</v>
      </c>
      <c r="C4" s="6">
        <v>30</v>
      </c>
      <c r="D4" s="6">
        <v>233</v>
      </c>
      <c r="E4" s="6">
        <v>199</v>
      </c>
      <c r="F4" s="6">
        <v>58</v>
      </c>
      <c r="G4" s="6">
        <v>9</v>
      </c>
      <c r="H4" s="6">
        <v>0</v>
      </c>
      <c r="I4" s="6">
        <v>0</v>
      </c>
      <c r="J4" s="6">
        <v>529</v>
      </c>
      <c r="K4" s="6">
        <v>462</v>
      </c>
      <c r="L4" s="5">
        <v>7.1833648393194713E-2</v>
      </c>
      <c r="M4" s="12">
        <f>MON!M4*$Q$25</f>
        <v>0.1219281663516068</v>
      </c>
      <c r="N4" s="12">
        <f>MON!N4*$Q$25</f>
        <v>0.20075614366729677</v>
      </c>
      <c r="O4" s="12">
        <f>MON!O4*$Q$25</f>
        <v>0.20075614366729677</v>
      </c>
      <c r="P4" s="12">
        <f>MON!P4*$Q$25</f>
        <v>0.16060491493383741</v>
      </c>
      <c r="Q4" s="12">
        <f>MON!Q4*$Q$25</f>
        <v>0.23137996219281665</v>
      </c>
      <c r="R4" s="12">
        <f>MON!R4*$Q$25</f>
        <v>0.23137996219281665</v>
      </c>
      <c r="S4" s="5">
        <v>7.1833648393194713E-2</v>
      </c>
    </row>
    <row r="5" spans="1:19" x14ac:dyDescent="0.25">
      <c r="A5" s="11" t="s">
        <v>27</v>
      </c>
      <c r="B5" s="6">
        <v>68</v>
      </c>
      <c r="C5" s="6">
        <v>83</v>
      </c>
      <c r="D5" s="6">
        <v>288</v>
      </c>
      <c r="E5" s="6">
        <v>78</v>
      </c>
      <c r="F5" s="6">
        <v>40</v>
      </c>
      <c r="G5" s="6">
        <v>8</v>
      </c>
      <c r="H5" s="6">
        <v>1</v>
      </c>
      <c r="I5" s="6">
        <v>0</v>
      </c>
      <c r="J5" s="6">
        <v>566</v>
      </c>
      <c r="K5" s="6">
        <v>517</v>
      </c>
      <c r="L5" s="5">
        <v>2.4734982332155476E-2</v>
      </c>
      <c r="M5" s="11">
        <f>MON!M5*$Q$24</f>
        <v>0.21157243816254415</v>
      </c>
      <c r="N5" s="11">
        <f>MON!N5*$Q$24</f>
        <v>0.41077738515901058</v>
      </c>
      <c r="O5" s="11">
        <f>MON!O5*$Q$24</f>
        <v>0.41077738515901058</v>
      </c>
      <c r="P5" s="11">
        <f>MON!P5*$Q$24</f>
        <v>0.2670053003533569</v>
      </c>
      <c r="Q5" s="11">
        <f>MON!Q5*$Q$24</f>
        <v>0.41607773851590107</v>
      </c>
      <c r="R5" s="11">
        <f>MON!R5*$Q$24</f>
        <v>0.41607773851590107</v>
      </c>
      <c r="S5" s="5">
        <v>2.4734982332155476E-2</v>
      </c>
    </row>
    <row r="6" spans="1:19" x14ac:dyDescent="0.25">
      <c r="A6" s="11" t="s">
        <v>28</v>
      </c>
      <c r="B6" s="6">
        <v>768</v>
      </c>
      <c r="C6" s="6">
        <v>67</v>
      </c>
      <c r="D6" s="6">
        <v>52</v>
      </c>
      <c r="E6" s="6">
        <v>61</v>
      </c>
      <c r="F6" s="6">
        <v>71</v>
      </c>
      <c r="G6" s="6">
        <v>27</v>
      </c>
      <c r="H6" s="6">
        <v>6</v>
      </c>
      <c r="I6" s="6">
        <v>8</v>
      </c>
      <c r="J6" s="6">
        <v>1060</v>
      </c>
      <c r="K6" s="6">
        <v>948</v>
      </c>
      <c r="L6" s="5">
        <v>0.29905660377358489</v>
      </c>
      <c r="M6" s="11">
        <f>MON!M6*$Q$24</f>
        <v>0.25353773584905659</v>
      </c>
      <c r="N6" s="11">
        <f>MON!N6*$Q$24</f>
        <v>0.35754716981132073</v>
      </c>
      <c r="O6" s="11">
        <f>MON!O6*$Q$24</f>
        <v>0.35754716981132073</v>
      </c>
      <c r="P6" s="11">
        <f>MON!P6*$Q$24</f>
        <v>0.23240566037735849</v>
      </c>
      <c r="Q6" s="11">
        <f>MON!Q6*$Q$24</f>
        <v>0.29433962264150942</v>
      </c>
      <c r="R6" s="11">
        <f>MON!R6*$Q$24</f>
        <v>0.29433962264150942</v>
      </c>
      <c r="S6" s="5">
        <v>0.29905660377358489</v>
      </c>
    </row>
    <row r="7" spans="1:19" x14ac:dyDescent="0.25">
      <c r="A7" s="11" t="s">
        <v>29</v>
      </c>
      <c r="B7" s="6">
        <v>236</v>
      </c>
      <c r="C7" s="6">
        <v>44</v>
      </c>
      <c r="D7" s="6">
        <v>5</v>
      </c>
      <c r="E7" s="6">
        <v>3</v>
      </c>
      <c r="F7" s="6">
        <v>1</v>
      </c>
      <c r="G7" s="6">
        <v>11</v>
      </c>
      <c r="H7" s="6">
        <v>3</v>
      </c>
      <c r="I7" s="6">
        <v>3</v>
      </c>
      <c r="J7" s="6">
        <v>306</v>
      </c>
      <c r="K7" s="6">
        <v>288</v>
      </c>
      <c r="L7" s="5">
        <v>0.59477124183006536</v>
      </c>
      <c r="M7" s="11">
        <f>MON!M7*$Q$24</f>
        <v>0.36601307189542487</v>
      </c>
      <c r="N7" s="11">
        <f>MON!N7*$Q$24</f>
        <v>0.434640522875817</v>
      </c>
      <c r="O7" s="11">
        <f>MON!O7*$Q$24</f>
        <v>0.434640522875817</v>
      </c>
      <c r="P7" s="11">
        <f>MON!P7*$Q$24</f>
        <v>0.28251633986928104</v>
      </c>
      <c r="Q7" s="11">
        <f>MON!Q7*$Q$24</f>
        <v>0.41993464052287582</v>
      </c>
      <c r="R7" s="11">
        <f>MON!R7*$Q$24</f>
        <v>0.41993464052287582</v>
      </c>
      <c r="S7" s="5">
        <v>0.59477124183006536</v>
      </c>
    </row>
    <row r="8" spans="1:19" x14ac:dyDescent="0.25">
      <c r="A8" s="11" t="s">
        <v>25</v>
      </c>
      <c r="B8" s="6">
        <v>443</v>
      </c>
      <c r="C8" s="6">
        <v>39</v>
      </c>
      <c r="D8" s="6">
        <v>41</v>
      </c>
      <c r="E8" s="6">
        <v>0</v>
      </c>
      <c r="F8" s="6">
        <v>9</v>
      </c>
      <c r="G8" s="6">
        <v>13</v>
      </c>
      <c r="H8" s="6">
        <v>10</v>
      </c>
      <c r="I8" s="6">
        <v>0</v>
      </c>
      <c r="J8" s="6">
        <v>555</v>
      </c>
      <c r="K8" s="6">
        <v>523</v>
      </c>
      <c r="L8" s="5">
        <v>0.72972972972972971</v>
      </c>
      <c r="M8" s="11">
        <f>MON!M8*$Q$24</f>
        <v>0.40045045045045047</v>
      </c>
      <c r="N8" s="11">
        <f>MON!N8*$Q$24</f>
        <v>0.43603603603603602</v>
      </c>
      <c r="O8" s="11">
        <f>MON!O8*$Q$24</f>
        <v>0.43603603603603602</v>
      </c>
      <c r="P8" s="11">
        <f>MON!P8*$Q$24</f>
        <v>0.28342342342342342</v>
      </c>
      <c r="Q8" s="11">
        <f>MON!Q8*$Q$24</f>
        <v>0.40990990990990989</v>
      </c>
      <c r="R8" s="11">
        <f>MON!R8*$Q$24</f>
        <v>0.40990990990990989</v>
      </c>
      <c r="S8" s="5">
        <v>0.72972972972972971</v>
      </c>
    </row>
    <row r="9" spans="1:19" x14ac:dyDescent="0.25">
      <c r="A9" s="11" t="s">
        <v>30</v>
      </c>
      <c r="B9" s="6">
        <v>593</v>
      </c>
      <c r="C9" s="6">
        <v>79</v>
      </c>
      <c r="D9" s="6">
        <v>38</v>
      </c>
      <c r="E9" s="6">
        <v>0</v>
      </c>
      <c r="F9" s="6">
        <v>134</v>
      </c>
      <c r="G9" s="6">
        <v>22</v>
      </c>
      <c r="H9" s="6">
        <v>4</v>
      </c>
      <c r="I9" s="6">
        <v>0</v>
      </c>
      <c r="J9" s="6">
        <v>870</v>
      </c>
      <c r="K9" s="6">
        <v>710</v>
      </c>
      <c r="L9" s="5">
        <v>0.29540229885057473</v>
      </c>
      <c r="M9" s="11">
        <f>MON!M9*$Q$24</f>
        <v>0.28448275862068967</v>
      </c>
      <c r="N9" s="11">
        <f>MON!N9*$Q$24</f>
        <v>0.42126436781609194</v>
      </c>
      <c r="O9" s="11">
        <f>MON!O9*$Q$24</f>
        <v>0.42126436781609194</v>
      </c>
      <c r="P9" s="11">
        <f>MON!P9*$Q$24</f>
        <v>0.27382183908045976</v>
      </c>
      <c r="Q9" s="11">
        <f>MON!Q9*$Q$24</f>
        <v>0.37873563218390804</v>
      </c>
      <c r="R9" s="11">
        <f>MON!R9*$Q$24</f>
        <v>0.37873563218390804</v>
      </c>
      <c r="S9" s="5">
        <v>0.29540229885057473</v>
      </c>
    </row>
    <row r="10" spans="1:19" x14ac:dyDescent="0.25">
      <c r="A10" s="11" t="s">
        <v>31</v>
      </c>
      <c r="B10" s="6">
        <v>49</v>
      </c>
      <c r="C10" s="6">
        <v>5</v>
      </c>
      <c r="D10" s="6">
        <v>476</v>
      </c>
      <c r="E10" s="6">
        <v>32</v>
      </c>
      <c r="F10" s="6">
        <v>52</v>
      </c>
      <c r="G10" s="6">
        <v>11</v>
      </c>
      <c r="H10" s="6">
        <v>0</v>
      </c>
      <c r="I10" s="6">
        <v>0</v>
      </c>
      <c r="J10" s="6">
        <v>625</v>
      </c>
      <c r="K10" s="6">
        <v>562</v>
      </c>
      <c r="L10" s="5">
        <v>0.27039999999999997</v>
      </c>
      <c r="M10" s="11">
        <f>MON!M10*$Q$24</f>
        <v>0.30759999999999998</v>
      </c>
      <c r="N10" s="11">
        <f>MON!N10*$Q$24</f>
        <v>0.48</v>
      </c>
      <c r="O10" s="11">
        <f>MON!O10*$Q$24</f>
        <v>0.48</v>
      </c>
      <c r="P10" s="11">
        <f>MON!P10*$Q$24</f>
        <v>0.312</v>
      </c>
      <c r="Q10" s="11">
        <f>MON!Q10*$Q$24</f>
        <v>0.4168</v>
      </c>
      <c r="R10" s="11">
        <f>MON!R10*$Q$24</f>
        <v>0.4168</v>
      </c>
      <c r="S10" s="5">
        <v>0.27039999999999997</v>
      </c>
    </row>
    <row r="11" spans="1:19" x14ac:dyDescent="0.25">
      <c r="A11" s="11" t="s">
        <v>32</v>
      </c>
      <c r="B11" s="6">
        <v>43</v>
      </c>
      <c r="C11" s="6">
        <v>9</v>
      </c>
      <c r="D11" s="6">
        <v>10</v>
      </c>
      <c r="E11" s="6">
        <v>63</v>
      </c>
      <c r="F11" s="6">
        <v>16</v>
      </c>
      <c r="G11" s="6">
        <v>2</v>
      </c>
      <c r="H11" s="6">
        <v>1</v>
      </c>
      <c r="I11" s="6">
        <v>0</v>
      </c>
      <c r="J11" s="6">
        <v>144</v>
      </c>
      <c r="K11" s="6">
        <v>125</v>
      </c>
      <c r="L11" s="5">
        <v>0.79861111111111116</v>
      </c>
      <c r="M11" s="11">
        <f>MON!M11*$Q$24</f>
        <v>0.4375</v>
      </c>
      <c r="N11" s="11">
        <f>MON!N11*$Q$24</f>
        <v>0.47569444444444442</v>
      </c>
      <c r="O11" s="11">
        <f>MON!O11*$Q$24</f>
        <v>0.47569444444444442</v>
      </c>
      <c r="P11" s="11">
        <f>MON!P11*$Q$24</f>
        <v>0.30920138888888887</v>
      </c>
      <c r="Q11" s="11">
        <f>MON!Q11*$Q$24</f>
        <v>0.42708333333333331</v>
      </c>
      <c r="R11" s="11">
        <f>MON!R11*$Q$24</f>
        <v>0.42708333333333331</v>
      </c>
      <c r="S11" s="5">
        <v>0.79861111111111116</v>
      </c>
    </row>
    <row r="12" spans="1:19" x14ac:dyDescent="0.25">
      <c r="A12" s="11" t="s">
        <v>33</v>
      </c>
      <c r="B12" s="6">
        <v>218</v>
      </c>
      <c r="C12" s="6">
        <v>12</v>
      </c>
      <c r="D12" s="6">
        <v>113</v>
      </c>
      <c r="E12" s="6">
        <v>0</v>
      </c>
      <c r="F12" s="6">
        <v>11</v>
      </c>
      <c r="G12" s="6">
        <v>7</v>
      </c>
      <c r="H12" s="6">
        <v>1</v>
      </c>
      <c r="I12" s="6">
        <v>0</v>
      </c>
      <c r="J12" s="6">
        <v>362</v>
      </c>
      <c r="K12" s="6">
        <v>343</v>
      </c>
      <c r="L12" s="5">
        <v>0.14917127071823205</v>
      </c>
      <c r="M12" s="11">
        <f>MON!M12*$Q$24</f>
        <v>0.26312154696132595</v>
      </c>
      <c r="N12" s="11">
        <f>MON!N12*$Q$24</f>
        <v>0.4516574585635359</v>
      </c>
      <c r="O12" s="11">
        <f>MON!O12*$Q$24</f>
        <v>0.4516574585635359</v>
      </c>
      <c r="P12" s="11">
        <f>MON!P12*$Q$24</f>
        <v>0.29357734806629832</v>
      </c>
      <c r="Q12" s="11">
        <f>MON!Q12*$Q$24</f>
        <v>0.29696132596685082</v>
      </c>
      <c r="R12" s="11">
        <f>MON!R12*$Q$24</f>
        <v>0.29696132596685082</v>
      </c>
      <c r="S12" s="5">
        <v>0.14917127071823205</v>
      </c>
    </row>
    <row r="13" spans="1:19" x14ac:dyDescent="0.25">
      <c r="A13" s="11" t="s">
        <v>34</v>
      </c>
      <c r="B13" s="6">
        <v>0</v>
      </c>
      <c r="C13" s="6">
        <v>0</v>
      </c>
      <c r="D13" s="6">
        <v>454</v>
      </c>
      <c r="E13" s="6">
        <v>234</v>
      </c>
      <c r="F13" s="6">
        <v>229</v>
      </c>
      <c r="G13" s="6">
        <v>10</v>
      </c>
      <c r="H13" s="6">
        <v>9</v>
      </c>
      <c r="I13" s="6">
        <v>0</v>
      </c>
      <c r="J13" s="6">
        <v>936</v>
      </c>
      <c r="K13" s="6">
        <v>688</v>
      </c>
      <c r="L13" s="5">
        <v>0.13568376068376067</v>
      </c>
      <c r="M13" s="11">
        <f>MON!M13*$Q$24</f>
        <v>0.19444444444444445</v>
      </c>
      <c r="N13" s="11">
        <f>MON!N13*$Q$24</f>
        <v>0.32104700854700857</v>
      </c>
      <c r="O13" s="11">
        <f>MON!O13*$Q$24</f>
        <v>0.32104700854700857</v>
      </c>
      <c r="P13" s="11">
        <f>MON!P13*$Q$24</f>
        <v>0.20868055555555559</v>
      </c>
      <c r="Q13" s="11">
        <f>MON!Q13*$Q$24</f>
        <v>0.35416666666666669</v>
      </c>
      <c r="R13" s="11">
        <f>MON!R13*$Q$24</f>
        <v>0.35416666666666669</v>
      </c>
      <c r="S13" s="5">
        <v>0.13568376068376067</v>
      </c>
    </row>
    <row r="14" spans="1:19" x14ac:dyDescent="0.25">
      <c r="A14" s="12" t="s">
        <v>35</v>
      </c>
      <c r="B14" s="6">
        <v>0</v>
      </c>
      <c r="C14" s="6">
        <v>37</v>
      </c>
      <c r="D14" s="6">
        <v>400</v>
      </c>
      <c r="E14" s="6">
        <v>31</v>
      </c>
      <c r="F14" s="6">
        <v>54</v>
      </c>
      <c r="G14" s="6">
        <v>15</v>
      </c>
      <c r="H14" s="6">
        <v>2</v>
      </c>
      <c r="I14" s="6">
        <v>0</v>
      </c>
      <c r="J14" s="6">
        <v>539</v>
      </c>
      <c r="K14" s="6">
        <v>468</v>
      </c>
      <c r="L14" s="5">
        <v>0.38218923933209648</v>
      </c>
      <c r="M14" s="12">
        <f>MON!M14*$Q$25</f>
        <v>0.36345083487940627</v>
      </c>
      <c r="N14" s="12">
        <f>MON!N14*$Q$25</f>
        <v>0.49758812615955472</v>
      </c>
      <c r="O14" s="12">
        <f>MON!O14*$Q$25</f>
        <v>0.49758812615955472</v>
      </c>
      <c r="P14" s="12">
        <f>MON!P14*$Q$25</f>
        <v>0.39807050092764379</v>
      </c>
      <c r="Q14" s="12">
        <f>MON!Q14*$Q$25</f>
        <v>0.48200371057513913</v>
      </c>
      <c r="R14" s="12">
        <f>MON!R14*$Q$25</f>
        <v>0.48200371057513913</v>
      </c>
      <c r="S14" s="5">
        <v>0.38218923933209648</v>
      </c>
    </row>
    <row r="15" spans="1:19" x14ac:dyDescent="0.25">
      <c r="A15" s="12" t="s">
        <v>36</v>
      </c>
      <c r="B15" s="6">
        <v>0</v>
      </c>
      <c r="C15" s="6">
        <v>0</v>
      </c>
      <c r="D15" s="6">
        <v>91</v>
      </c>
      <c r="E15" s="6">
        <v>64</v>
      </c>
      <c r="F15" s="6">
        <v>38</v>
      </c>
      <c r="G15" s="6">
        <v>4</v>
      </c>
      <c r="H15" s="6">
        <v>0</v>
      </c>
      <c r="I15" s="6">
        <v>0</v>
      </c>
      <c r="J15" s="6">
        <v>197</v>
      </c>
      <c r="K15" s="6">
        <v>155</v>
      </c>
      <c r="L15" s="5">
        <v>0.19796954314720813</v>
      </c>
      <c r="M15" s="12">
        <f>MON!M15*$Q$25</f>
        <v>0.23451776649746192</v>
      </c>
      <c r="N15" s="12">
        <f>MON!N15*$Q$25</f>
        <v>0.35025380710659898</v>
      </c>
      <c r="O15" s="12">
        <f>MON!O15*$Q$25</f>
        <v>0.35025380710659898</v>
      </c>
      <c r="P15" s="12">
        <f>MON!P15*$Q$25</f>
        <v>0.28020304568527921</v>
      </c>
      <c r="Q15" s="12">
        <f>MON!Q15*$Q$25</f>
        <v>0.31370558375634516</v>
      </c>
      <c r="R15" s="12">
        <f>MON!R15*$Q$25</f>
        <v>0.31370558375634516</v>
      </c>
      <c r="S15" s="5">
        <v>0.19796954314720813</v>
      </c>
    </row>
    <row r="16" spans="1:19" x14ac:dyDescent="0.25">
      <c r="A16" s="12" t="s">
        <v>37</v>
      </c>
      <c r="B16" s="6">
        <v>0</v>
      </c>
      <c r="C16" s="6">
        <v>53</v>
      </c>
      <c r="D16" s="6">
        <v>99</v>
      </c>
      <c r="E16" s="6">
        <v>123</v>
      </c>
      <c r="F16" s="6">
        <v>40</v>
      </c>
      <c r="G16" s="6">
        <v>6</v>
      </c>
      <c r="H16" s="6">
        <v>0</v>
      </c>
      <c r="I16" s="6">
        <v>0</v>
      </c>
      <c r="J16" s="6">
        <v>321</v>
      </c>
      <c r="K16" s="6">
        <v>275</v>
      </c>
      <c r="L16" s="5">
        <v>0.26479750778816197</v>
      </c>
      <c r="M16" s="12">
        <f>MON!M16*$Q$25</f>
        <v>0.24859813084112145</v>
      </c>
      <c r="N16" s="12">
        <f>MON!N16*$Q$25</f>
        <v>0.33831775700934574</v>
      </c>
      <c r="O16" s="12">
        <f>MON!O16*$Q$25</f>
        <v>0.33831775700934574</v>
      </c>
      <c r="P16" s="12">
        <f>MON!P16*$Q$25</f>
        <v>0.27065420560747661</v>
      </c>
      <c r="Q16" s="12">
        <f>MON!Q16*$Q$25</f>
        <v>0.25607476635514015</v>
      </c>
      <c r="R16" s="12">
        <f>MON!R16*$Q$25</f>
        <v>0.25607476635514015</v>
      </c>
      <c r="S16" s="5">
        <v>0.26479750778816197</v>
      </c>
    </row>
    <row r="17" spans="1:19" x14ac:dyDescent="0.25">
      <c r="A17" s="12" t="s">
        <v>38</v>
      </c>
      <c r="B17" s="6">
        <v>0</v>
      </c>
      <c r="C17" s="6">
        <v>0</v>
      </c>
      <c r="D17" s="6">
        <v>28</v>
      </c>
      <c r="E17" s="6">
        <v>0</v>
      </c>
      <c r="F17" s="6">
        <v>6</v>
      </c>
      <c r="G17" s="6">
        <v>1</v>
      </c>
      <c r="H17" s="6">
        <v>0</v>
      </c>
      <c r="I17" s="6">
        <v>0</v>
      </c>
      <c r="J17" s="6">
        <v>35</v>
      </c>
      <c r="K17" s="6">
        <v>28</v>
      </c>
      <c r="L17" s="5">
        <v>0</v>
      </c>
      <c r="M17" s="12">
        <f>MON!M17*$Q$25</f>
        <v>0.1714285714285714</v>
      </c>
      <c r="N17" s="12">
        <f>MON!N17*$Q$25</f>
        <v>0.3428571428571428</v>
      </c>
      <c r="O17" s="12">
        <f>MON!O17*$Q$25</f>
        <v>0.3428571428571428</v>
      </c>
      <c r="P17" s="12">
        <f>MON!P17*$Q$25</f>
        <v>0.27428571428571424</v>
      </c>
      <c r="Q17" s="12">
        <f>MON!Q17*$Q$25</f>
        <v>0.29142857142857143</v>
      </c>
      <c r="R17" s="12">
        <f>MON!R17*$Q$25</f>
        <v>0.29142857142857143</v>
      </c>
      <c r="S17" s="5">
        <v>0</v>
      </c>
    </row>
    <row r="18" spans="1:19" x14ac:dyDescent="0.25">
      <c r="A18" s="12" t="s">
        <v>39</v>
      </c>
      <c r="B18" s="6">
        <v>0</v>
      </c>
      <c r="C18" s="6">
        <v>0</v>
      </c>
      <c r="D18" s="6">
        <v>75</v>
      </c>
      <c r="E18" s="6">
        <v>124</v>
      </c>
      <c r="F18" s="6">
        <v>10</v>
      </c>
      <c r="G18" s="6">
        <v>4</v>
      </c>
      <c r="H18" s="6">
        <v>0</v>
      </c>
      <c r="I18" s="6">
        <v>0</v>
      </c>
      <c r="J18" s="6">
        <v>213</v>
      </c>
      <c r="K18" s="6">
        <v>199</v>
      </c>
      <c r="L18" s="5">
        <v>0.40845070422535212</v>
      </c>
      <c r="M18" s="12">
        <f>MON!M18*$Q$25</f>
        <v>0.37887323943661971</v>
      </c>
      <c r="N18" s="12">
        <f>MON!N18*$Q$25</f>
        <v>0.51267605633802815</v>
      </c>
      <c r="O18" s="12">
        <f>MON!O18*$Q$25</f>
        <v>0.51267605633802815</v>
      </c>
      <c r="P18" s="12">
        <f>MON!P18*$Q$25</f>
        <v>0.41014084507042253</v>
      </c>
      <c r="Q18" s="12">
        <f>MON!Q18*$Q$25</f>
        <v>0.25633802816901408</v>
      </c>
      <c r="R18" s="12">
        <f>MON!R18*$Q$25</f>
        <v>0.25633802816901408</v>
      </c>
      <c r="S18" s="5">
        <v>0.40845070422535212</v>
      </c>
    </row>
    <row r="19" spans="1:19" x14ac:dyDescent="0.25">
      <c r="A19" s="12" t="s">
        <v>40</v>
      </c>
      <c r="B19" s="6">
        <v>0</v>
      </c>
      <c r="C19" s="6">
        <v>13</v>
      </c>
      <c r="D19" s="6">
        <v>235</v>
      </c>
      <c r="E19" s="6">
        <v>120</v>
      </c>
      <c r="F19" s="6">
        <v>124</v>
      </c>
      <c r="G19" s="6">
        <v>7</v>
      </c>
      <c r="H19" s="6">
        <v>1</v>
      </c>
      <c r="I19" s="6">
        <v>0</v>
      </c>
      <c r="J19" s="6">
        <v>500</v>
      </c>
      <c r="K19" s="6">
        <v>368</v>
      </c>
      <c r="L19" s="5">
        <v>0.248</v>
      </c>
      <c r="M19" s="12">
        <f>MON!M19*$Q$25</f>
        <v>0.25019999999999998</v>
      </c>
      <c r="N19" s="12">
        <f>MON!N19*$Q$25</f>
        <v>0.35159999999999997</v>
      </c>
      <c r="O19" s="12">
        <f>MON!O19*$Q$25</f>
        <v>0.35159999999999997</v>
      </c>
      <c r="P19" s="12">
        <f>MON!P19*$Q$25</f>
        <v>0.28127999999999997</v>
      </c>
      <c r="Q19" s="12">
        <f>MON!Q19*$Q$25</f>
        <v>0.35759999999999997</v>
      </c>
      <c r="R19" s="12">
        <f>MON!R19*$Q$25</f>
        <v>0.35759999999999997</v>
      </c>
      <c r="S19" s="5">
        <v>0.248</v>
      </c>
    </row>
    <row r="20" spans="1:19" x14ac:dyDescent="0.25">
      <c r="A20" s="12" t="s">
        <v>41</v>
      </c>
      <c r="B20" s="6">
        <v>0</v>
      </c>
      <c r="C20" s="6">
        <v>59</v>
      </c>
      <c r="D20" s="6">
        <v>260</v>
      </c>
      <c r="E20" s="6">
        <v>129</v>
      </c>
      <c r="F20" s="6">
        <v>159</v>
      </c>
      <c r="G20" s="6">
        <v>6</v>
      </c>
      <c r="H20" s="6">
        <v>0</v>
      </c>
      <c r="I20" s="6">
        <v>0</v>
      </c>
      <c r="J20" s="6">
        <v>613</v>
      </c>
      <c r="K20" s="6">
        <v>448</v>
      </c>
      <c r="L20" s="5">
        <v>0.16639477977161501</v>
      </c>
      <c r="M20" s="12">
        <f>MON!M20*$Q$25</f>
        <v>0.20407830342577485</v>
      </c>
      <c r="N20" s="12">
        <f>MON!N20*$Q$25</f>
        <v>0.30831973898858073</v>
      </c>
      <c r="O20" s="12">
        <f>MON!O20*$Q$25</f>
        <v>0.30831973898858073</v>
      </c>
      <c r="P20" s="12">
        <f>MON!P20*$Q$25</f>
        <v>0.24665579119086459</v>
      </c>
      <c r="Q20" s="12">
        <f>MON!Q20*$Q$25</f>
        <v>0.2623164763458401</v>
      </c>
      <c r="R20" s="12">
        <f>MON!R20*$Q$25</f>
        <v>0.2623164763458401</v>
      </c>
      <c r="S20" s="5">
        <v>0.16639477977161501</v>
      </c>
    </row>
    <row r="21" spans="1:19" x14ac:dyDescent="0.25">
      <c r="A21" s="11" t="s">
        <v>26</v>
      </c>
      <c r="B21" s="6">
        <v>0</v>
      </c>
      <c r="C21" s="6">
        <v>38</v>
      </c>
      <c r="D21" s="6">
        <v>303</v>
      </c>
      <c r="E21" s="6">
        <v>132</v>
      </c>
      <c r="F21" s="6">
        <v>276</v>
      </c>
      <c r="G21" s="6">
        <v>15</v>
      </c>
      <c r="H21" s="6">
        <v>0</v>
      </c>
      <c r="I21" s="6">
        <v>0</v>
      </c>
      <c r="J21" s="6">
        <v>764</v>
      </c>
      <c r="K21" s="6">
        <v>473</v>
      </c>
      <c r="L21" s="5">
        <v>0.17539267015706805</v>
      </c>
      <c r="M21" s="11">
        <f>MON!M21*$Q$24</f>
        <v>0.17637434554973822</v>
      </c>
      <c r="N21" s="11">
        <f>MON!N21*$Q$24</f>
        <v>0.2650523560209424</v>
      </c>
      <c r="O21" s="11">
        <f>MON!O21*$Q$24</f>
        <v>0.2650523560209424</v>
      </c>
      <c r="P21" s="11">
        <f>MON!P21*$Q$24</f>
        <v>0.17228403141361257</v>
      </c>
      <c r="Q21" s="11">
        <f>MON!Q21*$Q$24</f>
        <v>0.23691099476439789</v>
      </c>
      <c r="R21" s="11">
        <f>MON!R21*$Q$24</f>
        <v>0.23691099476439789</v>
      </c>
      <c r="S21" s="5">
        <v>0.17539267015706805</v>
      </c>
    </row>
    <row r="24" spans="1:19" x14ac:dyDescent="0.25">
      <c r="N24" s="3" t="s">
        <v>66</v>
      </c>
      <c r="Q24" s="13">
        <v>0.5</v>
      </c>
    </row>
    <row r="25" spans="1:19" x14ac:dyDescent="0.25">
      <c r="N25" s="3" t="s">
        <v>67</v>
      </c>
      <c r="Q25" s="14">
        <v>0.6</v>
      </c>
    </row>
    <row r="27" spans="1:19" x14ac:dyDescent="0.25">
      <c r="M27" s="4"/>
      <c r="N27" s="4"/>
      <c r="O27" s="4"/>
    </row>
    <row r="28" spans="1:19" x14ac:dyDescent="0.25">
      <c r="M28" s="4"/>
      <c r="N28" s="4"/>
      <c r="O28" s="4"/>
    </row>
  </sheetData>
  <conditionalFormatting sqref="L2:S21">
    <cfRule type="cellIs" dxfId="5" priority="1" operator="greaterThan">
      <formula>0.6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D12" sqref="D12"/>
    </sheetView>
  </sheetViews>
  <sheetFormatPr defaultRowHeight="15" x14ac:dyDescent="0.25"/>
  <cols>
    <col min="1" max="1" width="17.42578125" bestFit="1" customWidth="1"/>
    <col min="2" max="2" width="33" bestFit="1" customWidth="1"/>
    <col min="3" max="3" width="29.28515625" style="9" bestFit="1" customWidth="1"/>
  </cols>
  <sheetData>
    <row r="1" spans="1:3" x14ac:dyDescent="0.25">
      <c r="A1" s="10" t="s">
        <v>9</v>
      </c>
      <c r="B1" s="10" t="s">
        <v>10</v>
      </c>
      <c r="C1" s="10" t="s">
        <v>58</v>
      </c>
    </row>
    <row r="2" spans="1:3" x14ac:dyDescent="0.25">
      <c r="A2" s="2" t="s">
        <v>52</v>
      </c>
      <c r="B2" s="2" t="s">
        <v>11</v>
      </c>
      <c r="C2" s="2" t="s">
        <v>60</v>
      </c>
    </row>
    <row r="3" spans="1:3" x14ac:dyDescent="0.25">
      <c r="A3" s="2" t="s">
        <v>53</v>
      </c>
      <c r="B3" s="2" t="s">
        <v>11</v>
      </c>
      <c r="C3" s="2" t="s">
        <v>60</v>
      </c>
    </row>
    <row r="4" spans="1:3" x14ac:dyDescent="0.25">
      <c r="A4" s="2" t="s">
        <v>54</v>
      </c>
      <c r="B4" s="2" t="s">
        <v>11</v>
      </c>
      <c r="C4" s="2" t="s">
        <v>60</v>
      </c>
    </row>
    <row r="5" spans="1:3" x14ac:dyDescent="0.25">
      <c r="A5" s="2" t="s">
        <v>55</v>
      </c>
      <c r="B5" s="2" t="s">
        <v>11</v>
      </c>
      <c r="C5" s="2" t="s">
        <v>60</v>
      </c>
    </row>
    <row r="6" spans="1:3" x14ac:dyDescent="0.25">
      <c r="A6" s="2" t="s">
        <v>56</v>
      </c>
      <c r="B6" s="2" t="s">
        <v>11</v>
      </c>
      <c r="C6" s="2" t="s">
        <v>60</v>
      </c>
    </row>
    <row r="7" spans="1:3" x14ac:dyDescent="0.25">
      <c r="A7" s="2" t="s">
        <v>57</v>
      </c>
      <c r="B7" s="2" t="s">
        <v>11</v>
      </c>
      <c r="C7" s="2" t="s">
        <v>60</v>
      </c>
    </row>
    <row r="8" spans="1:3" x14ac:dyDescent="0.25">
      <c r="A8" s="2" t="s">
        <v>12</v>
      </c>
      <c r="B8" s="2" t="s">
        <v>13</v>
      </c>
      <c r="C8" s="2" t="s">
        <v>61</v>
      </c>
    </row>
    <row r="9" spans="1:3" x14ac:dyDescent="0.25">
      <c r="A9" s="2" t="s">
        <v>14</v>
      </c>
      <c r="B9" s="2" t="s">
        <v>15</v>
      </c>
      <c r="C9" s="2" t="s">
        <v>59</v>
      </c>
    </row>
    <row r="10" spans="1:3" x14ac:dyDescent="0.25">
      <c r="A10" s="2" t="s">
        <v>16</v>
      </c>
      <c r="B10" s="2" t="s">
        <v>17</v>
      </c>
      <c r="C10" s="2" t="s">
        <v>62</v>
      </c>
    </row>
    <row r="11" spans="1:3" x14ac:dyDescent="0.25">
      <c r="A11" s="2" t="s">
        <v>18</v>
      </c>
      <c r="B11" s="2" t="s">
        <v>19</v>
      </c>
      <c r="C11" s="2" t="s">
        <v>63</v>
      </c>
    </row>
    <row r="12" spans="1:3" x14ac:dyDescent="0.25">
      <c r="A12" s="2" t="s">
        <v>20</v>
      </c>
      <c r="B12" s="2" t="s">
        <v>21</v>
      </c>
      <c r="C12" s="2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INPUT DATA</vt:lpstr>
      <vt:lpstr>MON</vt:lpstr>
      <vt:lpstr>TUE_MARKET</vt:lpstr>
      <vt:lpstr>WED</vt:lpstr>
      <vt:lpstr>THU</vt:lpstr>
      <vt:lpstr>FRI</vt:lpstr>
      <vt:lpstr>SAT</vt:lpstr>
      <vt:lpstr>SUN</vt:lpstr>
      <vt:lpstr>EXTRATIME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Nicola Perri</cp:lastModifiedBy>
  <dcterms:created xsi:type="dcterms:W3CDTF">2014-10-06T10:23:26Z</dcterms:created>
  <dcterms:modified xsi:type="dcterms:W3CDTF">2014-10-07T09:58:11Z</dcterms:modified>
</cp:coreProperties>
</file>