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xr:revisionPtr revIDLastSave="0" documentId="13_ncr:1_{DCD1B8A5-7963-44C9-B132-DFF98E0D2153}" xr6:coauthVersionLast="47" xr6:coauthVersionMax="47" xr10:uidLastSave="{00000000-0000-0000-0000-000000000000}"/>
  <bookViews>
    <workbookView xWindow="-110" yWindow="-110" windowWidth="19420" windowHeight="10300" xr2:uid="{00000000-000D-0000-FFFF-FFFF00000000}"/>
  </bookViews>
  <sheets>
    <sheet name="High Level Planning" sheetId="13" r:id="rId1"/>
    <sheet name="Project Schedule" sheetId="11" r:id="rId2"/>
  </sheets>
  <definedNames>
    <definedName name="Display_Week" localSheetId="0">'High Level Planning'!$E$3</definedName>
    <definedName name="Display_Week">'Project Schedule'!$F$3</definedName>
    <definedName name="_xlnm.Print_Titles" localSheetId="0">'High Level Planning'!$3:$5</definedName>
    <definedName name="_xlnm.Print_Titles" localSheetId="1">'Project Schedule'!$3:$5</definedName>
    <definedName name="Project_Start" localSheetId="0">'High Level Planning'!$E$2</definedName>
    <definedName name="Project_Start">'Project Schedule'!$F$2</definedName>
    <definedName name="task_end" localSheetId="0">'High Level Planning'!$F1</definedName>
    <definedName name="task_end" localSheetId="1">'Project Schedule'!$G1</definedName>
    <definedName name="task_progress" localSheetId="0">'High Level Planning'!$D1</definedName>
    <definedName name="task_progress" localSheetId="1">'Project Schedule'!$E1</definedName>
    <definedName name="task_start" localSheetId="0">'High Level Planning'!$E1</definedName>
    <definedName name="task_start" localSheetId="1">'Project Schedule'!$F1</definedName>
    <definedName name="today" localSheetId="0">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7" i="13" l="1"/>
  <c r="H6" i="13"/>
  <c r="E2" i="13"/>
  <c r="E9" i="13" s="1"/>
  <c r="I68" i="11"/>
  <c r="I65" i="11"/>
  <c r="I59" i="11"/>
  <c r="F2" i="11"/>
  <c r="F14" i="11" s="1"/>
  <c r="G14" i="11" s="1"/>
  <c r="I53" i="11"/>
  <c r="I47" i="11"/>
  <c r="I40" i="11"/>
  <c r="I33" i="11"/>
  <c r="I6" i="11"/>
  <c r="E13" i="13" l="1"/>
  <c r="E12" i="13"/>
  <c r="E15" i="13"/>
  <c r="E11" i="13"/>
  <c r="E16" i="13"/>
  <c r="E14" i="13"/>
  <c r="E18" i="13"/>
  <c r="E10" i="13"/>
  <c r="E17" i="13"/>
  <c r="I4" i="13"/>
  <c r="E8" i="13"/>
  <c r="F8" i="13" s="1"/>
  <c r="F66" i="11"/>
  <c r="F60" i="11"/>
  <c r="G60" i="11" s="1"/>
  <c r="F54" i="11"/>
  <c r="G54" i="11" s="1"/>
  <c r="F48" i="11"/>
  <c r="G48" i="11" s="1"/>
  <c r="F41" i="11"/>
  <c r="G41" i="11" s="1"/>
  <c r="F34" i="11"/>
  <c r="G34" i="11" s="1"/>
  <c r="F27" i="11"/>
  <c r="G27" i="11" s="1"/>
  <c r="F15" i="11"/>
  <c r="F20" i="11"/>
  <c r="G20" i="11" s="1"/>
  <c r="F8" i="11"/>
  <c r="G8" i="11" s="1"/>
  <c r="J4" i="11"/>
  <c r="I26" i="11"/>
  <c r="I19" i="11"/>
  <c r="I13" i="11"/>
  <c r="I7" i="11"/>
  <c r="G66" i="11" l="1"/>
  <c r="F67" i="11" s="1"/>
  <c r="F28" i="11"/>
  <c r="G28" i="11" s="1"/>
  <c r="G15" i="11"/>
  <c r="F16" i="11" s="1"/>
  <c r="J4" i="13"/>
  <c r="I5" i="13"/>
  <c r="I3" i="13"/>
  <c r="F9" i="13"/>
  <c r="F61" i="11"/>
  <c r="G61" i="11" s="1"/>
  <c r="F35" i="11"/>
  <c r="F42" i="11"/>
  <c r="G42" i="11" s="1"/>
  <c r="F21" i="11"/>
  <c r="F9" i="11"/>
  <c r="G9" i="11" s="1"/>
  <c r="J5" i="11"/>
  <c r="I66" i="11" l="1"/>
  <c r="G67" i="11"/>
  <c r="F69" i="11" s="1"/>
  <c r="G69" i="11" s="1"/>
  <c r="G35" i="11"/>
  <c r="F36" i="11" s="1"/>
  <c r="F29" i="11"/>
  <c r="G29" i="11" s="1"/>
  <c r="I28" i="11"/>
  <c r="G21" i="11"/>
  <c r="F22" i="11" s="1"/>
  <c r="G22" i="11" s="1"/>
  <c r="F23" i="11" s="1"/>
  <c r="G23" i="11" s="1"/>
  <c r="G16" i="11"/>
  <c r="F17" i="11" s="1"/>
  <c r="H8" i="13"/>
  <c r="F10" i="13"/>
  <c r="J5" i="13"/>
  <c r="K4" i="13"/>
  <c r="F62" i="11"/>
  <c r="G62" i="11" s="1"/>
  <c r="I60" i="11"/>
  <c r="I54" i="11"/>
  <c r="F55" i="11"/>
  <c r="G55" i="11" s="1"/>
  <c r="I20" i="11"/>
  <c r="F10" i="11"/>
  <c r="G10" i="11" s="1"/>
  <c r="I8" i="11"/>
  <c r="F49" i="11"/>
  <c r="G49" i="11" s="1"/>
  <c r="I34" i="11"/>
  <c r="I27" i="11"/>
  <c r="K4" i="11"/>
  <c r="L4" i="11" s="1"/>
  <c r="M4" i="11" s="1"/>
  <c r="N4" i="11" s="1"/>
  <c r="O4" i="11" s="1"/>
  <c r="P4" i="11" s="1"/>
  <c r="Q4" i="11" s="1"/>
  <c r="J3" i="11"/>
  <c r="I21" i="11" l="1"/>
  <c r="F70" i="11"/>
  <c r="G70" i="11" s="1"/>
  <c r="I69" i="11"/>
  <c r="G36" i="11"/>
  <c r="F37" i="11" s="1"/>
  <c r="F30" i="11"/>
  <c r="G30" i="11" s="1"/>
  <c r="F31" i="11" s="1"/>
  <c r="G31" i="11" s="1"/>
  <c r="I29" i="11"/>
  <c r="G17" i="11"/>
  <c r="F18" i="11" s="1"/>
  <c r="G18" i="11" s="1"/>
  <c r="H9" i="13"/>
  <c r="L4" i="13"/>
  <c r="K5" i="13"/>
  <c r="F11" i="13"/>
  <c r="F63" i="11"/>
  <c r="G63" i="11" s="1"/>
  <c r="I61" i="11"/>
  <c r="F56" i="11"/>
  <c r="G56" i="11" s="1"/>
  <c r="I23" i="11"/>
  <c r="I9" i="11"/>
  <c r="F11" i="11"/>
  <c r="G11" i="11" s="1"/>
  <c r="I35" i="11"/>
  <c r="I48" i="11"/>
  <c r="Q3" i="11"/>
  <c r="R4" i="11"/>
  <c r="S4" i="11" s="1"/>
  <c r="T4" i="11" s="1"/>
  <c r="U4" i="11" s="1"/>
  <c r="V4" i="11" s="1"/>
  <c r="W4" i="11" s="1"/>
  <c r="X4" i="11" s="1"/>
  <c r="K5" i="11"/>
  <c r="I70" i="11" l="1"/>
  <c r="G37" i="11"/>
  <c r="F38" i="11" s="1"/>
  <c r="I30" i="11"/>
  <c r="H10" i="13"/>
  <c r="F12" i="13"/>
  <c r="L5" i="13"/>
  <c r="M4" i="13"/>
  <c r="I62" i="11"/>
  <c r="I67" i="11"/>
  <c r="F64" i="11"/>
  <c r="G64" i="11" s="1"/>
  <c r="F57" i="11"/>
  <c r="G57" i="11" s="1"/>
  <c r="I55" i="11"/>
  <c r="I49" i="11"/>
  <c r="F50" i="11"/>
  <c r="F32" i="11"/>
  <c r="G32" i="11" s="1"/>
  <c r="F24" i="11"/>
  <c r="G24" i="11" s="1"/>
  <c r="F12" i="11"/>
  <c r="G12" i="11" s="1"/>
  <c r="I10" i="11"/>
  <c r="I36" i="11"/>
  <c r="I41" i="11"/>
  <c r="X3" i="11"/>
  <c r="Y4" i="11"/>
  <c r="Z4" i="11" s="1"/>
  <c r="AA4" i="11" s="1"/>
  <c r="AB4" i="11" s="1"/>
  <c r="AC4" i="11" s="1"/>
  <c r="AD4" i="11" s="1"/>
  <c r="AE4" i="11" s="1"/>
  <c r="L5" i="11"/>
  <c r="I37" i="11" l="1"/>
  <c r="G50" i="11"/>
  <c r="F51" i="11" s="1"/>
  <c r="G51" i="11" s="1"/>
  <c r="G38" i="11"/>
  <c r="F39" i="11" s="1"/>
  <c r="M5" i="13"/>
  <c r="N4" i="13"/>
  <c r="H11" i="13"/>
  <c r="I64" i="11"/>
  <c r="I63" i="11"/>
  <c r="F58" i="11"/>
  <c r="G58" i="11" s="1"/>
  <c r="I56" i="11"/>
  <c r="I32" i="11"/>
  <c r="F25" i="11"/>
  <c r="G25" i="11" s="1"/>
  <c r="I12" i="11"/>
  <c r="I11" i="11"/>
  <c r="F43" i="11"/>
  <c r="G43" i="11" s="1"/>
  <c r="AF4" i="11"/>
  <c r="AG4" i="11" s="1"/>
  <c r="AH4" i="11" s="1"/>
  <c r="AI4" i="11" s="1"/>
  <c r="AJ4" i="11" s="1"/>
  <c r="AK4" i="11" s="1"/>
  <c r="AE3" i="11"/>
  <c r="M5" i="11"/>
  <c r="I50" i="11" l="1"/>
  <c r="G39" i="11"/>
  <c r="I39" i="11" s="1"/>
  <c r="H12" i="13"/>
  <c r="F13" i="13"/>
  <c r="N5" i="13"/>
  <c r="O4" i="13"/>
  <c r="I58" i="11"/>
  <c r="I57" i="11"/>
  <c r="I51" i="11"/>
  <c r="F52" i="11"/>
  <c r="I24" i="11"/>
  <c r="I25" i="11"/>
  <c r="I14" i="11"/>
  <c r="I42" i="11"/>
  <c r="AL4" i="11"/>
  <c r="AM4" i="11" s="1"/>
  <c r="AN4" i="11" s="1"/>
  <c r="AO4" i="11" s="1"/>
  <c r="AP4" i="11" s="1"/>
  <c r="AQ4" i="11" s="1"/>
  <c r="AR4" i="11" s="1"/>
  <c r="N5" i="11"/>
  <c r="G52" i="11" l="1"/>
  <c r="I52" i="11" s="1"/>
  <c r="F14" i="13"/>
  <c r="P4" i="13"/>
  <c r="O5" i="13"/>
  <c r="I43" i="11"/>
  <c r="F44" i="11"/>
  <c r="G44" i="11" s="1"/>
  <c r="F45" i="11" s="1"/>
  <c r="G45" i="11" s="1"/>
  <c r="F46" i="11" s="1"/>
  <c r="I15" i="11"/>
  <c r="AS4" i="11"/>
  <c r="AT4" i="11" s="1"/>
  <c r="AL3" i="11"/>
  <c r="O5" i="11"/>
  <c r="F15" i="13" l="1"/>
  <c r="H13" i="13"/>
  <c r="P3" i="13"/>
  <c r="Q4" i="13"/>
  <c r="P5" i="13"/>
  <c r="I44" i="11"/>
  <c r="G46" i="11"/>
  <c r="I16" i="11"/>
  <c r="AU4" i="11"/>
  <c r="AT5" i="11"/>
  <c r="AS3" i="11"/>
  <c r="P5" i="11"/>
  <c r="H14" i="13" l="1"/>
  <c r="R4" i="13"/>
  <c r="Q5" i="13"/>
  <c r="I46" i="11"/>
  <c r="I18" i="11"/>
  <c r="I17" i="11"/>
  <c r="AV4" i="11"/>
  <c r="AU5" i="11"/>
  <c r="H15" i="13" l="1"/>
  <c r="F16" i="13"/>
  <c r="R5" i="13"/>
  <c r="S4" i="13"/>
  <c r="AW4" i="11"/>
  <c r="AV5" i="11"/>
  <c r="Q5" i="11"/>
  <c r="R5" i="11"/>
  <c r="T4" i="13" l="1"/>
  <c r="S5" i="13"/>
  <c r="AX4" i="11"/>
  <c r="AW5" i="11"/>
  <c r="S5" i="11"/>
  <c r="H16" i="13" l="1"/>
  <c r="F17" i="13"/>
  <c r="T5" i="13"/>
  <c r="U4" i="13"/>
  <c r="AY4" i="11"/>
  <c r="AZ4" i="11" s="1"/>
  <c r="AX5" i="11"/>
  <c r="T5" i="11"/>
  <c r="V4" i="13" l="1"/>
  <c r="U5" i="13"/>
  <c r="AZ5" i="11"/>
  <c r="BA4" i="11"/>
  <c r="AZ3" i="11"/>
  <c r="AY5" i="11"/>
  <c r="U5" i="11"/>
  <c r="H17" i="13" l="1"/>
  <c r="F18" i="13"/>
  <c r="W4" i="13"/>
  <c r="V5" i="13"/>
  <c r="BB4" i="11"/>
  <c r="BA5" i="11"/>
  <c r="V5" i="11"/>
  <c r="H18" i="13" l="1"/>
  <c r="W3" i="13"/>
  <c r="W5" i="13"/>
  <c r="X4" i="13"/>
  <c r="BB5" i="11"/>
  <c r="BC4" i="11"/>
  <c r="W5" i="11"/>
  <c r="Y4" i="13" l="1"/>
  <c r="X5" i="13"/>
  <c r="BC5" i="11"/>
  <c r="BD4" i="11"/>
  <c r="X5" i="11"/>
  <c r="Z4" i="13" l="1"/>
  <c r="Y5" i="13"/>
  <c r="BD5" i="11"/>
  <c r="BE4" i="11"/>
  <c r="Y5" i="11"/>
  <c r="AA4" i="13" l="1"/>
  <c r="Z5" i="13"/>
  <c r="BF4" i="11"/>
  <c r="BE5" i="11"/>
  <c r="Z5" i="11"/>
  <c r="AB4" i="13" l="1"/>
  <c r="AA5" i="13"/>
  <c r="BF5" i="11"/>
  <c r="BG4" i="11"/>
  <c r="AA5" i="11"/>
  <c r="AB5" i="13" l="1"/>
  <c r="AC4" i="13"/>
  <c r="BG5" i="11"/>
  <c r="BH4" i="11"/>
  <c r="BG3" i="11"/>
  <c r="AB5" i="11"/>
  <c r="AC5" i="13" l="1"/>
  <c r="AD4" i="13"/>
  <c r="BH5" i="11"/>
  <c r="BI4" i="11"/>
  <c r="AC5" i="11"/>
  <c r="AD3" i="13" l="1"/>
  <c r="AD5" i="13"/>
  <c r="AE4" i="13"/>
  <c r="BJ4" i="11"/>
  <c r="BI5" i="11"/>
  <c r="AD5" i="11"/>
  <c r="AE5" i="13" l="1"/>
  <c r="AF4" i="13"/>
  <c r="BK4" i="11"/>
  <c r="BJ5" i="11"/>
  <c r="AE5" i="11"/>
  <c r="AG4" i="13" l="1"/>
  <c r="AF5" i="13"/>
  <c r="BL4" i="11"/>
  <c r="BK5" i="11"/>
  <c r="AF5" i="11"/>
  <c r="AH4" i="13" l="1"/>
  <c r="AG5" i="13"/>
  <c r="BM4" i="11"/>
  <c r="BL5" i="11"/>
  <c r="AG5" i="11"/>
  <c r="AH5" i="13" l="1"/>
  <c r="AI4" i="13"/>
  <c r="BM5" i="11"/>
  <c r="AH5" i="11"/>
  <c r="AJ4" i="13" l="1"/>
  <c r="AI5" i="13"/>
  <c r="AI5" i="11"/>
  <c r="AJ5" i="13" l="1"/>
  <c r="AK4" i="13"/>
  <c r="AJ5" i="11"/>
  <c r="AK3" i="13" l="1"/>
  <c r="AL4" i="13"/>
  <c r="AK5" i="13"/>
  <c r="AK5" i="11"/>
  <c r="AL5" i="13" l="1"/>
  <c r="AM4" i="13"/>
  <c r="AL5" i="11"/>
  <c r="AN4" i="13" l="1"/>
  <c r="AM5" i="13"/>
  <c r="AM5" i="11"/>
  <c r="AO4" i="13" l="1"/>
  <c r="AN5" i="13"/>
  <c r="AN5" i="11"/>
  <c r="AP4" i="13" l="1"/>
  <c r="AO5" i="13"/>
  <c r="AO5" i="11"/>
  <c r="AP5" i="13" l="1"/>
  <c r="AQ4" i="13"/>
  <c r="AP5" i="11"/>
  <c r="AR4" i="13" l="1"/>
  <c r="AQ5" i="13"/>
  <c r="AQ5" i="11"/>
  <c r="AR5" i="13" l="1"/>
  <c r="AR3" i="13"/>
  <c r="AS4" i="13"/>
  <c r="AR5" i="11"/>
  <c r="AS5" i="13" l="1"/>
  <c r="AT4" i="13"/>
  <c r="AS5" i="11"/>
  <c r="AT5" i="13" l="1"/>
  <c r="AU4" i="13"/>
  <c r="AU5" i="13" l="1"/>
  <c r="AV4" i="13"/>
  <c r="AW4" i="13" l="1"/>
  <c r="AV5" i="13"/>
  <c r="AX4" i="13" l="1"/>
  <c r="AW5" i="13"/>
  <c r="AX5" i="13" l="1"/>
  <c r="AY4" i="13"/>
  <c r="AZ4" i="13" l="1"/>
  <c r="AY5" i="13"/>
  <c r="AY3" i="13"/>
  <c r="AZ5" i="13" l="1"/>
  <c r="BA4" i="13"/>
  <c r="BB4" i="13" l="1"/>
  <c r="BA5" i="13"/>
  <c r="BC4" i="13" l="1"/>
  <c r="BB5" i="13"/>
  <c r="BC5" i="13" l="1"/>
  <c r="BD4" i="13"/>
  <c r="BE4" i="13" l="1"/>
  <c r="BD5" i="13"/>
  <c r="BF4" i="13" l="1"/>
  <c r="BE5" i="13"/>
  <c r="BG4" i="13" l="1"/>
  <c r="BF5" i="13"/>
  <c r="BF3" i="13"/>
  <c r="BH4" i="13" l="1"/>
  <c r="BG5" i="13"/>
  <c r="BH5" i="13" l="1"/>
  <c r="BI4" i="13"/>
  <c r="BI5" i="13" l="1"/>
  <c r="BJ4" i="13"/>
  <c r="BK4" i="13" l="1"/>
  <c r="BJ5" i="13"/>
  <c r="BL4" i="13" l="1"/>
  <c r="BL5" i="13" s="1"/>
  <c r="BK5" i="13"/>
</calcChain>
</file>

<file path=xl/sharedStrings.xml><?xml version="1.0" encoding="utf-8"?>
<sst xmlns="http://schemas.openxmlformats.org/spreadsheetml/2006/main" count="125" uniqueCount="43">
  <si>
    <t>Project Start:</t>
  </si>
  <si>
    <t>PROGRESS</t>
  </si>
  <si>
    <t>START</t>
  </si>
  <si>
    <t>END</t>
  </si>
  <si>
    <t>DAYS</t>
  </si>
  <si>
    <t>Display Week:</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</si>
  <si>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</si>
  <si>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</si>
  <si>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</si>
  <si>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</si>
  <si>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</si>
  <si>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</si>
  <si>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</si>
  <si>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</si>
  <si>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</si>
  <si>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</si>
  <si>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</si>
  <si>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Online Movie Booking Paltform</t>
  </si>
  <si>
    <t>Zuul Server</t>
  </si>
  <si>
    <t>Design</t>
  </si>
  <si>
    <t>Configuration</t>
  </si>
  <si>
    <t>Unit Testing</t>
  </si>
  <si>
    <t>Build Scripts</t>
  </si>
  <si>
    <t>Deployment and Testing</t>
  </si>
  <si>
    <t>Eureka Server</t>
  </si>
  <si>
    <t>Authrization Server</t>
  </si>
  <si>
    <t>Implementation</t>
  </si>
  <si>
    <t>UI Micro-Service</t>
  </si>
  <si>
    <t>Theatre Service</t>
  </si>
  <si>
    <t>Component</t>
  </si>
  <si>
    <t>Customer Service</t>
  </si>
  <si>
    <t>Admin Service</t>
  </si>
  <si>
    <t>Payment Service</t>
  </si>
  <si>
    <t>Notification Service</t>
  </si>
  <si>
    <t>Database Design</t>
  </si>
  <si>
    <t>Solr Cluster</t>
  </si>
  <si>
    <t>All Components</t>
  </si>
  <si>
    <t>Authorization Server</t>
  </si>
  <si>
    <t>Theatre Micro-service</t>
  </si>
  <si>
    <t>Customer Micro-service</t>
  </si>
  <si>
    <t>Admin Micro-service</t>
  </si>
  <si>
    <t>Total Efforts</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</si>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</sst>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6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8" fontId="9" fillId="6" borderId="0" xfId="0" applyNumberFormat="1" applyFont="1" applyFill="1" applyAlignment="1">
      <alignment horizontal="center" vertical="center"/>
    </xf>
    <xf numFmtId="168" fontId="9" fillId="6" borderId="6" xfId="0" applyNumberFormat="1" applyFont="1" applyFill="1" applyBorder="1" applyAlignment="1">
      <alignment horizontal="center" vertical="center"/>
    </xf>
    <xf numFmtId="168"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7">
      <alignment vertical="top"/>
    </xf>
    <xf numFmtId="165" fontId="7" fillId="2" borderId="2" xfId="10" applyFill="1">
      <alignment horizontal="center" vertical="center"/>
    </xf>
    <xf numFmtId="165" fontId="7" fillId="3" borderId="2" xfId="10" applyFill="1">
      <alignment horizontal="center" vertical="center"/>
    </xf>
    <xf numFmtId="165" fontId="7" fillId="10" borderId="2" xfId="10" applyFill="1">
      <alignment horizontal="center" vertical="center"/>
    </xf>
    <xf numFmtId="165"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9" borderId="2" xfId="12" applyFill="1">
      <alignment horizontal="left" vertical="center" indent="2"/>
    </xf>
    <xf numFmtId="0" fontId="0" fillId="0" borderId="10" xfId="0" applyBorder="1"/>
    <xf numFmtId="0" fontId="13" fillId="0" borderId="0" xfId="0" applyFont="1"/>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0" fillId="2" borderId="2" xfId="12" applyFont="1" applyFill="1">
      <alignment horizontal="left" vertical="center" indent="2"/>
    </xf>
    <xf numFmtId="0" fontId="5" fillId="7" borderId="2" xfId="11" applyFont="1" applyFill="1">
      <alignment horizontal="center" vertical="center"/>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166"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4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E7B4-A570-4B90-A597-FF6132A76CCE}">
  <sheetPr>
    <pageSetUpPr fitToPage="1"/>
  </sheetPr>
  <dimension ref="A1:BL18"/>
  <sheetViews>
    <sheetView showGridLines="0" tabSelected="1" showRuler="0" zoomScale="70" zoomScaleNormal="70" zoomScalePageLayoutView="70" workbookViewId="0">
      <pane ySplit="5" topLeftCell="A6" activePane="bottomLeft" state="frozen"/>
      <selection pane="bottomLeft" activeCell="C9" sqref="C9"/>
    </sheetView>
  </sheetViews>
  <sheetFormatPr defaultRowHeight="30" customHeight="1" x14ac:dyDescent="0.35"/>
  <cols>
    <col min="1" max="1" width="2.6328125" style="37" customWidth="1"/>
    <col min="2" max="2" width="32.90625" customWidth="1"/>
    <col min="3" max="3" width="14.54296875" customWidth="1"/>
    <col min="4" max="4" width="10.6328125" customWidth="1"/>
    <col min="5" max="5" width="10.453125" style="5" customWidth="1"/>
    <col min="6" max="6" width="10.453125" customWidth="1"/>
    <col min="7" max="7" width="2.6328125" customWidth="1"/>
    <col min="8" max="8" width="6.08984375" hidden="1" customWidth="1"/>
    <col min="9" max="64" width="2.54296875" customWidth="1"/>
  </cols>
  <sheetData>
    <row r="1" spans="1:64" ht="30" customHeight="1" x14ac:dyDescent="0.65">
      <c r="A1" s="38" t="s">
        <v>8</v>
      </c>
      <c r="B1" s="40" t="s">
        <v>17</v>
      </c>
      <c r="C1" s="1"/>
      <c r="D1" s="2"/>
      <c r="E1" s="4"/>
      <c r="F1" s="36"/>
      <c r="H1" s="2"/>
      <c r="I1" s="57"/>
    </row>
    <row r="2" spans="1:64" ht="30" customHeight="1" x14ac:dyDescent="0.35">
      <c r="A2" s="37" t="s">
        <v>9</v>
      </c>
      <c r="B2" s="41"/>
      <c r="C2" s="66" t="s">
        <v>0</v>
      </c>
      <c r="D2" s="67"/>
      <c r="E2" s="68">
        <f ca="1">TODAY()</f>
        <v>44585</v>
      </c>
      <c r="F2" s="68"/>
    </row>
    <row r="3" spans="1:64" ht="30" customHeight="1" x14ac:dyDescent="0.35">
      <c r="A3" s="38" t="s">
        <v>10</v>
      </c>
      <c r="C3" s="66" t="s">
        <v>5</v>
      </c>
      <c r="D3" s="67"/>
      <c r="E3" s="6">
        <v>1</v>
      </c>
      <c r="I3" s="63">
        <f ca="1">I4</f>
        <v>44585</v>
      </c>
      <c r="J3" s="64"/>
      <c r="K3" s="64"/>
      <c r="L3" s="64"/>
      <c r="M3" s="64"/>
      <c r="N3" s="64"/>
      <c r="O3" s="65"/>
      <c r="P3" s="63">
        <f ca="1">P4</f>
        <v>44592</v>
      </c>
      <c r="Q3" s="64"/>
      <c r="R3" s="64"/>
      <c r="S3" s="64"/>
      <c r="T3" s="64"/>
      <c r="U3" s="64"/>
      <c r="V3" s="65"/>
      <c r="W3" s="63">
        <f ca="1">W4</f>
        <v>44599</v>
      </c>
      <c r="X3" s="64"/>
      <c r="Y3" s="64"/>
      <c r="Z3" s="64"/>
      <c r="AA3" s="64"/>
      <c r="AB3" s="64"/>
      <c r="AC3" s="65"/>
      <c r="AD3" s="63">
        <f ca="1">AD4</f>
        <v>44606</v>
      </c>
      <c r="AE3" s="64"/>
      <c r="AF3" s="64"/>
      <c r="AG3" s="64"/>
      <c r="AH3" s="64"/>
      <c r="AI3" s="64"/>
      <c r="AJ3" s="65"/>
      <c r="AK3" s="63">
        <f ca="1">AK4</f>
        <v>44613</v>
      </c>
      <c r="AL3" s="64"/>
      <c r="AM3" s="64"/>
      <c r="AN3" s="64"/>
      <c r="AO3" s="64"/>
      <c r="AP3" s="64"/>
      <c r="AQ3" s="65"/>
      <c r="AR3" s="63">
        <f ca="1">AR4</f>
        <v>44620</v>
      </c>
      <c r="AS3" s="64"/>
      <c r="AT3" s="64"/>
      <c r="AU3" s="64"/>
      <c r="AV3" s="64"/>
      <c r="AW3" s="64"/>
      <c r="AX3" s="65"/>
      <c r="AY3" s="63">
        <f ca="1">AY4</f>
        <v>44627</v>
      </c>
      <c r="AZ3" s="64"/>
      <c r="BA3" s="64"/>
      <c r="BB3" s="64"/>
      <c r="BC3" s="64"/>
      <c r="BD3" s="64"/>
      <c r="BE3" s="65"/>
      <c r="BF3" s="63">
        <f ca="1">BF4</f>
        <v>44634</v>
      </c>
      <c r="BG3" s="64"/>
      <c r="BH3" s="64"/>
      <c r="BI3" s="64"/>
      <c r="BJ3" s="64"/>
      <c r="BK3" s="64"/>
      <c r="BL3" s="65"/>
    </row>
    <row r="4" spans="1:64" ht="15" customHeight="1" x14ac:dyDescent="0.35">
      <c r="A4" s="38" t="s">
        <v>11</v>
      </c>
      <c r="B4" s="56"/>
      <c r="C4" s="56"/>
      <c r="D4" s="56"/>
      <c r="E4" s="56"/>
      <c r="F4" s="56"/>
      <c r="G4" s="56"/>
      <c r="I4" s="10">
        <f ca="1">Project_Start-WEEKDAY(Project_Start,1)+2+7*(Display_Week-1)</f>
        <v>44585</v>
      </c>
      <c r="J4" s="9">
        <f ca="1">I4+1</f>
        <v>44586</v>
      </c>
      <c r="K4" s="9">
        <f t="shared" ref="K4:AX4" ca="1" si="0">J4+1</f>
        <v>44587</v>
      </c>
      <c r="L4" s="9">
        <f t="shared" ca="1" si="0"/>
        <v>44588</v>
      </c>
      <c r="M4" s="9">
        <f t="shared" ca="1" si="0"/>
        <v>44589</v>
      </c>
      <c r="N4" s="9">
        <f t="shared" ca="1" si="0"/>
        <v>44590</v>
      </c>
      <c r="O4" s="11">
        <f t="shared" ca="1" si="0"/>
        <v>44591</v>
      </c>
      <c r="P4" s="10">
        <f ca="1">O4+1</f>
        <v>44592</v>
      </c>
      <c r="Q4" s="9">
        <f ca="1">P4+1</f>
        <v>44593</v>
      </c>
      <c r="R4" s="9">
        <f t="shared" ca="1" si="0"/>
        <v>44594</v>
      </c>
      <c r="S4" s="9">
        <f t="shared" ca="1" si="0"/>
        <v>44595</v>
      </c>
      <c r="T4" s="9">
        <f t="shared" ca="1" si="0"/>
        <v>44596</v>
      </c>
      <c r="U4" s="9">
        <f t="shared" ca="1" si="0"/>
        <v>44597</v>
      </c>
      <c r="V4" s="11">
        <f t="shared" ca="1" si="0"/>
        <v>44598</v>
      </c>
      <c r="W4" s="10">
        <f ca="1">V4+1</f>
        <v>44599</v>
      </c>
      <c r="X4" s="9">
        <f ca="1">W4+1</f>
        <v>44600</v>
      </c>
      <c r="Y4" s="9">
        <f t="shared" ca="1" si="0"/>
        <v>44601</v>
      </c>
      <c r="Z4" s="9">
        <f t="shared" ca="1" si="0"/>
        <v>44602</v>
      </c>
      <c r="AA4" s="9">
        <f t="shared" ca="1" si="0"/>
        <v>44603</v>
      </c>
      <c r="AB4" s="9">
        <f t="shared" ca="1" si="0"/>
        <v>44604</v>
      </c>
      <c r="AC4" s="11">
        <f t="shared" ca="1" si="0"/>
        <v>44605</v>
      </c>
      <c r="AD4" s="10">
        <f ca="1">AC4+1</f>
        <v>44606</v>
      </c>
      <c r="AE4" s="9">
        <f ca="1">AD4+1</f>
        <v>44607</v>
      </c>
      <c r="AF4" s="9">
        <f t="shared" ca="1" si="0"/>
        <v>44608</v>
      </c>
      <c r="AG4" s="9">
        <f t="shared" ca="1" si="0"/>
        <v>44609</v>
      </c>
      <c r="AH4" s="9">
        <f t="shared" ca="1" si="0"/>
        <v>44610</v>
      </c>
      <c r="AI4" s="9">
        <f t="shared" ca="1" si="0"/>
        <v>44611</v>
      </c>
      <c r="AJ4" s="11">
        <f t="shared" ca="1" si="0"/>
        <v>44612</v>
      </c>
      <c r="AK4" s="10">
        <f ca="1">AJ4+1</f>
        <v>44613</v>
      </c>
      <c r="AL4" s="9">
        <f ca="1">AK4+1</f>
        <v>44614</v>
      </c>
      <c r="AM4" s="9">
        <f t="shared" ca="1" si="0"/>
        <v>44615</v>
      </c>
      <c r="AN4" s="9">
        <f t="shared" ca="1" si="0"/>
        <v>44616</v>
      </c>
      <c r="AO4" s="9">
        <f t="shared" ca="1" si="0"/>
        <v>44617</v>
      </c>
      <c r="AP4" s="9">
        <f t="shared" ca="1" si="0"/>
        <v>44618</v>
      </c>
      <c r="AQ4" s="11">
        <f t="shared" ca="1" si="0"/>
        <v>44619</v>
      </c>
      <c r="AR4" s="10">
        <f ca="1">AQ4+1</f>
        <v>44620</v>
      </c>
      <c r="AS4" s="9">
        <f ca="1">AR4+1</f>
        <v>44621</v>
      </c>
      <c r="AT4" s="9">
        <f t="shared" ca="1" si="0"/>
        <v>44622</v>
      </c>
      <c r="AU4" s="9">
        <f t="shared" ca="1" si="0"/>
        <v>44623</v>
      </c>
      <c r="AV4" s="9">
        <f t="shared" ca="1" si="0"/>
        <v>44624</v>
      </c>
      <c r="AW4" s="9">
        <f t="shared" ca="1" si="0"/>
        <v>44625</v>
      </c>
      <c r="AX4" s="11">
        <f t="shared" ca="1" si="0"/>
        <v>44626</v>
      </c>
      <c r="AY4" s="10">
        <f ca="1">AX4+1</f>
        <v>44627</v>
      </c>
      <c r="AZ4" s="9">
        <f ca="1">AY4+1</f>
        <v>44628</v>
      </c>
      <c r="BA4" s="9">
        <f t="shared" ref="BA4:BE4" ca="1" si="1">AZ4+1</f>
        <v>44629</v>
      </c>
      <c r="BB4" s="9">
        <f t="shared" ca="1" si="1"/>
        <v>44630</v>
      </c>
      <c r="BC4" s="9">
        <f t="shared" ca="1" si="1"/>
        <v>44631</v>
      </c>
      <c r="BD4" s="9">
        <f t="shared" ca="1" si="1"/>
        <v>44632</v>
      </c>
      <c r="BE4" s="11">
        <f t="shared" ca="1" si="1"/>
        <v>44633</v>
      </c>
      <c r="BF4" s="10">
        <f ca="1">BE4+1</f>
        <v>44634</v>
      </c>
      <c r="BG4" s="9">
        <f ca="1">BF4+1</f>
        <v>44635</v>
      </c>
      <c r="BH4" s="9">
        <f t="shared" ref="BH4:BL4" ca="1" si="2">BG4+1</f>
        <v>44636</v>
      </c>
      <c r="BI4" s="9">
        <f t="shared" ca="1" si="2"/>
        <v>44637</v>
      </c>
      <c r="BJ4" s="9">
        <f t="shared" ca="1" si="2"/>
        <v>44638</v>
      </c>
      <c r="BK4" s="9">
        <f t="shared" ca="1" si="2"/>
        <v>44639</v>
      </c>
      <c r="BL4" s="11">
        <f t="shared" ca="1" si="2"/>
        <v>44640</v>
      </c>
    </row>
    <row r="5" spans="1:64" ht="30" customHeight="1" thickBot="1" x14ac:dyDescent="0.4">
      <c r="A5" s="38" t="s">
        <v>12</v>
      </c>
      <c r="B5" s="7" t="s">
        <v>29</v>
      </c>
      <c r="C5" s="8" t="s">
        <v>41</v>
      </c>
      <c r="D5" s="8" t="s">
        <v>1</v>
      </c>
      <c r="E5" s="8" t="s">
        <v>2</v>
      </c>
      <c r="F5" s="8" t="s">
        <v>3</v>
      </c>
      <c r="G5" s="8"/>
      <c r="H5" s="8" t="s">
        <v>4</v>
      </c>
      <c r="I5" s="12" t="str">
        <f t="shared" ref="I5:BL5" ca="1" si="3">LEFT(TEXT(I4,"ddd"),1)</f>
        <v>M</v>
      </c>
      <c r="J5" s="12" t="str">
        <f t="shared" ca="1" si="3"/>
        <v>T</v>
      </c>
      <c r="K5" s="12" t="str">
        <f t="shared" ca="1" si="3"/>
        <v>W</v>
      </c>
      <c r="L5" s="12" t="str">
        <f t="shared" ca="1" si="3"/>
        <v>T</v>
      </c>
      <c r="M5" s="12" t="str">
        <f t="shared" ca="1" si="3"/>
        <v>F</v>
      </c>
      <c r="N5" s="12" t="str">
        <f t="shared" ca="1" si="3"/>
        <v>S</v>
      </c>
      <c r="O5" s="12" t="str">
        <f t="shared" ca="1" si="3"/>
        <v>S</v>
      </c>
      <c r="P5" s="12" t="str">
        <f t="shared" ca="1" si="3"/>
        <v>M</v>
      </c>
      <c r="Q5" s="12" t="str">
        <f t="shared" ca="1" si="3"/>
        <v>T</v>
      </c>
      <c r="R5" s="12" t="str">
        <f t="shared" ca="1" si="3"/>
        <v>W</v>
      </c>
      <c r="S5" s="12" t="str">
        <f t="shared" ca="1" si="3"/>
        <v>T</v>
      </c>
      <c r="T5" s="12" t="str">
        <f t="shared" ca="1" si="3"/>
        <v>F</v>
      </c>
      <c r="U5" s="12" t="str">
        <f t="shared" ca="1" si="3"/>
        <v>S</v>
      </c>
      <c r="V5" s="12" t="str">
        <f t="shared" ca="1" si="3"/>
        <v>S</v>
      </c>
      <c r="W5" s="12" t="str">
        <f t="shared" ca="1" si="3"/>
        <v>M</v>
      </c>
      <c r="X5" s="12" t="str">
        <f t="shared" ca="1" si="3"/>
        <v>T</v>
      </c>
      <c r="Y5" s="12" t="str">
        <f t="shared" ca="1" si="3"/>
        <v>W</v>
      </c>
      <c r="Z5" s="12" t="str">
        <f t="shared" ca="1" si="3"/>
        <v>T</v>
      </c>
      <c r="AA5" s="12" t="str">
        <f t="shared" ca="1" si="3"/>
        <v>F</v>
      </c>
      <c r="AB5" s="12" t="str">
        <f t="shared" ca="1" si="3"/>
        <v>S</v>
      </c>
      <c r="AC5" s="12" t="str">
        <f t="shared" ca="1" si="3"/>
        <v>S</v>
      </c>
      <c r="AD5" s="12" t="str">
        <f t="shared" ca="1" si="3"/>
        <v>M</v>
      </c>
      <c r="AE5" s="12" t="str">
        <f t="shared" ca="1" si="3"/>
        <v>T</v>
      </c>
      <c r="AF5" s="12" t="str">
        <f t="shared" ca="1" si="3"/>
        <v>W</v>
      </c>
      <c r="AG5" s="12" t="str">
        <f t="shared" ca="1" si="3"/>
        <v>T</v>
      </c>
      <c r="AH5" s="12" t="str">
        <f t="shared" ca="1" si="3"/>
        <v>F</v>
      </c>
      <c r="AI5" s="12" t="str">
        <f t="shared" ca="1" si="3"/>
        <v>S</v>
      </c>
      <c r="AJ5" s="12" t="str">
        <f t="shared" ca="1" si="3"/>
        <v>S</v>
      </c>
      <c r="AK5" s="12" t="str">
        <f t="shared" ca="1" si="3"/>
        <v>M</v>
      </c>
      <c r="AL5" s="12" t="str">
        <f t="shared" ca="1" si="3"/>
        <v>T</v>
      </c>
      <c r="AM5" s="12" t="str">
        <f t="shared" ca="1" si="3"/>
        <v>W</v>
      </c>
      <c r="AN5" s="12" t="str">
        <f t="shared" ca="1" si="3"/>
        <v>T</v>
      </c>
      <c r="AO5" s="12" t="str">
        <f t="shared" ca="1" si="3"/>
        <v>F</v>
      </c>
      <c r="AP5" s="12" t="str">
        <f t="shared" ca="1" si="3"/>
        <v>S</v>
      </c>
      <c r="AQ5" s="12" t="str">
        <f t="shared" ca="1" si="3"/>
        <v>S</v>
      </c>
      <c r="AR5" s="12" t="str">
        <f t="shared" ca="1" si="3"/>
        <v>M</v>
      </c>
      <c r="AS5" s="12" t="str">
        <f t="shared" ca="1" si="3"/>
        <v>T</v>
      </c>
      <c r="AT5" s="12" t="str">
        <f t="shared" ca="1" si="3"/>
        <v>W</v>
      </c>
      <c r="AU5" s="12" t="str">
        <f t="shared" ca="1" si="3"/>
        <v>T</v>
      </c>
      <c r="AV5" s="12" t="str">
        <f t="shared" ca="1" si="3"/>
        <v>F</v>
      </c>
      <c r="AW5" s="12" t="str">
        <f t="shared" ca="1" si="3"/>
        <v>S</v>
      </c>
      <c r="AX5" s="12" t="str">
        <f t="shared" ca="1" si="3"/>
        <v>S</v>
      </c>
      <c r="AY5" s="12" t="str">
        <f t="shared" ca="1" si="3"/>
        <v>M</v>
      </c>
      <c r="AZ5" s="12" t="str">
        <f t="shared" ca="1" si="3"/>
        <v>T</v>
      </c>
      <c r="BA5" s="12" t="str">
        <f t="shared" ca="1" si="3"/>
        <v>W</v>
      </c>
      <c r="BB5" s="12" t="str">
        <f t="shared" ca="1" si="3"/>
        <v>T</v>
      </c>
      <c r="BC5" s="12" t="str">
        <f t="shared" ca="1" si="3"/>
        <v>F</v>
      </c>
      <c r="BD5" s="12" t="str">
        <f t="shared" ca="1" si="3"/>
        <v>S</v>
      </c>
      <c r="BE5" s="12" t="str">
        <f t="shared" ca="1" si="3"/>
        <v>S</v>
      </c>
      <c r="BF5" s="12" t="str">
        <f t="shared" ca="1" si="3"/>
        <v>M</v>
      </c>
      <c r="BG5" s="12" t="str">
        <f t="shared" ca="1" si="3"/>
        <v>T</v>
      </c>
      <c r="BH5" s="12" t="str">
        <f t="shared" ca="1" si="3"/>
        <v>W</v>
      </c>
      <c r="BI5" s="12" t="str">
        <f t="shared" ca="1" si="3"/>
        <v>T</v>
      </c>
      <c r="BJ5" s="12" t="str">
        <f t="shared" ca="1" si="3"/>
        <v>F</v>
      </c>
      <c r="BK5" s="12" t="str">
        <f t="shared" ca="1" si="3"/>
        <v>S</v>
      </c>
      <c r="BL5" s="12" t="str">
        <f t="shared" ca="1" si="3"/>
        <v>S</v>
      </c>
    </row>
    <row r="6" spans="1:64" ht="30" hidden="1" customHeight="1" thickBot="1" x14ac:dyDescent="0.4">
      <c r="A6" s="37" t="s">
        <v>7</v>
      </c>
      <c r="C6" s="39"/>
      <c r="E6"/>
      <c r="H6" t="str">
        <f>IF(OR(ISBLANK(task_start),ISBLANK(task_end)),"",task_end-task_start+1)</f>
        <v/>
      </c>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row>
    <row r="7" spans="1:64" s="3" customFormat="1" ht="30" customHeight="1" thickBot="1" x14ac:dyDescent="0.4">
      <c r="A7" s="38" t="s">
        <v>13</v>
      </c>
      <c r="B7" s="14" t="s">
        <v>36</v>
      </c>
      <c r="C7" s="62">
        <v>782</v>
      </c>
      <c r="D7" s="15"/>
      <c r="E7" s="16"/>
      <c r="F7" s="17"/>
      <c r="G7" s="13"/>
      <c r="H7" s="13" t="str">
        <f t="shared" ref="H7:H18" si="4">IF(OR(ISBLANK(task_start),ISBLANK(task_end)),"",task_end-task_start+1)</f>
        <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row>
    <row r="8" spans="1:64" s="3" customFormat="1" ht="30" customHeight="1" thickBot="1" x14ac:dyDescent="0.4">
      <c r="A8" s="38" t="s">
        <v>14</v>
      </c>
      <c r="B8" s="61" t="s">
        <v>18</v>
      </c>
      <c r="C8" s="47">
        <v>11</v>
      </c>
      <c r="D8" s="18">
        <v>0</v>
      </c>
      <c r="E8" s="42">
        <f t="shared" ref="E8:E18" ca="1" si="5">Project_Start</f>
        <v>44585</v>
      </c>
      <c r="F8" s="42">
        <f ca="1">E8+C8</f>
        <v>44596</v>
      </c>
      <c r="G8" s="13"/>
      <c r="H8" s="13">
        <f t="shared" ca="1" si="4"/>
        <v>12</v>
      </c>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row>
    <row r="9" spans="1:64" s="3" customFormat="1" ht="30" customHeight="1" thickBot="1" x14ac:dyDescent="0.4">
      <c r="A9" s="38" t="s">
        <v>15</v>
      </c>
      <c r="B9" s="61" t="s">
        <v>24</v>
      </c>
      <c r="C9" s="47">
        <v>11</v>
      </c>
      <c r="D9" s="18">
        <v>0</v>
      </c>
      <c r="E9" s="42">
        <f t="shared" ca="1" si="5"/>
        <v>44585</v>
      </c>
      <c r="F9" s="42">
        <f t="shared" ref="F9:F18" ca="1" si="6">E9+C9</f>
        <v>44596</v>
      </c>
      <c r="G9" s="13"/>
      <c r="H9" s="13">
        <f t="shared" ca="1" si="4"/>
        <v>12</v>
      </c>
      <c r="I9" s="34"/>
      <c r="J9" s="34"/>
      <c r="K9" s="34"/>
      <c r="L9" s="34"/>
      <c r="M9" s="34"/>
      <c r="N9" s="34"/>
      <c r="O9" s="34"/>
      <c r="P9" s="34"/>
      <c r="Q9" s="34"/>
      <c r="R9" s="34"/>
      <c r="S9" s="34"/>
      <c r="T9" s="34"/>
      <c r="U9" s="35"/>
      <c r="V9" s="35"/>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row>
    <row r="10" spans="1:64" s="3" customFormat="1" ht="30" customHeight="1" thickBot="1" x14ac:dyDescent="0.4">
      <c r="A10" s="37"/>
      <c r="B10" s="61" t="s">
        <v>37</v>
      </c>
      <c r="C10" s="47">
        <v>37</v>
      </c>
      <c r="D10" s="18">
        <v>0</v>
      </c>
      <c r="E10" s="42">
        <f t="shared" ca="1" si="5"/>
        <v>44585</v>
      </c>
      <c r="F10" s="42">
        <f t="shared" ca="1" si="6"/>
        <v>44622</v>
      </c>
      <c r="G10" s="13"/>
      <c r="H10" s="13">
        <f t="shared" ca="1" si="4"/>
        <v>38</v>
      </c>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4" s="3" customFormat="1" ht="30" customHeight="1" thickBot="1" x14ac:dyDescent="0.4">
      <c r="A11" s="37"/>
      <c r="B11" s="61" t="s">
        <v>27</v>
      </c>
      <c r="C11" s="47">
        <v>184</v>
      </c>
      <c r="D11" s="18">
        <v>0</v>
      </c>
      <c r="E11" s="42">
        <f t="shared" ca="1" si="5"/>
        <v>44585</v>
      </c>
      <c r="F11" s="42">
        <f t="shared" ca="1" si="6"/>
        <v>44769</v>
      </c>
      <c r="G11" s="13"/>
      <c r="H11" s="13">
        <f t="shared" ca="1" si="4"/>
        <v>185</v>
      </c>
      <c r="I11" s="34"/>
      <c r="J11" s="34"/>
      <c r="K11" s="34"/>
      <c r="L11" s="34"/>
      <c r="M11" s="34"/>
      <c r="N11" s="34"/>
      <c r="O11" s="34"/>
      <c r="P11" s="34"/>
      <c r="Q11" s="34"/>
      <c r="R11" s="34"/>
      <c r="S11" s="34"/>
      <c r="T11" s="34"/>
      <c r="U11" s="34"/>
      <c r="V11" s="34"/>
      <c r="W11" s="34"/>
      <c r="X11" s="34"/>
      <c r="Y11" s="35"/>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row>
    <row r="12" spans="1:64" s="3" customFormat="1" ht="30" customHeight="1" thickBot="1" x14ac:dyDescent="0.4">
      <c r="A12" s="37"/>
      <c r="B12" s="61" t="s">
        <v>38</v>
      </c>
      <c r="C12" s="47">
        <v>134</v>
      </c>
      <c r="D12" s="18">
        <v>0</v>
      </c>
      <c r="E12" s="42">
        <f t="shared" ca="1" si="5"/>
        <v>44585</v>
      </c>
      <c r="F12" s="42">
        <f t="shared" ca="1" si="6"/>
        <v>44719</v>
      </c>
      <c r="G12" s="13"/>
      <c r="H12" s="13">
        <f t="shared" ca="1" si="4"/>
        <v>135</v>
      </c>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row>
    <row r="13" spans="1:64" s="3" customFormat="1" ht="30" customHeight="1" thickBot="1" x14ac:dyDescent="0.4">
      <c r="A13" s="37"/>
      <c r="B13" s="61" t="s">
        <v>39</v>
      </c>
      <c r="C13" s="47">
        <v>195</v>
      </c>
      <c r="D13" s="18">
        <v>0</v>
      </c>
      <c r="E13" s="42">
        <f t="shared" ca="1" si="5"/>
        <v>44585</v>
      </c>
      <c r="F13" s="42">
        <f t="shared" ca="1" si="6"/>
        <v>44780</v>
      </c>
      <c r="G13" s="13"/>
      <c r="H13" s="13">
        <f t="shared" ca="1" si="4"/>
        <v>196</v>
      </c>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row>
    <row r="14" spans="1:64" s="3" customFormat="1" ht="30" customHeight="1" thickBot="1" x14ac:dyDescent="0.4">
      <c r="A14" s="37"/>
      <c r="B14" s="61" t="s">
        <v>40</v>
      </c>
      <c r="C14" s="47">
        <v>47</v>
      </c>
      <c r="D14" s="18">
        <v>0</v>
      </c>
      <c r="E14" s="42">
        <f t="shared" ca="1" si="5"/>
        <v>44585</v>
      </c>
      <c r="F14" s="42">
        <f t="shared" ca="1" si="6"/>
        <v>44632</v>
      </c>
      <c r="G14" s="13"/>
      <c r="H14" s="13">
        <f t="shared" ca="1" si="4"/>
        <v>48</v>
      </c>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row>
    <row r="15" spans="1:64" s="3" customFormat="1" ht="30" customHeight="1" thickBot="1" x14ac:dyDescent="0.4">
      <c r="A15" s="37"/>
      <c r="B15" s="61" t="s">
        <v>32</v>
      </c>
      <c r="C15" s="47">
        <v>40</v>
      </c>
      <c r="D15" s="18">
        <v>0</v>
      </c>
      <c r="E15" s="42">
        <f t="shared" ca="1" si="5"/>
        <v>44585</v>
      </c>
      <c r="F15" s="42">
        <f t="shared" ca="1" si="6"/>
        <v>44625</v>
      </c>
      <c r="G15" s="13"/>
      <c r="H15" s="13">
        <f t="shared" ca="1" si="4"/>
        <v>41</v>
      </c>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row>
    <row r="16" spans="1:64" s="3" customFormat="1" ht="30" customHeight="1" thickBot="1" x14ac:dyDescent="0.4">
      <c r="A16" s="37"/>
      <c r="B16" s="61" t="s">
        <v>33</v>
      </c>
      <c r="C16" s="47">
        <v>58</v>
      </c>
      <c r="D16" s="18">
        <v>0</v>
      </c>
      <c r="E16" s="42">
        <f t="shared" ca="1" si="5"/>
        <v>44585</v>
      </c>
      <c r="F16" s="42">
        <f ca="1">E16+C16</f>
        <v>44643</v>
      </c>
      <c r="G16" s="13"/>
      <c r="H16" s="13">
        <f t="shared" ca="1" si="4"/>
        <v>59</v>
      </c>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row>
    <row r="17" spans="1:64" s="3" customFormat="1" ht="30" customHeight="1" thickBot="1" x14ac:dyDescent="0.4">
      <c r="A17" s="37"/>
      <c r="B17" s="61" t="s">
        <v>34</v>
      </c>
      <c r="C17" s="47">
        <v>15</v>
      </c>
      <c r="D17" s="18">
        <v>0</v>
      </c>
      <c r="E17" s="42">
        <f t="shared" ca="1" si="5"/>
        <v>44585</v>
      </c>
      <c r="F17" s="42">
        <f t="shared" ca="1" si="6"/>
        <v>44600</v>
      </c>
      <c r="G17" s="13"/>
      <c r="H17" s="13">
        <f t="shared" ca="1" si="4"/>
        <v>16</v>
      </c>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row>
    <row r="18" spans="1:64" s="3" customFormat="1" ht="30" customHeight="1" thickBot="1" x14ac:dyDescent="0.4">
      <c r="A18" s="37"/>
      <c r="B18" s="61" t="s">
        <v>35</v>
      </c>
      <c r="C18" s="47">
        <v>50</v>
      </c>
      <c r="D18" s="18">
        <v>0</v>
      </c>
      <c r="E18" s="42">
        <f t="shared" ca="1" si="5"/>
        <v>44585</v>
      </c>
      <c r="F18" s="42">
        <f t="shared" ca="1" si="6"/>
        <v>44635</v>
      </c>
      <c r="G18" s="13"/>
      <c r="H18" s="13">
        <f t="shared" ca="1" si="4"/>
        <v>51</v>
      </c>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row>
  </sheetData>
  <mergeCells count="11">
    <mergeCell ref="W3:AC3"/>
    <mergeCell ref="C2:D2"/>
    <mergeCell ref="E2:F2"/>
    <mergeCell ref="C3:D3"/>
    <mergeCell ref="I3:O3"/>
    <mergeCell ref="P3:V3"/>
    <mergeCell ref="AD3:AJ3"/>
    <mergeCell ref="AK3:AQ3"/>
    <mergeCell ref="AR3:AX3"/>
    <mergeCell ref="AY3:BE3"/>
    <mergeCell ref="BF3:BL3"/>
  </mergeCells>
  <conditionalFormatting sqref="D6:D12">
    <cfRule type="dataBar" priority="50">
      <dataBar>
        <cfvo type="num" val="0"/>
        <cfvo type="num" val="1"/>
        <color theme="0" tint="-0.249977111117893"/>
      </dataBar>
      <extLst>
        <ext xmlns:x14="http://schemas.microsoft.com/office/spreadsheetml/2009/9/main" uri="{B025F937-C7B1-47D3-B67F-A62EFF666E3E}">
          <x14:id>{80837774-CA0C-4872-90D9-198623B43687}</x14:id>
        </ext>
      </extLst>
    </cfRule>
  </conditionalFormatting>
  <conditionalFormatting sqref="I4:BL12">
    <cfRule type="expression" dxfId="32" priority="53">
      <formula>AND(TODAY()&gt;=I$4,TODAY()&lt;J$4)</formula>
    </cfRule>
  </conditionalFormatting>
  <conditionalFormatting sqref="I6:BL12">
    <cfRule type="expression" dxfId="31" priority="51">
      <formula>AND(task_start&lt;=I$4,ROUNDDOWN((task_end-task_start+1)*task_progress,0)+task_start-1&gt;=I$4)</formula>
    </cfRule>
    <cfRule type="expression" dxfId="30" priority="52" stopIfTrue="1">
      <formula>AND(task_end&gt;=I$4,task_start&lt;J$4)</formula>
    </cfRule>
  </conditionalFormatting>
  <conditionalFormatting sqref="D13">
    <cfRule type="dataBar" priority="29">
      <dataBar>
        <cfvo type="num" val="0"/>
        <cfvo type="num" val="1"/>
        <color theme="0" tint="-0.249977111117893"/>
      </dataBar>
      <extLst>
        <ext xmlns:x14="http://schemas.microsoft.com/office/spreadsheetml/2009/9/main" uri="{B025F937-C7B1-47D3-B67F-A62EFF666E3E}">
          <x14:id>{6D619A1D-D1A8-4AEF-90AB-CBD5B6BFE294}</x14:id>
        </ext>
      </extLst>
    </cfRule>
  </conditionalFormatting>
  <conditionalFormatting sqref="I13:BL13">
    <cfRule type="expression" dxfId="29" priority="32">
      <formula>AND(TODAY()&gt;=I$4,TODAY()&lt;J$4)</formula>
    </cfRule>
  </conditionalFormatting>
  <conditionalFormatting sqref="I13:BL13">
    <cfRule type="expression" dxfId="28" priority="30">
      <formula>AND(task_start&lt;=I$4,ROUNDDOWN((task_end-task_start+1)*task_progress,0)+task_start-1&gt;=I$4)</formula>
    </cfRule>
    <cfRule type="expression" dxfId="27" priority="31" stopIfTrue="1">
      <formula>AND(task_end&gt;=I$4,task_start&lt;J$4)</formula>
    </cfRule>
  </conditionalFormatting>
  <conditionalFormatting sqref="D14">
    <cfRule type="dataBar" priority="21">
      <dataBar>
        <cfvo type="num" val="0"/>
        <cfvo type="num" val="1"/>
        <color theme="0" tint="-0.249977111117893"/>
      </dataBar>
      <extLst>
        <ext xmlns:x14="http://schemas.microsoft.com/office/spreadsheetml/2009/9/main" uri="{B025F937-C7B1-47D3-B67F-A62EFF666E3E}">
          <x14:id>{A0D1EDBE-AB3B-46FE-B98C-730E4D8F0A9E}</x14:id>
        </ext>
      </extLst>
    </cfRule>
  </conditionalFormatting>
  <conditionalFormatting sqref="I14:BL14">
    <cfRule type="expression" dxfId="26" priority="24">
      <formula>AND(TODAY()&gt;=I$4,TODAY()&lt;J$4)</formula>
    </cfRule>
  </conditionalFormatting>
  <conditionalFormatting sqref="I14:BL14">
    <cfRule type="expression" dxfId="25" priority="22">
      <formula>AND(task_start&lt;=I$4,ROUNDDOWN((task_end-task_start+1)*task_progress,0)+task_start-1&gt;=I$4)</formula>
    </cfRule>
    <cfRule type="expression" dxfId="24" priority="23" stopIfTrue="1">
      <formula>AND(task_end&gt;=I$4,task_start&lt;J$4)</formula>
    </cfRule>
  </conditionalFormatting>
  <conditionalFormatting sqref="D15">
    <cfRule type="dataBar" priority="13">
      <dataBar>
        <cfvo type="num" val="0"/>
        <cfvo type="num" val="1"/>
        <color theme="0" tint="-0.249977111117893"/>
      </dataBar>
      <extLst>
        <ext xmlns:x14="http://schemas.microsoft.com/office/spreadsheetml/2009/9/main" uri="{B025F937-C7B1-47D3-B67F-A62EFF666E3E}">
          <x14:id>{27CB9295-4B5E-4201-950D-BCD21EC5C9DF}</x14:id>
        </ext>
      </extLst>
    </cfRule>
  </conditionalFormatting>
  <conditionalFormatting sqref="I15:BL15">
    <cfRule type="expression" dxfId="23" priority="16">
      <formula>AND(TODAY()&gt;=I$4,TODAY()&lt;J$4)</formula>
    </cfRule>
  </conditionalFormatting>
  <conditionalFormatting sqref="I15:BL15">
    <cfRule type="expression" dxfId="22" priority="14">
      <formula>AND(task_start&lt;=I$4,ROUNDDOWN((task_end-task_start+1)*task_progress,0)+task_start-1&gt;=I$4)</formula>
    </cfRule>
    <cfRule type="expression" dxfId="21" priority="15" stopIfTrue="1">
      <formula>AND(task_end&gt;=I$4,task_start&lt;J$4)</formula>
    </cfRule>
  </conditionalFormatting>
  <conditionalFormatting sqref="D16">
    <cfRule type="dataBar" priority="9">
      <dataBar>
        <cfvo type="num" val="0"/>
        <cfvo type="num" val="1"/>
        <color theme="0" tint="-0.249977111117893"/>
      </dataBar>
      <extLst>
        <ext xmlns:x14="http://schemas.microsoft.com/office/spreadsheetml/2009/9/main" uri="{B025F937-C7B1-47D3-B67F-A62EFF666E3E}">
          <x14:id>{F314AB40-542F-4E30-849D-18947C6D3D29}</x14:id>
        </ext>
      </extLst>
    </cfRule>
  </conditionalFormatting>
  <conditionalFormatting sqref="I16:BL16">
    <cfRule type="expression" dxfId="20" priority="12">
      <formula>AND(TODAY()&gt;=I$4,TODAY()&lt;J$4)</formula>
    </cfRule>
  </conditionalFormatting>
  <conditionalFormatting sqref="I16:BL16">
    <cfRule type="expression" dxfId="19" priority="10">
      <formula>AND(task_start&lt;=I$4,ROUNDDOWN((task_end-task_start+1)*task_progress,0)+task_start-1&gt;=I$4)</formula>
    </cfRule>
    <cfRule type="expression" dxfId="18" priority="11" stopIfTrue="1">
      <formula>AND(task_end&gt;=I$4,task_start&lt;J$4)</formula>
    </cfRule>
  </conditionalFormatting>
  <conditionalFormatting sqref="D17">
    <cfRule type="dataBar" priority="5">
      <dataBar>
        <cfvo type="num" val="0"/>
        <cfvo type="num" val="1"/>
        <color theme="0" tint="-0.249977111117893"/>
      </dataBar>
      <extLst>
        <ext xmlns:x14="http://schemas.microsoft.com/office/spreadsheetml/2009/9/main" uri="{B025F937-C7B1-47D3-B67F-A62EFF666E3E}">
          <x14:id>{37C697F7-62BC-4B61-A1A8-0CFF4571604C}</x14:id>
        </ext>
      </extLst>
    </cfRule>
  </conditionalFormatting>
  <conditionalFormatting sqref="I17:BL17">
    <cfRule type="expression" dxfId="17" priority="8">
      <formula>AND(TODAY()&gt;=I$4,TODAY()&lt;J$4)</formula>
    </cfRule>
  </conditionalFormatting>
  <conditionalFormatting sqref="I17:BL17">
    <cfRule type="expression" dxfId="16" priority="6">
      <formula>AND(task_start&lt;=I$4,ROUNDDOWN((task_end-task_start+1)*task_progress,0)+task_start-1&gt;=I$4)</formula>
    </cfRule>
    <cfRule type="expression" dxfId="15" priority="7" stopIfTrue="1">
      <formula>AND(task_end&gt;=I$4,task_start&lt;J$4)</formula>
    </cfRule>
  </conditionalFormatting>
  <conditionalFormatting sqref="D18">
    <cfRule type="dataBar" priority="1">
      <dataBar>
        <cfvo type="num" val="0"/>
        <cfvo type="num" val="1"/>
        <color theme="0" tint="-0.249977111117893"/>
      </dataBar>
      <extLst>
        <ext xmlns:x14="http://schemas.microsoft.com/office/spreadsheetml/2009/9/main" uri="{B025F937-C7B1-47D3-B67F-A62EFF666E3E}">
          <x14:id>{DB102F7E-5710-48D8-87C6-51045B2D3E75}</x14:id>
        </ext>
      </extLst>
    </cfRule>
  </conditionalFormatting>
  <conditionalFormatting sqref="I18:BL18">
    <cfRule type="expression" dxfId="14" priority="4">
      <formula>AND(TODAY()&gt;=I$4,TODAY()&lt;J$4)</formula>
    </cfRule>
  </conditionalFormatting>
  <conditionalFormatting sqref="I18:BL18">
    <cfRule type="expression" dxfId="13" priority="2">
      <formula>AND(task_start&lt;=I$4,ROUNDDOWN((task_end-task_start+1)*task_progress,0)+task_start-1&gt;=I$4)</formula>
    </cfRule>
    <cfRule type="expression" dxfId="12" priority="3" stopIfTrue="1">
      <formula>AND(task_end&gt;=I$4,task_start&lt;J$4)</formula>
    </cfRule>
  </conditionalFormatting>
  <dataValidations count="1">
    <dataValidation type="whole" operator="greaterThanOrEqual" allowBlank="1" showInputMessage="1" promptTitle="Display Week" prompt="Changing this number will scroll the Gantt Chart view." sqref="E3" xr:uid="{25E542D8-5C38-433A-A737-912368158CB2}">
      <formula1>1</formula1>
    </dataValidation>
  </dataValidations>
  <printOptions horizontalCentered="1"/>
  <pageMargins left="0.25" right="0.25" top="0.75" bottom="0.75" header="0.3" footer="0.3"/>
  <pageSetup paperSize="8" scale="62" fitToHeight="0" orientation="portrait"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80837774-CA0C-4872-90D9-198623B43687}">
            <x14:dataBar minLength="0" maxLength="100" gradient="0">
              <x14:cfvo type="num">
                <xm:f>0</xm:f>
              </x14:cfvo>
              <x14:cfvo type="num">
                <xm:f>1</xm:f>
              </x14:cfvo>
              <x14:negativeFillColor rgb="FFFF0000"/>
              <x14:axisColor rgb="FF000000"/>
            </x14:dataBar>
          </x14:cfRule>
          <xm:sqref>D6:D12</xm:sqref>
        </x14:conditionalFormatting>
        <x14:conditionalFormatting xmlns:xm="http://schemas.microsoft.com/office/excel/2006/main">
          <x14:cfRule type="dataBar" id="{6D619A1D-D1A8-4AEF-90AB-CBD5B6BFE294}">
            <x14:dataBar minLength="0" maxLength="100" gradient="0">
              <x14:cfvo type="num">
                <xm:f>0</xm:f>
              </x14:cfvo>
              <x14:cfvo type="num">
                <xm:f>1</xm:f>
              </x14:cfvo>
              <x14:negativeFillColor rgb="FFFF0000"/>
              <x14:axisColor rgb="FF000000"/>
            </x14:dataBar>
          </x14:cfRule>
          <xm:sqref>D13</xm:sqref>
        </x14:conditionalFormatting>
        <x14:conditionalFormatting xmlns:xm="http://schemas.microsoft.com/office/excel/2006/main">
          <x14:cfRule type="dataBar" id="{A0D1EDBE-AB3B-46FE-B98C-730E4D8F0A9E}">
            <x14:dataBar minLength="0" maxLength="100" gradient="0">
              <x14:cfvo type="num">
                <xm:f>0</xm:f>
              </x14:cfvo>
              <x14:cfvo type="num">
                <xm:f>1</xm:f>
              </x14:cfvo>
              <x14:negativeFillColor rgb="FFFF0000"/>
              <x14:axisColor rgb="FF000000"/>
            </x14:dataBar>
          </x14:cfRule>
          <xm:sqref>D14</xm:sqref>
        </x14:conditionalFormatting>
        <x14:conditionalFormatting xmlns:xm="http://schemas.microsoft.com/office/excel/2006/main">
          <x14:cfRule type="dataBar" id="{27CB9295-4B5E-4201-950D-BCD21EC5C9DF}">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F314AB40-542F-4E30-849D-18947C6D3D29}">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37C697F7-62BC-4B61-A1A8-0CFF4571604C}">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DB102F7E-5710-48D8-87C6-51045B2D3E75}">
            <x14:dataBar minLength="0" maxLength="100" gradient="0">
              <x14:cfvo type="num">
                <xm:f>0</xm:f>
              </x14:cfvo>
              <x14:cfvo type="num">
                <xm:f>1</xm:f>
              </x14:cfvo>
              <x14:negativeFillColor rgb="FFFF0000"/>
              <x14:axisColor rgb="FF000000"/>
            </x14:dataBar>
          </x14:cfRule>
          <xm:sqref>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70"/>
  <sheetViews>
    <sheetView showGridLines="0" showRuler="0" zoomScale="70" zoomScaleNormal="70" zoomScalePageLayoutView="70" workbookViewId="0">
      <pane ySplit="5" topLeftCell="A6" activePane="bottomLeft" state="frozen"/>
      <selection pane="bottomLeft" activeCell="E60" sqref="E60:E64"/>
    </sheetView>
  </sheetViews>
  <sheetFormatPr defaultRowHeight="30" customHeight="1" x14ac:dyDescent="0.35"/>
  <cols>
    <col min="1" max="1" width="2.6328125" style="37" customWidth="1"/>
    <col min="2" max="2" width="19.90625" customWidth="1"/>
    <col min="3" max="3" width="13.81640625" customWidth="1"/>
    <col min="4" max="4" width="11.81640625" customWidth="1"/>
    <col min="5" max="5" width="10.6328125" customWidth="1"/>
    <col min="6" max="6" width="10.453125" style="5" customWidth="1"/>
    <col min="7" max="7" width="10.453125" customWidth="1"/>
    <col min="8" max="8" width="2.6328125" customWidth="1"/>
    <col min="9" max="9" width="6.08984375" hidden="1" customWidth="1"/>
    <col min="10" max="65" width="2.54296875" customWidth="1"/>
    <col min="70" max="71" width="10.36328125"/>
  </cols>
  <sheetData>
    <row r="1" spans="1:65" ht="30" customHeight="1" x14ac:dyDescent="0.65">
      <c r="A1" s="38" t="s">
        <v>8</v>
      </c>
      <c r="B1" s="40" t="s">
        <v>17</v>
      </c>
      <c r="C1" s="40"/>
      <c r="D1" s="1"/>
      <c r="E1" s="2"/>
      <c r="F1" s="4"/>
      <c r="G1" s="36"/>
      <c r="I1" s="2"/>
      <c r="J1" s="57"/>
    </row>
    <row r="2" spans="1:65" ht="30" customHeight="1" x14ac:dyDescent="0.35">
      <c r="A2" s="37" t="s">
        <v>9</v>
      </c>
      <c r="B2" s="41"/>
      <c r="C2" s="41"/>
      <c r="D2" s="66" t="s">
        <v>0</v>
      </c>
      <c r="E2" s="67"/>
      <c r="F2" s="68">
        <f ca="1">TODAY()</f>
        <v>44585</v>
      </c>
      <c r="G2" s="68"/>
    </row>
    <row r="3" spans="1:65" ht="30" customHeight="1" x14ac:dyDescent="0.35">
      <c r="A3" s="38" t="s">
        <v>10</v>
      </c>
      <c r="D3" s="66" t="s">
        <v>5</v>
      </c>
      <c r="E3" s="67"/>
      <c r="F3" s="6">
        <v>1</v>
      </c>
      <c r="J3" s="63">
        <f ca="1">J4</f>
        <v>44585</v>
      </c>
      <c r="K3" s="64"/>
      <c r="L3" s="64"/>
      <c r="M3" s="64"/>
      <c r="N3" s="64"/>
      <c r="O3" s="64"/>
      <c r="P3" s="65"/>
      <c r="Q3" s="63">
        <f ca="1">Q4</f>
        <v>44592</v>
      </c>
      <c r="R3" s="64"/>
      <c r="S3" s="64"/>
      <c r="T3" s="64"/>
      <c r="U3" s="64"/>
      <c r="V3" s="64"/>
      <c r="W3" s="65"/>
      <c r="X3" s="63">
        <f ca="1">X4</f>
        <v>44599</v>
      </c>
      <c r="Y3" s="64"/>
      <c r="Z3" s="64"/>
      <c r="AA3" s="64"/>
      <c r="AB3" s="64"/>
      <c r="AC3" s="64"/>
      <c r="AD3" s="65"/>
      <c r="AE3" s="63">
        <f ca="1">AE4</f>
        <v>44606</v>
      </c>
      <c r="AF3" s="64"/>
      <c r="AG3" s="64"/>
      <c r="AH3" s="64"/>
      <c r="AI3" s="64"/>
      <c r="AJ3" s="64"/>
      <c r="AK3" s="65"/>
      <c r="AL3" s="63">
        <f ca="1">AL4</f>
        <v>44613</v>
      </c>
      <c r="AM3" s="64"/>
      <c r="AN3" s="64"/>
      <c r="AO3" s="64"/>
      <c r="AP3" s="64"/>
      <c r="AQ3" s="64"/>
      <c r="AR3" s="65"/>
      <c r="AS3" s="63">
        <f ca="1">AS4</f>
        <v>44620</v>
      </c>
      <c r="AT3" s="64"/>
      <c r="AU3" s="64"/>
      <c r="AV3" s="64"/>
      <c r="AW3" s="64"/>
      <c r="AX3" s="64"/>
      <c r="AY3" s="65"/>
      <c r="AZ3" s="63">
        <f ca="1">AZ4</f>
        <v>44627</v>
      </c>
      <c r="BA3" s="64"/>
      <c r="BB3" s="64"/>
      <c r="BC3" s="64"/>
      <c r="BD3" s="64"/>
      <c r="BE3" s="64"/>
      <c r="BF3" s="65"/>
      <c r="BG3" s="63">
        <f ca="1">BG4</f>
        <v>44634</v>
      </c>
      <c r="BH3" s="64"/>
      <c r="BI3" s="64"/>
      <c r="BJ3" s="64"/>
      <c r="BK3" s="64"/>
      <c r="BL3" s="64"/>
      <c r="BM3" s="65"/>
    </row>
    <row r="4" spans="1:65" ht="15" customHeight="1" x14ac:dyDescent="0.35">
      <c r="A4" s="38" t="s">
        <v>11</v>
      </c>
      <c r="B4" s="56"/>
      <c r="C4" s="56"/>
      <c r="D4" s="56"/>
      <c r="E4" s="56"/>
      <c r="F4" s="56"/>
      <c r="G4" s="56"/>
      <c r="H4" s="56"/>
      <c r="J4" s="10">
        <f ca="1">Project_Start-WEEKDAY(Project_Start,1)+2+7*(Display_Week-1)</f>
        <v>44585</v>
      </c>
      <c r="K4" s="9">
        <f ca="1">J4+1</f>
        <v>44586</v>
      </c>
      <c r="L4" s="9">
        <f t="shared" ref="L4:AY4" ca="1" si="0">K4+1</f>
        <v>44587</v>
      </c>
      <c r="M4" s="9">
        <f t="shared" ca="1" si="0"/>
        <v>44588</v>
      </c>
      <c r="N4" s="9">
        <f t="shared" ca="1" si="0"/>
        <v>44589</v>
      </c>
      <c r="O4" s="9">
        <f t="shared" ca="1" si="0"/>
        <v>44590</v>
      </c>
      <c r="P4" s="11">
        <f t="shared" ca="1" si="0"/>
        <v>44591</v>
      </c>
      <c r="Q4" s="10">
        <f ca="1">P4+1</f>
        <v>44592</v>
      </c>
      <c r="R4" s="9">
        <f ca="1">Q4+1</f>
        <v>44593</v>
      </c>
      <c r="S4" s="9">
        <f t="shared" ca="1" si="0"/>
        <v>44594</v>
      </c>
      <c r="T4" s="9">
        <f t="shared" ca="1" si="0"/>
        <v>44595</v>
      </c>
      <c r="U4" s="9">
        <f t="shared" ca="1" si="0"/>
        <v>44596</v>
      </c>
      <c r="V4" s="9">
        <f t="shared" ca="1" si="0"/>
        <v>44597</v>
      </c>
      <c r="W4" s="11">
        <f t="shared" ca="1" si="0"/>
        <v>44598</v>
      </c>
      <c r="X4" s="10">
        <f ca="1">W4+1</f>
        <v>44599</v>
      </c>
      <c r="Y4" s="9">
        <f ca="1">X4+1</f>
        <v>44600</v>
      </c>
      <c r="Z4" s="9">
        <f t="shared" ca="1" si="0"/>
        <v>44601</v>
      </c>
      <c r="AA4" s="9">
        <f t="shared" ca="1" si="0"/>
        <v>44602</v>
      </c>
      <c r="AB4" s="9">
        <f t="shared" ca="1" si="0"/>
        <v>44603</v>
      </c>
      <c r="AC4" s="9">
        <f t="shared" ca="1" si="0"/>
        <v>44604</v>
      </c>
      <c r="AD4" s="11">
        <f t="shared" ca="1" si="0"/>
        <v>44605</v>
      </c>
      <c r="AE4" s="10">
        <f ca="1">AD4+1</f>
        <v>44606</v>
      </c>
      <c r="AF4" s="9">
        <f ca="1">AE4+1</f>
        <v>44607</v>
      </c>
      <c r="AG4" s="9">
        <f t="shared" ca="1" si="0"/>
        <v>44608</v>
      </c>
      <c r="AH4" s="9">
        <f t="shared" ca="1" si="0"/>
        <v>44609</v>
      </c>
      <c r="AI4" s="9">
        <f t="shared" ca="1" si="0"/>
        <v>44610</v>
      </c>
      <c r="AJ4" s="9">
        <f t="shared" ca="1" si="0"/>
        <v>44611</v>
      </c>
      <c r="AK4" s="11">
        <f t="shared" ca="1" si="0"/>
        <v>44612</v>
      </c>
      <c r="AL4" s="10">
        <f ca="1">AK4+1</f>
        <v>44613</v>
      </c>
      <c r="AM4" s="9">
        <f ca="1">AL4+1</f>
        <v>44614</v>
      </c>
      <c r="AN4" s="9">
        <f t="shared" ca="1" si="0"/>
        <v>44615</v>
      </c>
      <c r="AO4" s="9">
        <f t="shared" ca="1" si="0"/>
        <v>44616</v>
      </c>
      <c r="AP4" s="9">
        <f t="shared" ca="1" si="0"/>
        <v>44617</v>
      </c>
      <c r="AQ4" s="9">
        <f t="shared" ca="1" si="0"/>
        <v>44618</v>
      </c>
      <c r="AR4" s="11">
        <f t="shared" ca="1" si="0"/>
        <v>44619</v>
      </c>
      <c r="AS4" s="10">
        <f ca="1">AR4+1</f>
        <v>44620</v>
      </c>
      <c r="AT4" s="9">
        <f ca="1">AS4+1</f>
        <v>44621</v>
      </c>
      <c r="AU4" s="9">
        <f t="shared" ca="1" si="0"/>
        <v>44622</v>
      </c>
      <c r="AV4" s="9">
        <f t="shared" ca="1" si="0"/>
        <v>44623</v>
      </c>
      <c r="AW4" s="9">
        <f t="shared" ca="1" si="0"/>
        <v>44624</v>
      </c>
      <c r="AX4" s="9">
        <f t="shared" ca="1" si="0"/>
        <v>44625</v>
      </c>
      <c r="AY4" s="11">
        <f t="shared" ca="1" si="0"/>
        <v>44626</v>
      </c>
      <c r="AZ4" s="10">
        <f ca="1">AY4+1</f>
        <v>44627</v>
      </c>
      <c r="BA4" s="9">
        <f ca="1">AZ4+1</f>
        <v>44628</v>
      </c>
      <c r="BB4" s="9">
        <f t="shared" ref="BB4:BF4" ca="1" si="1">BA4+1</f>
        <v>44629</v>
      </c>
      <c r="BC4" s="9">
        <f t="shared" ca="1" si="1"/>
        <v>44630</v>
      </c>
      <c r="BD4" s="9">
        <f t="shared" ca="1" si="1"/>
        <v>44631</v>
      </c>
      <c r="BE4" s="9">
        <f t="shared" ca="1" si="1"/>
        <v>44632</v>
      </c>
      <c r="BF4" s="11">
        <f t="shared" ca="1" si="1"/>
        <v>44633</v>
      </c>
      <c r="BG4" s="10">
        <f ca="1">BF4+1</f>
        <v>44634</v>
      </c>
      <c r="BH4" s="9">
        <f ca="1">BG4+1</f>
        <v>44635</v>
      </c>
      <c r="BI4" s="9">
        <f t="shared" ref="BI4:BM4" ca="1" si="2">BH4+1</f>
        <v>44636</v>
      </c>
      <c r="BJ4" s="9">
        <f t="shared" ca="1" si="2"/>
        <v>44637</v>
      </c>
      <c r="BK4" s="9">
        <f t="shared" ca="1" si="2"/>
        <v>44638</v>
      </c>
      <c r="BL4" s="9">
        <f t="shared" ca="1" si="2"/>
        <v>44639</v>
      </c>
      <c r="BM4" s="11">
        <f t="shared" ca="1" si="2"/>
        <v>44640</v>
      </c>
    </row>
    <row r="5" spans="1:65" ht="30" customHeight="1" thickBot="1" x14ac:dyDescent="0.4">
      <c r="A5" s="38" t="s">
        <v>12</v>
      </c>
      <c r="B5" s="7" t="s">
        <v>29</v>
      </c>
      <c r="C5" s="7" t="s">
        <v>42</v>
      </c>
      <c r="D5" s="8" t="s">
        <v>41</v>
      </c>
      <c r="E5" s="8" t="s">
        <v>1</v>
      </c>
      <c r="F5" s="8" t="s">
        <v>2</v>
      </c>
      <c r="G5" s="8" t="s">
        <v>3</v>
      </c>
      <c r="H5" s="8"/>
      <c r="I5" s="8" t="s">
        <v>4</v>
      </c>
      <c r="J5" s="12" t="str">
        <f t="shared" ref="J5" ca="1" si="3">LEFT(TEXT(J4,"ddd"),1)</f>
        <v>M</v>
      </c>
      <c r="K5" s="12" t="str">
        <f t="shared" ref="K5:AS5" ca="1" si="4">LEFT(TEXT(K4,"ddd"),1)</f>
        <v>T</v>
      </c>
      <c r="L5" s="12" t="str">
        <f t="shared" ca="1" si="4"/>
        <v>W</v>
      </c>
      <c r="M5" s="12" t="str">
        <f t="shared" ca="1" si="4"/>
        <v>T</v>
      </c>
      <c r="N5" s="12" t="str">
        <f t="shared" ca="1" si="4"/>
        <v>F</v>
      </c>
      <c r="O5" s="12" t="str">
        <f t="shared" ca="1" si="4"/>
        <v>S</v>
      </c>
      <c r="P5" s="12" t="str">
        <f t="shared" ca="1" si="4"/>
        <v>S</v>
      </c>
      <c r="Q5" s="12" t="str">
        <f t="shared" ca="1" si="4"/>
        <v>M</v>
      </c>
      <c r="R5" s="12" t="str">
        <f t="shared" ca="1" si="4"/>
        <v>T</v>
      </c>
      <c r="S5" s="12" t="str">
        <f t="shared" ca="1" si="4"/>
        <v>W</v>
      </c>
      <c r="T5" s="12" t="str">
        <f t="shared" ca="1" si="4"/>
        <v>T</v>
      </c>
      <c r="U5" s="12" t="str">
        <f t="shared" ca="1" si="4"/>
        <v>F</v>
      </c>
      <c r="V5" s="12" t="str">
        <f t="shared" ca="1" si="4"/>
        <v>S</v>
      </c>
      <c r="W5" s="12" t="str">
        <f t="shared" ca="1" si="4"/>
        <v>S</v>
      </c>
      <c r="X5" s="12" t="str">
        <f t="shared" ca="1" si="4"/>
        <v>M</v>
      </c>
      <c r="Y5" s="12" t="str">
        <f t="shared" ca="1" si="4"/>
        <v>T</v>
      </c>
      <c r="Z5" s="12" t="str">
        <f t="shared" ca="1" si="4"/>
        <v>W</v>
      </c>
      <c r="AA5" s="12" t="str">
        <f t="shared" ca="1" si="4"/>
        <v>T</v>
      </c>
      <c r="AB5" s="12" t="str">
        <f t="shared" ca="1" si="4"/>
        <v>F</v>
      </c>
      <c r="AC5" s="12" t="str">
        <f t="shared" ca="1" si="4"/>
        <v>S</v>
      </c>
      <c r="AD5" s="12" t="str">
        <f t="shared" ca="1" si="4"/>
        <v>S</v>
      </c>
      <c r="AE5" s="12" t="str">
        <f t="shared" ca="1" si="4"/>
        <v>M</v>
      </c>
      <c r="AF5" s="12" t="str">
        <f t="shared" ca="1" si="4"/>
        <v>T</v>
      </c>
      <c r="AG5" s="12" t="str">
        <f t="shared" ca="1" si="4"/>
        <v>W</v>
      </c>
      <c r="AH5" s="12" t="str">
        <f t="shared" ca="1" si="4"/>
        <v>T</v>
      </c>
      <c r="AI5" s="12" t="str">
        <f t="shared" ca="1" si="4"/>
        <v>F</v>
      </c>
      <c r="AJ5" s="12" t="str">
        <f t="shared" ca="1" si="4"/>
        <v>S</v>
      </c>
      <c r="AK5" s="12" t="str">
        <f t="shared" ca="1" si="4"/>
        <v>S</v>
      </c>
      <c r="AL5" s="12" t="str">
        <f t="shared" ca="1" si="4"/>
        <v>M</v>
      </c>
      <c r="AM5" s="12" t="str">
        <f t="shared" ca="1" si="4"/>
        <v>T</v>
      </c>
      <c r="AN5" s="12" t="str">
        <f t="shared" ca="1" si="4"/>
        <v>W</v>
      </c>
      <c r="AO5" s="12" t="str">
        <f t="shared" ca="1" si="4"/>
        <v>T</v>
      </c>
      <c r="AP5" s="12" t="str">
        <f t="shared" ca="1" si="4"/>
        <v>F</v>
      </c>
      <c r="AQ5" s="12" t="str">
        <f t="shared" ca="1" si="4"/>
        <v>S</v>
      </c>
      <c r="AR5" s="12" t="str">
        <f t="shared" ca="1" si="4"/>
        <v>S</v>
      </c>
      <c r="AS5" s="12" t="str">
        <f t="shared" ca="1" si="4"/>
        <v>M</v>
      </c>
      <c r="AT5" s="12" t="str">
        <f t="shared" ref="AT5:BM5" ca="1" si="5">LEFT(TEXT(AT4,"ddd"),1)</f>
        <v>T</v>
      </c>
      <c r="AU5" s="12" t="str">
        <f t="shared" ca="1" si="5"/>
        <v>W</v>
      </c>
      <c r="AV5" s="12" t="str">
        <f t="shared" ca="1" si="5"/>
        <v>T</v>
      </c>
      <c r="AW5" s="12" t="str">
        <f t="shared" ca="1" si="5"/>
        <v>F</v>
      </c>
      <c r="AX5" s="12" t="str">
        <f t="shared" ca="1" si="5"/>
        <v>S</v>
      </c>
      <c r="AY5" s="12" t="str">
        <f t="shared" ca="1" si="5"/>
        <v>S</v>
      </c>
      <c r="AZ5" s="12" t="str">
        <f t="shared" ca="1" si="5"/>
        <v>M</v>
      </c>
      <c r="BA5" s="12" t="str">
        <f t="shared" ca="1" si="5"/>
        <v>T</v>
      </c>
      <c r="BB5" s="12" t="str">
        <f t="shared" ca="1" si="5"/>
        <v>W</v>
      </c>
      <c r="BC5" s="12" t="str">
        <f t="shared" ca="1" si="5"/>
        <v>T</v>
      </c>
      <c r="BD5" s="12" t="str">
        <f t="shared" ca="1" si="5"/>
        <v>F</v>
      </c>
      <c r="BE5" s="12" t="str">
        <f t="shared" ca="1" si="5"/>
        <v>S</v>
      </c>
      <c r="BF5" s="12" t="str">
        <f t="shared" ca="1" si="5"/>
        <v>S</v>
      </c>
      <c r="BG5" s="12" t="str">
        <f t="shared" ca="1" si="5"/>
        <v>M</v>
      </c>
      <c r="BH5" s="12" t="str">
        <f t="shared" ca="1" si="5"/>
        <v>T</v>
      </c>
      <c r="BI5" s="12" t="str">
        <f t="shared" ca="1" si="5"/>
        <v>W</v>
      </c>
      <c r="BJ5" s="12" t="str">
        <f t="shared" ca="1" si="5"/>
        <v>T</v>
      </c>
      <c r="BK5" s="12" t="str">
        <f t="shared" ca="1" si="5"/>
        <v>F</v>
      </c>
      <c r="BL5" s="12" t="str">
        <f t="shared" ca="1" si="5"/>
        <v>S</v>
      </c>
      <c r="BM5" s="12" t="str">
        <f t="shared" ca="1" si="5"/>
        <v>S</v>
      </c>
    </row>
    <row r="6" spans="1:65" ht="30" hidden="1" customHeight="1" thickBot="1" x14ac:dyDescent="0.4">
      <c r="A6" s="37" t="s">
        <v>7</v>
      </c>
      <c r="D6" s="39"/>
      <c r="F6"/>
      <c r="I6" t="str">
        <f>IF(OR(ISBLANK(task_start),ISBLANK(task_end)),"",task_end-task_start+1)</f>
        <v/>
      </c>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row>
    <row r="7" spans="1:65" s="3" customFormat="1" ht="30" customHeight="1" thickBot="1" x14ac:dyDescent="0.4">
      <c r="A7" s="38" t="s">
        <v>13</v>
      </c>
      <c r="B7" s="14" t="s">
        <v>18</v>
      </c>
      <c r="C7" s="14"/>
      <c r="D7" s="46"/>
      <c r="E7" s="15"/>
      <c r="F7" s="16"/>
      <c r="G7" s="17"/>
      <c r="H7" s="13"/>
      <c r="I7" s="13" t="str">
        <f t="shared" ref="I7:I70" si="6">IF(OR(ISBLANK(task_start),ISBLANK(task_end)),"",task_end-task_start+1)</f>
        <v/>
      </c>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row>
    <row r="8" spans="1:65" s="3" customFormat="1" ht="30" customHeight="1" thickBot="1" x14ac:dyDescent="0.4">
      <c r="A8" s="38" t="s">
        <v>14</v>
      </c>
      <c r="B8" s="54" t="s">
        <v>19</v>
      </c>
      <c r="C8" s="54"/>
      <c r="D8" s="47">
        <v>2</v>
      </c>
      <c r="E8" s="18">
        <v>0</v>
      </c>
      <c r="F8" s="42">
        <f ca="1">Project_Start</f>
        <v>44585</v>
      </c>
      <c r="G8" s="42">
        <f ca="1">F8+D8</f>
        <v>44587</v>
      </c>
      <c r="H8" s="13"/>
      <c r="I8" s="13">
        <f t="shared" ca="1" si="6"/>
        <v>3</v>
      </c>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row>
    <row r="9" spans="1:65" s="3" customFormat="1" ht="30" customHeight="1" thickBot="1" x14ac:dyDescent="0.4">
      <c r="A9" s="38" t="s">
        <v>15</v>
      </c>
      <c r="B9" s="54" t="s">
        <v>20</v>
      </c>
      <c r="C9" s="54"/>
      <c r="D9" s="47">
        <v>2</v>
      </c>
      <c r="E9" s="18">
        <v>0</v>
      </c>
      <c r="F9" s="42">
        <f ca="1">G8</f>
        <v>44587</v>
      </c>
      <c r="G9" s="42">
        <f ca="1">F9+D9</f>
        <v>44589</v>
      </c>
      <c r="H9" s="13"/>
      <c r="I9" s="13">
        <f t="shared" ca="1" si="6"/>
        <v>3</v>
      </c>
      <c r="J9" s="34"/>
      <c r="K9" s="34"/>
      <c r="L9" s="34"/>
      <c r="M9" s="34"/>
      <c r="N9" s="34"/>
      <c r="O9" s="34"/>
      <c r="P9" s="34"/>
      <c r="Q9" s="34"/>
      <c r="R9" s="34"/>
      <c r="S9" s="34"/>
      <c r="T9" s="34"/>
      <c r="U9" s="34"/>
      <c r="V9" s="35"/>
      <c r="W9" s="35"/>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row>
    <row r="10" spans="1:65" s="3" customFormat="1" ht="30" customHeight="1" thickBot="1" x14ac:dyDescent="0.4">
      <c r="A10" s="37"/>
      <c r="B10" s="54" t="s">
        <v>21</v>
      </c>
      <c r="C10" s="54"/>
      <c r="D10" s="47">
        <v>2</v>
      </c>
      <c r="E10" s="18">
        <v>0</v>
      </c>
      <c r="F10" s="42">
        <f ca="1">G9</f>
        <v>44589</v>
      </c>
      <c r="G10" s="42">
        <f ca="1">F10+D10</f>
        <v>44591</v>
      </c>
      <c r="H10" s="13"/>
      <c r="I10" s="13">
        <f t="shared" ca="1" si="6"/>
        <v>3</v>
      </c>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row>
    <row r="11" spans="1:65" s="3" customFormat="1" ht="30" customHeight="1" thickBot="1" x14ac:dyDescent="0.4">
      <c r="A11" s="37"/>
      <c r="B11" s="54" t="s">
        <v>22</v>
      </c>
      <c r="C11" s="54"/>
      <c r="D11" s="47">
        <v>1</v>
      </c>
      <c r="E11" s="18">
        <v>0</v>
      </c>
      <c r="F11" s="42">
        <f ca="1">G10</f>
        <v>44591</v>
      </c>
      <c r="G11" s="42">
        <f ca="1">F11+D11</f>
        <v>44592</v>
      </c>
      <c r="H11" s="13"/>
      <c r="I11" s="13">
        <f t="shared" ca="1" si="6"/>
        <v>2</v>
      </c>
      <c r="J11" s="34"/>
      <c r="K11" s="34"/>
      <c r="L11" s="34"/>
      <c r="M11" s="34"/>
      <c r="N11" s="34"/>
      <c r="O11" s="34"/>
      <c r="P11" s="34"/>
      <c r="Q11" s="34"/>
      <c r="R11" s="34"/>
      <c r="S11" s="34"/>
      <c r="T11" s="34"/>
      <c r="U11" s="34"/>
      <c r="V11" s="34"/>
      <c r="W11" s="34"/>
      <c r="X11" s="34"/>
      <c r="Y11" s="34"/>
      <c r="Z11" s="35"/>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row>
    <row r="12" spans="1:65" s="3" customFormat="1" ht="30" customHeight="1" thickBot="1" x14ac:dyDescent="0.4">
      <c r="A12" s="37"/>
      <c r="B12" s="54" t="s">
        <v>23</v>
      </c>
      <c r="C12" s="54"/>
      <c r="D12" s="47">
        <v>4</v>
      </c>
      <c r="E12" s="18">
        <v>0</v>
      </c>
      <c r="F12" s="42">
        <f ca="1">G11</f>
        <v>44592</v>
      </c>
      <c r="G12" s="42">
        <f ca="1">F12+D12</f>
        <v>44596</v>
      </c>
      <c r="H12" s="13"/>
      <c r="I12" s="13">
        <f t="shared" ca="1" si="6"/>
        <v>5</v>
      </c>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row>
    <row r="13" spans="1:65" s="3" customFormat="1" ht="30" customHeight="1" thickBot="1" x14ac:dyDescent="0.4">
      <c r="A13" s="38" t="s">
        <v>16</v>
      </c>
      <c r="B13" s="19" t="s">
        <v>24</v>
      </c>
      <c r="C13" s="19"/>
      <c r="D13" s="48"/>
      <c r="E13" s="20"/>
      <c r="F13" s="21"/>
      <c r="G13" s="22"/>
      <c r="H13" s="13"/>
      <c r="I13" s="13" t="str">
        <f t="shared" si="6"/>
        <v/>
      </c>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row>
    <row r="14" spans="1:65" s="3" customFormat="1" ht="30" customHeight="1" thickBot="1" x14ac:dyDescent="0.4">
      <c r="A14" s="38"/>
      <c r="B14" s="54" t="s">
        <v>19</v>
      </c>
      <c r="C14" s="54"/>
      <c r="D14" s="47">
        <v>2</v>
      </c>
      <c r="E14" s="18">
        <v>0</v>
      </c>
      <c r="F14" s="42">
        <f ca="1">Project_Start</f>
        <v>44585</v>
      </c>
      <c r="G14" s="42">
        <f ca="1">F14+D14</f>
        <v>44587</v>
      </c>
      <c r="H14" s="13"/>
      <c r="I14" s="13">
        <f t="shared" ca="1" si="6"/>
        <v>3</v>
      </c>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row>
    <row r="15" spans="1:65" s="3" customFormat="1" ht="30" customHeight="1" thickBot="1" x14ac:dyDescent="0.4">
      <c r="A15" s="37"/>
      <c r="B15" s="54" t="s">
        <v>20</v>
      </c>
      <c r="C15" s="54"/>
      <c r="D15" s="47">
        <v>2</v>
      </c>
      <c r="E15" s="18">
        <v>0</v>
      </c>
      <c r="F15" s="42">
        <f ca="1">G14</f>
        <v>44587</v>
      </c>
      <c r="G15" s="42">
        <f ca="1">F15+D15</f>
        <v>44589</v>
      </c>
      <c r="H15" s="13"/>
      <c r="I15" s="13">
        <f t="shared" ca="1" si="6"/>
        <v>3</v>
      </c>
      <c r="J15" s="34"/>
      <c r="K15" s="34"/>
      <c r="L15" s="34"/>
      <c r="M15" s="34"/>
      <c r="N15" s="34"/>
      <c r="O15" s="34"/>
      <c r="P15" s="34"/>
      <c r="Q15" s="34"/>
      <c r="R15" s="34"/>
      <c r="S15" s="34"/>
      <c r="T15" s="34"/>
      <c r="U15" s="34"/>
      <c r="V15" s="35"/>
      <c r="W15" s="35"/>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row>
    <row r="16" spans="1:65" s="3" customFormat="1" ht="30" customHeight="1" thickBot="1" x14ac:dyDescent="0.4">
      <c r="A16" s="37"/>
      <c r="B16" s="54" t="s">
        <v>21</v>
      </c>
      <c r="C16" s="54"/>
      <c r="D16" s="47">
        <v>2</v>
      </c>
      <c r="E16" s="18">
        <v>0</v>
      </c>
      <c r="F16" s="42">
        <f ca="1">G15</f>
        <v>44589</v>
      </c>
      <c r="G16" s="42">
        <f ca="1">F16+D16</f>
        <v>44591</v>
      </c>
      <c r="H16" s="13"/>
      <c r="I16" s="13">
        <f t="shared" ca="1" si="6"/>
        <v>3</v>
      </c>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row>
    <row r="17" spans="1:65" s="3" customFormat="1" ht="30" customHeight="1" thickBot="1" x14ac:dyDescent="0.4">
      <c r="A17" s="37"/>
      <c r="B17" s="54" t="s">
        <v>22</v>
      </c>
      <c r="C17" s="54"/>
      <c r="D17" s="47">
        <v>1</v>
      </c>
      <c r="E17" s="18">
        <v>0</v>
      </c>
      <c r="F17" s="42">
        <f ca="1">G16</f>
        <v>44591</v>
      </c>
      <c r="G17" s="42">
        <f ca="1">F17+D17</f>
        <v>44592</v>
      </c>
      <c r="H17" s="13"/>
      <c r="I17" s="13">
        <f t="shared" ca="1" si="6"/>
        <v>2</v>
      </c>
      <c r="J17" s="34"/>
      <c r="K17" s="34"/>
      <c r="L17" s="34"/>
      <c r="M17" s="34"/>
      <c r="N17" s="34"/>
      <c r="O17" s="34"/>
      <c r="P17" s="34"/>
      <c r="Q17" s="34"/>
      <c r="R17" s="34"/>
      <c r="S17" s="34"/>
      <c r="T17" s="34"/>
      <c r="U17" s="34"/>
      <c r="V17" s="34"/>
      <c r="W17" s="34"/>
      <c r="X17" s="34"/>
      <c r="Y17" s="34"/>
      <c r="Z17" s="35"/>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row>
    <row r="18" spans="1:65" s="3" customFormat="1" ht="30" customHeight="1" thickBot="1" x14ac:dyDescent="0.4">
      <c r="A18" s="37"/>
      <c r="B18" s="54" t="s">
        <v>23</v>
      </c>
      <c r="C18" s="54"/>
      <c r="D18" s="47">
        <v>4</v>
      </c>
      <c r="E18" s="18">
        <v>0</v>
      </c>
      <c r="F18" s="42">
        <f ca="1">G17</f>
        <v>44592</v>
      </c>
      <c r="G18" s="42">
        <f ca="1">F18+D18</f>
        <v>44596</v>
      </c>
      <c r="H18" s="13"/>
      <c r="I18" s="13">
        <f t="shared" ca="1" si="6"/>
        <v>5</v>
      </c>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row>
    <row r="19" spans="1:65" s="3" customFormat="1" ht="30" customHeight="1" thickBot="1" x14ac:dyDescent="0.4">
      <c r="A19" s="37" t="s">
        <v>6</v>
      </c>
      <c r="B19" s="24" t="s">
        <v>25</v>
      </c>
      <c r="C19" s="24"/>
      <c r="D19" s="50"/>
      <c r="E19" s="25"/>
      <c r="F19" s="26"/>
      <c r="G19" s="27"/>
      <c r="H19" s="13"/>
      <c r="I19" s="13" t="str">
        <f t="shared" si="6"/>
        <v/>
      </c>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row>
    <row r="20" spans="1:65" s="3" customFormat="1" ht="30" customHeight="1" thickBot="1" x14ac:dyDescent="0.4">
      <c r="A20" s="37"/>
      <c r="B20" s="54" t="s">
        <v>19</v>
      </c>
      <c r="C20" s="54"/>
      <c r="D20" s="47">
        <v>4</v>
      </c>
      <c r="E20" s="18">
        <v>0</v>
      </c>
      <c r="F20" s="42">
        <f ca="1">Project_Start</f>
        <v>44585</v>
      </c>
      <c r="G20" s="42">
        <f t="shared" ref="G20:G25" ca="1" si="7">F20+D20</f>
        <v>44589</v>
      </c>
      <c r="H20" s="13"/>
      <c r="I20" s="13">
        <f t="shared" ca="1" si="6"/>
        <v>5</v>
      </c>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row>
    <row r="21" spans="1:65" s="3" customFormat="1" ht="30" customHeight="1" thickBot="1" x14ac:dyDescent="0.4">
      <c r="A21" s="37"/>
      <c r="B21" s="54" t="s">
        <v>20</v>
      </c>
      <c r="C21" s="54"/>
      <c r="D21" s="47">
        <v>5</v>
      </c>
      <c r="E21" s="18">
        <v>0</v>
      </c>
      <c r="F21" s="42">
        <f ca="1">G20</f>
        <v>44589</v>
      </c>
      <c r="G21" s="42">
        <f t="shared" ca="1" si="7"/>
        <v>44594</v>
      </c>
      <c r="H21" s="13"/>
      <c r="I21" s="13">
        <f t="shared" ca="1" si="6"/>
        <v>6</v>
      </c>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row>
    <row r="22" spans="1:65" s="3" customFormat="1" ht="30" customHeight="1" thickBot="1" x14ac:dyDescent="0.4">
      <c r="A22" s="37"/>
      <c r="B22" s="54" t="s">
        <v>26</v>
      </c>
      <c r="C22" s="54"/>
      <c r="D22" s="47">
        <v>15</v>
      </c>
      <c r="E22" s="18">
        <v>0</v>
      </c>
      <c r="F22" s="42">
        <f ca="1">G21</f>
        <v>44594</v>
      </c>
      <c r="G22" s="42">
        <f t="shared" ca="1" si="7"/>
        <v>44609</v>
      </c>
      <c r="H22" s="13"/>
      <c r="I22" s="13"/>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row>
    <row r="23" spans="1:65" s="3" customFormat="1" ht="30" customHeight="1" thickBot="1" x14ac:dyDescent="0.4">
      <c r="A23" s="37"/>
      <c r="B23" s="54" t="s">
        <v>21</v>
      </c>
      <c r="C23" s="54"/>
      <c r="D23" s="47">
        <v>5</v>
      </c>
      <c r="E23" s="18">
        <v>0</v>
      </c>
      <c r="F23" s="42">
        <f ca="1">G22</f>
        <v>44609</v>
      </c>
      <c r="G23" s="42">
        <f t="shared" ca="1" si="7"/>
        <v>44614</v>
      </c>
      <c r="H23" s="13"/>
      <c r="I23" s="13">
        <f t="shared" ca="1" si="6"/>
        <v>6</v>
      </c>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row>
    <row r="24" spans="1:65" s="3" customFormat="1" ht="30" customHeight="1" thickBot="1" x14ac:dyDescent="0.4">
      <c r="A24" s="37"/>
      <c r="B24" s="54" t="s">
        <v>22</v>
      </c>
      <c r="C24" s="54"/>
      <c r="D24" s="47">
        <v>1</v>
      </c>
      <c r="E24" s="18">
        <v>0</v>
      </c>
      <c r="F24" s="42">
        <f ca="1">G23</f>
        <v>44614</v>
      </c>
      <c r="G24" s="42">
        <f t="shared" ca="1" si="7"/>
        <v>44615</v>
      </c>
      <c r="H24" s="13"/>
      <c r="I24" s="13">
        <f t="shared" ca="1" si="6"/>
        <v>2</v>
      </c>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row>
    <row r="25" spans="1:65" s="3" customFormat="1" ht="30" customHeight="1" thickBot="1" x14ac:dyDescent="0.4">
      <c r="A25" s="37"/>
      <c r="B25" s="54" t="s">
        <v>23</v>
      </c>
      <c r="C25" s="54"/>
      <c r="D25" s="47">
        <v>7</v>
      </c>
      <c r="E25" s="18">
        <v>0</v>
      </c>
      <c r="F25" s="42">
        <f ca="1">G24</f>
        <v>44615</v>
      </c>
      <c r="G25" s="42">
        <f t="shared" ca="1" si="7"/>
        <v>44622</v>
      </c>
      <c r="H25" s="13"/>
      <c r="I25" s="13">
        <f t="shared" ca="1" si="6"/>
        <v>8</v>
      </c>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row>
    <row r="26" spans="1:65" s="3" customFormat="1" ht="30" customHeight="1" thickBot="1" x14ac:dyDescent="0.4">
      <c r="A26" s="37" t="s">
        <v>6</v>
      </c>
      <c r="B26" s="29" t="s">
        <v>27</v>
      </c>
      <c r="C26" s="29"/>
      <c r="D26" s="52"/>
      <c r="E26" s="30"/>
      <c r="F26" s="31"/>
      <c r="G26" s="32"/>
      <c r="H26" s="13"/>
      <c r="I26" s="13" t="str">
        <f t="shared" si="6"/>
        <v/>
      </c>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row>
    <row r="27" spans="1:65" s="3" customFormat="1" ht="30" customHeight="1" thickBot="1" x14ac:dyDescent="0.4">
      <c r="A27" s="37"/>
      <c r="B27" s="55" t="s">
        <v>19</v>
      </c>
      <c r="C27" s="55"/>
      <c r="D27" s="53">
        <v>4</v>
      </c>
      <c r="E27" s="18">
        <v>0</v>
      </c>
      <c r="F27" s="42">
        <f ca="1">Project_Start</f>
        <v>44585</v>
      </c>
      <c r="G27" s="42">
        <f t="shared" ref="G27:G32" ca="1" si="8">F27+D27</f>
        <v>44589</v>
      </c>
      <c r="H27" s="13"/>
      <c r="I27" s="13">
        <f t="shared" ca="1" si="6"/>
        <v>5</v>
      </c>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row>
    <row r="28" spans="1:65" s="3" customFormat="1" ht="30" customHeight="1" thickBot="1" x14ac:dyDescent="0.4">
      <c r="A28" s="37"/>
      <c r="B28" s="55" t="s">
        <v>20</v>
      </c>
      <c r="C28" s="55"/>
      <c r="D28" s="53">
        <v>5</v>
      </c>
      <c r="E28" s="18">
        <v>0</v>
      </c>
      <c r="F28" s="42">
        <f ca="1">G27</f>
        <v>44589</v>
      </c>
      <c r="G28" s="42">
        <f t="shared" ca="1" si="8"/>
        <v>44594</v>
      </c>
      <c r="H28" s="13"/>
      <c r="I28" s="13">
        <f t="shared" ca="1" si="6"/>
        <v>6</v>
      </c>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row>
    <row r="29" spans="1:65" s="3" customFormat="1" ht="30" customHeight="1" thickBot="1" x14ac:dyDescent="0.4">
      <c r="A29" s="37"/>
      <c r="B29" s="55" t="s">
        <v>26</v>
      </c>
      <c r="C29" s="55"/>
      <c r="D29" s="53">
        <v>150</v>
      </c>
      <c r="E29" s="18">
        <v>0</v>
      </c>
      <c r="F29" s="42">
        <f ca="1">G28</f>
        <v>44594</v>
      </c>
      <c r="G29" s="42">
        <f t="shared" ca="1" si="8"/>
        <v>44744</v>
      </c>
      <c r="H29" s="13"/>
      <c r="I29" s="13">
        <f t="shared" ca="1" si="6"/>
        <v>151</v>
      </c>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row>
    <row r="30" spans="1:65" s="3" customFormat="1" ht="30" customHeight="1" thickBot="1" x14ac:dyDescent="0.4">
      <c r="A30" s="37"/>
      <c r="B30" s="55" t="s">
        <v>21</v>
      </c>
      <c r="C30" s="55"/>
      <c r="D30" s="53">
        <v>15</v>
      </c>
      <c r="E30" s="18">
        <v>0</v>
      </c>
      <c r="F30" s="42">
        <f ca="1">G29</f>
        <v>44744</v>
      </c>
      <c r="G30" s="42">
        <f t="shared" ca="1" si="8"/>
        <v>44759</v>
      </c>
      <c r="H30" s="13"/>
      <c r="I30" s="13">
        <f t="shared" ca="1" si="6"/>
        <v>16</v>
      </c>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row>
    <row r="31" spans="1:65" s="3" customFormat="1" ht="30" customHeight="1" thickBot="1" x14ac:dyDescent="0.4">
      <c r="A31" s="37"/>
      <c r="B31" s="55" t="s">
        <v>22</v>
      </c>
      <c r="C31" s="55"/>
      <c r="D31" s="53">
        <v>3</v>
      </c>
      <c r="E31" s="18">
        <v>0</v>
      </c>
      <c r="F31" s="42">
        <f ca="1">G30</f>
        <v>44759</v>
      </c>
      <c r="G31" s="42">
        <f t="shared" ca="1" si="8"/>
        <v>44762</v>
      </c>
      <c r="H31" s="13"/>
      <c r="I31" s="13"/>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row>
    <row r="32" spans="1:65" s="3" customFormat="1" ht="30" customHeight="1" thickBot="1" x14ac:dyDescent="0.4">
      <c r="A32" s="37"/>
      <c r="B32" s="55" t="s">
        <v>23</v>
      </c>
      <c r="C32" s="55"/>
      <c r="D32" s="53">
        <v>7</v>
      </c>
      <c r="E32" s="18">
        <v>0</v>
      </c>
      <c r="F32" s="42">
        <f ca="1">G31</f>
        <v>44762</v>
      </c>
      <c r="G32" s="42">
        <f t="shared" ca="1" si="8"/>
        <v>44769</v>
      </c>
      <c r="H32" s="13"/>
      <c r="I32" s="13">
        <f t="shared" ca="1" si="6"/>
        <v>8</v>
      </c>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row>
    <row r="33" spans="1:65" s="3" customFormat="1" ht="30" customHeight="1" thickBot="1" x14ac:dyDescent="0.4">
      <c r="A33" s="38" t="s">
        <v>13</v>
      </c>
      <c r="B33" s="14" t="s">
        <v>28</v>
      </c>
      <c r="C33" s="14"/>
      <c r="D33" s="46"/>
      <c r="E33" s="15"/>
      <c r="F33" s="16"/>
      <c r="G33" s="17"/>
      <c r="H33" s="13"/>
      <c r="I33" s="13" t="str">
        <f t="shared" si="6"/>
        <v/>
      </c>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row>
    <row r="34" spans="1:65" s="3" customFormat="1" ht="30" customHeight="1" thickBot="1" x14ac:dyDescent="0.4">
      <c r="A34" s="38" t="s">
        <v>14</v>
      </c>
      <c r="B34" s="54" t="s">
        <v>19</v>
      </c>
      <c r="C34" s="54"/>
      <c r="D34" s="47">
        <v>4</v>
      </c>
      <c r="E34" s="18">
        <v>0</v>
      </c>
      <c r="F34" s="42">
        <f ca="1">Project_Start</f>
        <v>44585</v>
      </c>
      <c r="G34" s="42">
        <f t="shared" ref="G34:G39" ca="1" si="9">F34+D34</f>
        <v>44589</v>
      </c>
      <c r="H34" s="13"/>
      <c r="I34" s="13">
        <f t="shared" ca="1" si="6"/>
        <v>5</v>
      </c>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row>
    <row r="35" spans="1:65" s="3" customFormat="1" ht="30" customHeight="1" thickBot="1" x14ac:dyDescent="0.4">
      <c r="A35" s="38" t="s">
        <v>15</v>
      </c>
      <c r="B35" s="54" t="s">
        <v>20</v>
      </c>
      <c r="C35" s="54"/>
      <c r="D35" s="47">
        <v>5</v>
      </c>
      <c r="E35" s="18">
        <v>0</v>
      </c>
      <c r="F35" s="42">
        <f ca="1">G34</f>
        <v>44589</v>
      </c>
      <c r="G35" s="42">
        <f t="shared" ca="1" si="9"/>
        <v>44594</v>
      </c>
      <c r="H35" s="13"/>
      <c r="I35" s="13">
        <f t="shared" ca="1" si="6"/>
        <v>6</v>
      </c>
      <c r="J35" s="34"/>
      <c r="K35" s="34"/>
      <c r="L35" s="34"/>
      <c r="M35" s="34"/>
      <c r="N35" s="34"/>
      <c r="O35" s="34"/>
      <c r="P35" s="34"/>
      <c r="Q35" s="34"/>
      <c r="R35" s="34"/>
      <c r="S35" s="34"/>
      <c r="T35" s="34"/>
      <c r="U35" s="34"/>
      <c r="V35" s="35"/>
      <c r="W35" s="35"/>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row>
    <row r="36" spans="1:65" s="3" customFormat="1" ht="30" customHeight="1" thickBot="1" x14ac:dyDescent="0.4">
      <c r="A36" s="37"/>
      <c r="B36" s="54" t="s">
        <v>26</v>
      </c>
      <c r="C36" s="54"/>
      <c r="D36" s="47">
        <v>100</v>
      </c>
      <c r="E36" s="18">
        <v>0</v>
      </c>
      <c r="F36" s="42">
        <f ca="1">G35</f>
        <v>44594</v>
      </c>
      <c r="G36" s="42">
        <f t="shared" ca="1" si="9"/>
        <v>44694</v>
      </c>
      <c r="H36" s="13"/>
      <c r="I36" s="13">
        <f t="shared" ca="1" si="6"/>
        <v>101</v>
      </c>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row>
    <row r="37" spans="1:65" s="3" customFormat="1" ht="30" customHeight="1" thickBot="1" x14ac:dyDescent="0.4">
      <c r="A37" s="37"/>
      <c r="B37" s="54" t="s">
        <v>21</v>
      </c>
      <c r="C37" s="54"/>
      <c r="D37" s="47">
        <v>15</v>
      </c>
      <c r="E37" s="18">
        <v>0</v>
      </c>
      <c r="F37" s="42">
        <f ca="1">G36</f>
        <v>44694</v>
      </c>
      <c r="G37" s="42">
        <f t="shared" ca="1" si="9"/>
        <v>44709</v>
      </c>
      <c r="H37" s="13"/>
      <c r="I37" s="13">
        <f t="shared" ca="1" si="6"/>
        <v>16</v>
      </c>
      <c r="J37" s="34"/>
      <c r="K37" s="34"/>
      <c r="L37" s="34"/>
      <c r="M37" s="34"/>
      <c r="N37" s="34"/>
      <c r="O37" s="34"/>
      <c r="P37" s="34"/>
      <c r="Q37" s="34"/>
      <c r="R37" s="34"/>
      <c r="S37" s="34"/>
      <c r="T37" s="34"/>
      <c r="U37" s="34"/>
      <c r="V37" s="34"/>
      <c r="W37" s="34"/>
      <c r="X37" s="34"/>
      <c r="Y37" s="34"/>
      <c r="Z37" s="35"/>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row>
    <row r="38" spans="1:65" s="3" customFormat="1" ht="30" customHeight="1" thickBot="1" x14ac:dyDescent="0.4">
      <c r="A38" s="37"/>
      <c r="B38" s="54" t="s">
        <v>22</v>
      </c>
      <c r="C38" s="54"/>
      <c r="D38" s="47">
        <v>3</v>
      </c>
      <c r="E38" s="18">
        <v>0</v>
      </c>
      <c r="F38" s="42">
        <f ca="1">G37</f>
        <v>44709</v>
      </c>
      <c r="G38" s="42">
        <f t="shared" ca="1" si="9"/>
        <v>44712</v>
      </c>
      <c r="H38" s="13"/>
      <c r="I38" s="13"/>
      <c r="J38" s="34"/>
      <c r="K38" s="34"/>
      <c r="L38" s="34"/>
      <c r="M38" s="34"/>
      <c r="N38" s="34"/>
      <c r="O38" s="34"/>
      <c r="P38" s="34"/>
      <c r="Q38" s="34"/>
      <c r="R38" s="34"/>
      <c r="S38" s="34"/>
      <c r="T38" s="34"/>
      <c r="U38" s="34"/>
      <c r="V38" s="34"/>
      <c r="W38" s="34"/>
      <c r="X38" s="34"/>
      <c r="Y38" s="34"/>
      <c r="Z38" s="35"/>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row>
    <row r="39" spans="1:65" s="3" customFormat="1" ht="30" customHeight="1" thickBot="1" x14ac:dyDescent="0.4">
      <c r="A39" s="37"/>
      <c r="B39" s="54" t="s">
        <v>23</v>
      </c>
      <c r="C39" s="54"/>
      <c r="D39" s="47">
        <v>7</v>
      </c>
      <c r="E39" s="18">
        <v>0</v>
      </c>
      <c r="F39" s="42">
        <f ca="1">G38</f>
        <v>44712</v>
      </c>
      <c r="G39" s="42">
        <f t="shared" ca="1" si="9"/>
        <v>44719</v>
      </c>
      <c r="H39" s="13"/>
      <c r="I39" s="13">
        <f t="shared" ca="1" si="6"/>
        <v>8</v>
      </c>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row>
    <row r="40" spans="1:65" s="3" customFormat="1" ht="30" customHeight="1" thickBot="1" x14ac:dyDescent="0.4">
      <c r="A40" s="38" t="s">
        <v>16</v>
      </c>
      <c r="B40" s="19" t="s">
        <v>30</v>
      </c>
      <c r="C40" s="19"/>
      <c r="D40" s="48"/>
      <c r="E40" s="20"/>
      <c r="F40" s="21"/>
      <c r="G40" s="22"/>
      <c r="H40" s="13"/>
      <c r="I40" s="13" t="str">
        <f t="shared" si="6"/>
        <v/>
      </c>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row>
    <row r="41" spans="1:65" s="3" customFormat="1" ht="30" customHeight="1" thickBot="1" x14ac:dyDescent="0.4">
      <c r="A41" s="38"/>
      <c r="B41" s="58" t="s">
        <v>19</v>
      </c>
      <c r="C41" s="58"/>
      <c r="D41" s="49">
        <v>10</v>
      </c>
      <c r="E41" s="23">
        <v>0</v>
      </c>
      <c r="F41" s="43">
        <f ca="1">Project_Start</f>
        <v>44585</v>
      </c>
      <c r="G41" s="43">
        <f t="shared" ref="G41:G46" ca="1" si="10">F41+D41</f>
        <v>44595</v>
      </c>
      <c r="H41" s="13"/>
      <c r="I41" s="13">
        <f t="shared" ca="1" si="6"/>
        <v>11</v>
      </c>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row>
    <row r="42" spans="1:65" s="3" customFormat="1" ht="30" customHeight="1" thickBot="1" x14ac:dyDescent="0.4">
      <c r="A42" s="37"/>
      <c r="B42" s="58" t="s">
        <v>20</v>
      </c>
      <c r="C42" s="58"/>
      <c r="D42" s="49">
        <v>5</v>
      </c>
      <c r="E42" s="23">
        <v>0</v>
      </c>
      <c r="F42" s="43">
        <f ca="1">G41</f>
        <v>44595</v>
      </c>
      <c r="G42" s="43">
        <f t="shared" ca="1" si="10"/>
        <v>44600</v>
      </c>
      <c r="H42" s="13"/>
      <c r="I42" s="13">
        <f t="shared" ca="1" si="6"/>
        <v>6</v>
      </c>
      <c r="J42" s="34"/>
      <c r="K42" s="34"/>
      <c r="L42" s="34"/>
      <c r="M42" s="34"/>
      <c r="N42" s="34"/>
      <c r="O42" s="34"/>
      <c r="P42" s="34"/>
      <c r="Q42" s="34"/>
      <c r="R42" s="34"/>
      <c r="S42" s="34"/>
      <c r="T42" s="34"/>
      <c r="U42" s="34"/>
      <c r="V42" s="35"/>
      <c r="W42" s="35"/>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row>
    <row r="43" spans="1:65" s="3" customFormat="1" ht="30" customHeight="1" thickBot="1" x14ac:dyDescent="0.4">
      <c r="A43" s="37"/>
      <c r="B43" s="58" t="s">
        <v>26</v>
      </c>
      <c r="C43" s="58"/>
      <c r="D43" s="49">
        <v>150</v>
      </c>
      <c r="E43" s="23">
        <v>0</v>
      </c>
      <c r="F43" s="43">
        <f ca="1">G42</f>
        <v>44600</v>
      </c>
      <c r="G43" s="43">
        <f t="shared" ca="1" si="10"/>
        <v>44750</v>
      </c>
      <c r="H43" s="13"/>
      <c r="I43" s="13">
        <f t="shared" ca="1" si="6"/>
        <v>151</v>
      </c>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row>
    <row r="44" spans="1:65" s="3" customFormat="1" ht="30" customHeight="1" thickBot="1" x14ac:dyDescent="0.4">
      <c r="A44" s="37"/>
      <c r="B44" s="58" t="s">
        <v>21</v>
      </c>
      <c r="C44" s="58"/>
      <c r="D44" s="49">
        <v>12</v>
      </c>
      <c r="E44" s="23">
        <v>0</v>
      </c>
      <c r="F44" s="43">
        <f ca="1">G43</f>
        <v>44750</v>
      </c>
      <c r="G44" s="43">
        <f t="shared" ca="1" si="10"/>
        <v>44762</v>
      </c>
      <c r="H44" s="13"/>
      <c r="I44" s="13">
        <f t="shared" ca="1" si="6"/>
        <v>13</v>
      </c>
      <c r="J44" s="34"/>
      <c r="K44" s="34"/>
      <c r="L44" s="34"/>
      <c r="M44" s="34"/>
      <c r="N44" s="34"/>
      <c r="O44" s="34"/>
      <c r="P44" s="34"/>
      <c r="Q44" s="34"/>
      <c r="R44" s="34"/>
      <c r="S44" s="34"/>
      <c r="T44" s="34"/>
      <c r="U44" s="34"/>
      <c r="V44" s="34"/>
      <c r="W44" s="34"/>
      <c r="X44" s="34"/>
      <c r="Y44" s="34"/>
      <c r="Z44" s="35"/>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row>
    <row r="45" spans="1:65" s="3" customFormat="1" ht="30" customHeight="1" thickBot="1" x14ac:dyDescent="0.4">
      <c r="A45" s="37"/>
      <c r="B45" s="58" t="s">
        <v>22</v>
      </c>
      <c r="C45" s="58"/>
      <c r="D45" s="49">
        <v>3</v>
      </c>
      <c r="E45" s="23">
        <v>0</v>
      </c>
      <c r="F45" s="43">
        <f ca="1">G44</f>
        <v>44762</v>
      </c>
      <c r="G45" s="43">
        <f t="shared" ca="1" si="10"/>
        <v>44765</v>
      </c>
      <c r="H45" s="13"/>
      <c r="I45" s="13"/>
      <c r="J45" s="34"/>
      <c r="K45" s="34"/>
      <c r="L45" s="34"/>
      <c r="M45" s="34"/>
      <c r="N45" s="34"/>
      <c r="O45" s="34"/>
      <c r="P45" s="34"/>
      <c r="Q45" s="34"/>
      <c r="R45" s="34"/>
      <c r="S45" s="34"/>
      <c r="T45" s="34"/>
      <c r="U45" s="34"/>
      <c r="V45" s="34"/>
      <c r="W45" s="34"/>
      <c r="X45" s="34"/>
      <c r="Y45" s="34"/>
      <c r="Z45" s="35"/>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row>
    <row r="46" spans="1:65" s="3" customFormat="1" ht="30" customHeight="1" thickBot="1" x14ac:dyDescent="0.4">
      <c r="A46" s="37"/>
      <c r="B46" s="58" t="s">
        <v>23</v>
      </c>
      <c r="C46" s="58"/>
      <c r="D46" s="49">
        <v>15</v>
      </c>
      <c r="E46" s="23">
        <v>0</v>
      </c>
      <c r="F46" s="43">
        <f ca="1">G45</f>
        <v>44765</v>
      </c>
      <c r="G46" s="43">
        <f t="shared" ca="1" si="10"/>
        <v>44780</v>
      </c>
      <c r="H46" s="13"/>
      <c r="I46" s="13">
        <f t="shared" ca="1" si="6"/>
        <v>16</v>
      </c>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row>
    <row r="47" spans="1:65" s="3" customFormat="1" ht="30" customHeight="1" thickBot="1" x14ac:dyDescent="0.4">
      <c r="A47" s="37" t="s">
        <v>6</v>
      </c>
      <c r="B47" s="24" t="s">
        <v>31</v>
      </c>
      <c r="C47" s="24"/>
      <c r="D47" s="50"/>
      <c r="E47" s="25"/>
      <c r="F47" s="26"/>
      <c r="G47" s="27"/>
      <c r="H47" s="13"/>
      <c r="I47" s="13" t="str">
        <f t="shared" si="6"/>
        <v/>
      </c>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row>
    <row r="48" spans="1:65" s="3" customFormat="1" ht="30" customHeight="1" thickBot="1" x14ac:dyDescent="0.4">
      <c r="A48" s="37"/>
      <c r="B48" s="59" t="s">
        <v>19</v>
      </c>
      <c r="C48" s="59"/>
      <c r="D48" s="51">
        <v>5</v>
      </c>
      <c r="E48" s="28">
        <v>0</v>
      </c>
      <c r="F48" s="44">
        <f ca="1">Project_Start</f>
        <v>44585</v>
      </c>
      <c r="G48" s="44">
        <f ca="1">F48+D48</f>
        <v>44590</v>
      </c>
      <c r="H48" s="13"/>
      <c r="I48" s="13">
        <f t="shared" ca="1" si="6"/>
        <v>6</v>
      </c>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row>
    <row r="49" spans="1:65" s="3" customFormat="1" ht="30" customHeight="1" thickBot="1" x14ac:dyDescent="0.4">
      <c r="A49" s="37"/>
      <c r="B49" s="59" t="s">
        <v>20</v>
      </c>
      <c r="C49" s="59"/>
      <c r="D49" s="51">
        <v>4</v>
      </c>
      <c r="E49" s="28">
        <v>0</v>
      </c>
      <c r="F49" s="44">
        <f ca="1">G48</f>
        <v>44590</v>
      </c>
      <c r="G49" s="44">
        <f ca="1">F49+D49</f>
        <v>44594</v>
      </c>
      <c r="H49" s="13"/>
      <c r="I49" s="13">
        <f t="shared" ca="1" si="6"/>
        <v>5</v>
      </c>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row>
    <row r="50" spans="1:65" s="3" customFormat="1" ht="30" customHeight="1" thickBot="1" x14ac:dyDescent="0.4">
      <c r="A50" s="37"/>
      <c r="B50" s="59" t="s">
        <v>26</v>
      </c>
      <c r="C50" s="59"/>
      <c r="D50" s="51">
        <v>30</v>
      </c>
      <c r="E50" s="28">
        <v>0</v>
      </c>
      <c r="F50" s="44">
        <f t="shared" ref="F50:F52" ca="1" si="11">G49</f>
        <v>44594</v>
      </c>
      <c r="G50" s="44">
        <f ca="1">F50+D50</f>
        <v>44624</v>
      </c>
      <c r="H50" s="13"/>
      <c r="I50" s="13">
        <f t="shared" ca="1" si="6"/>
        <v>31</v>
      </c>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row>
    <row r="51" spans="1:65" s="3" customFormat="1" ht="30" customHeight="1" thickBot="1" x14ac:dyDescent="0.4">
      <c r="A51" s="37"/>
      <c r="B51" s="59" t="s">
        <v>21</v>
      </c>
      <c r="C51" s="59"/>
      <c r="D51" s="51">
        <v>4</v>
      </c>
      <c r="E51" s="28">
        <v>0</v>
      </c>
      <c r="F51" s="44">
        <f t="shared" ca="1" si="11"/>
        <v>44624</v>
      </c>
      <c r="G51" s="44">
        <f ca="1">F51+D51</f>
        <v>44628</v>
      </c>
      <c r="H51" s="13"/>
      <c r="I51" s="13">
        <f t="shared" ca="1" si="6"/>
        <v>5</v>
      </c>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row>
    <row r="52" spans="1:65" s="3" customFormat="1" ht="30" customHeight="1" thickBot="1" x14ac:dyDescent="0.4">
      <c r="A52" s="37"/>
      <c r="B52" s="59" t="s">
        <v>23</v>
      </c>
      <c r="C52" s="59"/>
      <c r="D52" s="51">
        <v>4</v>
      </c>
      <c r="E52" s="28">
        <v>0</v>
      </c>
      <c r="F52" s="44">
        <f t="shared" ca="1" si="11"/>
        <v>44628</v>
      </c>
      <c r="G52" s="44">
        <f ca="1">F52+D52</f>
        <v>44632</v>
      </c>
      <c r="H52" s="13"/>
      <c r="I52" s="13">
        <f t="shared" ca="1" si="6"/>
        <v>5</v>
      </c>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row>
    <row r="53" spans="1:65" s="3" customFormat="1" ht="30" customHeight="1" thickBot="1" x14ac:dyDescent="0.4">
      <c r="A53" s="37" t="s">
        <v>6</v>
      </c>
      <c r="B53" s="29" t="s">
        <v>32</v>
      </c>
      <c r="C53" s="29"/>
      <c r="D53" s="52"/>
      <c r="E53" s="30"/>
      <c r="F53" s="31"/>
      <c r="G53" s="32"/>
      <c r="H53" s="13"/>
      <c r="I53" s="13" t="str">
        <f t="shared" si="6"/>
        <v/>
      </c>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row>
    <row r="54" spans="1:65" s="3" customFormat="1" ht="30" customHeight="1" thickBot="1" x14ac:dyDescent="0.4">
      <c r="A54" s="37"/>
      <c r="B54" s="60" t="s">
        <v>19</v>
      </c>
      <c r="C54" s="60"/>
      <c r="D54" s="53">
        <v>5</v>
      </c>
      <c r="E54" s="33">
        <v>0</v>
      </c>
      <c r="F54" s="45">
        <f ca="1">Project_Start</f>
        <v>44585</v>
      </c>
      <c r="G54" s="45">
        <f ca="1">F54+D54</f>
        <v>44590</v>
      </c>
      <c r="H54" s="13"/>
      <c r="I54" s="13">
        <f t="shared" ca="1" si="6"/>
        <v>6</v>
      </c>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row>
    <row r="55" spans="1:65" s="3" customFormat="1" ht="30" customHeight="1" thickBot="1" x14ac:dyDescent="0.4">
      <c r="A55" s="37"/>
      <c r="B55" s="60" t="s">
        <v>20</v>
      </c>
      <c r="C55" s="60"/>
      <c r="D55" s="53">
        <v>15</v>
      </c>
      <c r="E55" s="33">
        <v>0</v>
      </c>
      <c r="F55" s="45">
        <f ca="1">G54</f>
        <v>44590</v>
      </c>
      <c r="G55" s="45">
        <f ca="1">F55+D55</f>
        <v>44605</v>
      </c>
      <c r="H55" s="13"/>
      <c r="I55" s="13">
        <f t="shared" ca="1" si="6"/>
        <v>16</v>
      </c>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row>
    <row r="56" spans="1:65" s="3" customFormat="1" ht="30" customHeight="1" thickBot="1" x14ac:dyDescent="0.4">
      <c r="A56" s="37"/>
      <c r="B56" s="60" t="s">
        <v>26</v>
      </c>
      <c r="C56" s="60"/>
      <c r="D56" s="53">
        <v>10</v>
      </c>
      <c r="E56" s="33">
        <v>0</v>
      </c>
      <c r="F56" s="45">
        <f t="shared" ref="F56:F58" ca="1" si="12">G55</f>
        <v>44605</v>
      </c>
      <c r="G56" s="45">
        <f ca="1">F56+D56</f>
        <v>44615</v>
      </c>
      <c r="H56" s="13"/>
      <c r="I56" s="13">
        <f t="shared" ca="1" si="6"/>
        <v>11</v>
      </c>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row>
    <row r="57" spans="1:65" s="3" customFormat="1" ht="30" customHeight="1" thickBot="1" x14ac:dyDescent="0.4">
      <c r="A57" s="37"/>
      <c r="B57" s="60" t="s">
        <v>21</v>
      </c>
      <c r="C57" s="60"/>
      <c r="D57" s="53">
        <v>5</v>
      </c>
      <c r="E57" s="33">
        <v>0</v>
      </c>
      <c r="F57" s="45">
        <f t="shared" ca="1" si="12"/>
        <v>44615</v>
      </c>
      <c r="G57" s="45">
        <f ca="1">F57+D57</f>
        <v>44620</v>
      </c>
      <c r="H57" s="13"/>
      <c r="I57" s="13">
        <f t="shared" ca="1" si="6"/>
        <v>6</v>
      </c>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row>
    <row r="58" spans="1:65" s="3" customFormat="1" ht="30" customHeight="1" thickBot="1" x14ac:dyDescent="0.4">
      <c r="A58" s="37"/>
      <c r="B58" s="60" t="s">
        <v>23</v>
      </c>
      <c r="C58" s="60"/>
      <c r="D58" s="53">
        <v>5</v>
      </c>
      <c r="E58" s="33">
        <v>0</v>
      </c>
      <c r="F58" s="45">
        <f t="shared" ca="1" si="12"/>
        <v>44620</v>
      </c>
      <c r="G58" s="45">
        <f ca="1">F58+D58</f>
        <v>44625</v>
      </c>
      <c r="H58" s="13"/>
      <c r="I58" s="13">
        <f t="shared" ca="1" si="6"/>
        <v>6</v>
      </c>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row>
    <row r="59" spans="1:65" s="3" customFormat="1" ht="30" customHeight="1" thickBot="1" x14ac:dyDescent="0.4">
      <c r="A59" s="37" t="s">
        <v>6</v>
      </c>
      <c r="B59" s="24" t="s">
        <v>33</v>
      </c>
      <c r="C59" s="24"/>
      <c r="D59" s="50"/>
      <c r="E59" s="25"/>
      <c r="F59" s="26"/>
      <c r="G59" s="27"/>
      <c r="H59" s="13"/>
      <c r="I59" s="13" t="str">
        <f t="shared" si="6"/>
        <v/>
      </c>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row>
    <row r="60" spans="1:65" s="3" customFormat="1" ht="30" customHeight="1" thickBot="1" x14ac:dyDescent="0.4">
      <c r="A60" s="37"/>
      <c r="B60" s="59" t="s">
        <v>19</v>
      </c>
      <c r="C60" s="59"/>
      <c r="D60" s="51">
        <v>5</v>
      </c>
      <c r="E60" s="28">
        <v>0</v>
      </c>
      <c r="F60" s="44">
        <f ca="1">Project_Start</f>
        <v>44585</v>
      </c>
      <c r="G60" s="44">
        <f ca="1">F60+D60</f>
        <v>44590</v>
      </c>
      <c r="H60" s="13"/>
      <c r="I60" s="13">
        <f t="shared" ca="1" si="6"/>
        <v>6</v>
      </c>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row>
    <row r="61" spans="1:65" s="3" customFormat="1" ht="30" customHeight="1" thickBot="1" x14ac:dyDescent="0.4">
      <c r="A61" s="37"/>
      <c r="B61" s="59" t="s">
        <v>20</v>
      </c>
      <c r="C61" s="59"/>
      <c r="D61" s="51">
        <v>15</v>
      </c>
      <c r="E61" s="28">
        <v>0</v>
      </c>
      <c r="F61" s="44">
        <f ca="1">G60</f>
        <v>44590</v>
      </c>
      <c r="G61" s="44">
        <f ca="1">F61+D61</f>
        <v>44605</v>
      </c>
      <c r="H61" s="13"/>
      <c r="I61" s="13">
        <f t="shared" ca="1" si="6"/>
        <v>16</v>
      </c>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row>
    <row r="62" spans="1:65" s="3" customFormat="1" ht="30" customHeight="1" thickBot="1" x14ac:dyDescent="0.4">
      <c r="A62" s="37"/>
      <c r="B62" s="59" t="s">
        <v>26</v>
      </c>
      <c r="C62" s="59"/>
      <c r="D62" s="51">
        <v>30</v>
      </c>
      <c r="E62" s="28">
        <v>0</v>
      </c>
      <c r="F62" s="44">
        <f t="shared" ref="F62:F64" ca="1" si="13">G61</f>
        <v>44605</v>
      </c>
      <c r="G62" s="44">
        <f ca="1">F62+D62</f>
        <v>44635</v>
      </c>
      <c r="H62" s="13"/>
      <c r="I62" s="13">
        <f t="shared" ca="1" si="6"/>
        <v>31</v>
      </c>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row>
    <row r="63" spans="1:65" s="3" customFormat="1" ht="30" customHeight="1" thickBot="1" x14ac:dyDescent="0.4">
      <c r="A63" s="37"/>
      <c r="B63" s="59" t="s">
        <v>21</v>
      </c>
      <c r="C63" s="59"/>
      <c r="D63" s="51">
        <v>4</v>
      </c>
      <c r="E63" s="28">
        <v>0</v>
      </c>
      <c r="F63" s="44">
        <f t="shared" ca="1" si="13"/>
        <v>44635</v>
      </c>
      <c r="G63" s="44">
        <f ca="1">F63+D63</f>
        <v>44639</v>
      </c>
      <c r="H63" s="13"/>
      <c r="I63" s="13">
        <f t="shared" ca="1" si="6"/>
        <v>5</v>
      </c>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row>
    <row r="64" spans="1:65" s="3" customFormat="1" ht="30" customHeight="1" thickBot="1" x14ac:dyDescent="0.4">
      <c r="A64" s="37"/>
      <c r="B64" s="59" t="s">
        <v>23</v>
      </c>
      <c r="C64" s="59"/>
      <c r="D64" s="51">
        <v>4</v>
      </c>
      <c r="E64" s="28">
        <v>0</v>
      </c>
      <c r="F64" s="44">
        <f t="shared" ca="1" si="13"/>
        <v>44639</v>
      </c>
      <c r="G64" s="44">
        <f ca="1">F64+D64</f>
        <v>44643</v>
      </c>
      <c r="H64" s="13"/>
      <c r="I64" s="13">
        <f t="shared" ca="1" si="6"/>
        <v>5</v>
      </c>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row>
    <row r="65" spans="1:65" s="3" customFormat="1" ht="30" customHeight="1" thickBot="1" x14ac:dyDescent="0.4">
      <c r="A65" s="38" t="s">
        <v>16</v>
      </c>
      <c r="B65" s="19" t="s">
        <v>34</v>
      </c>
      <c r="C65" s="19"/>
      <c r="D65" s="48"/>
      <c r="E65" s="20"/>
      <c r="F65" s="21"/>
      <c r="G65" s="22"/>
      <c r="H65" s="13"/>
      <c r="I65" s="13" t="str">
        <f t="shared" si="6"/>
        <v/>
      </c>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row>
    <row r="66" spans="1:65" s="3" customFormat="1" ht="30" customHeight="1" thickBot="1" x14ac:dyDescent="0.4">
      <c r="A66" s="38"/>
      <c r="B66" s="58" t="s">
        <v>19</v>
      </c>
      <c r="C66" s="58"/>
      <c r="D66" s="49">
        <v>10</v>
      </c>
      <c r="E66" s="23">
        <v>0</v>
      </c>
      <c r="F66" s="43">
        <f ca="1">Project_Start</f>
        <v>44585</v>
      </c>
      <c r="G66" s="43">
        <f ca="1">F66+D66</f>
        <v>44595</v>
      </c>
      <c r="H66" s="13"/>
      <c r="I66" s="13">
        <f t="shared" ca="1" si="6"/>
        <v>11</v>
      </c>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row>
    <row r="67" spans="1:65" s="3" customFormat="1" ht="30" customHeight="1" thickBot="1" x14ac:dyDescent="0.4">
      <c r="A67" s="37"/>
      <c r="B67" s="58" t="s">
        <v>26</v>
      </c>
      <c r="C67" s="58"/>
      <c r="D67" s="49">
        <v>5</v>
      </c>
      <c r="E67" s="23">
        <v>0</v>
      </c>
      <c r="F67" s="43">
        <f ca="1">G66</f>
        <v>44595</v>
      </c>
      <c r="G67" s="43">
        <f ca="1">F67+D67</f>
        <v>44600</v>
      </c>
      <c r="H67" s="13"/>
      <c r="I67" s="13">
        <f t="shared" ca="1" si="6"/>
        <v>6</v>
      </c>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row>
    <row r="68" spans="1:65" s="3" customFormat="1" ht="30" customHeight="1" thickBot="1" x14ac:dyDescent="0.4">
      <c r="A68" s="38" t="s">
        <v>16</v>
      </c>
      <c r="B68" s="19" t="s">
        <v>35</v>
      </c>
      <c r="C68" s="19"/>
      <c r="D68" s="48"/>
      <c r="E68" s="20"/>
      <c r="F68" s="21"/>
      <c r="G68" s="22"/>
      <c r="H68" s="13"/>
      <c r="I68" s="13" t="str">
        <f t="shared" si="6"/>
        <v/>
      </c>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row>
    <row r="69" spans="1:65" s="3" customFormat="1" ht="30" customHeight="1" thickBot="1" x14ac:dyDescent="0.4">
      <c r="A69" s="38"/>
      <c r="B69" s="58" t="s">
        <v>19</v>
      </c>
      <c r="C69" s="58"/>
      <c r="D69" s="49">
        <v>30</v>
      </c>
      <c r="E69" s="23">
        <v>0</v>
      </c>
      <c r="F69" s="43">
        <f ca="1">G67</f>
        <v>44600</v>
      </c>
      <c r="G69" s="43">
        <f ca="1">F69+D69</f>
        <v>44630</v>
      </c>
      <c r="H69" s="13"/>
      <c r="I69" s="13">
        <f t="shared" ca="1" si="6"/>
        <v>31</v>
      </c>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row>
    <row r="70" spans="1:65" s="3" customFormat="1" ht="30" customHeight="1" thickBot="1" x14ac:dyDescent="0.4">
      <c r="A70" s="37"/>
      <c r="B70" s="58" t="s">
        <v>26</v>
      </c>
      <c r="C70" s="58"/>
      <c r="D70" s="49">
        <v>20</v>
      </c>
      <c r="E70" s="23">
        <v>0</v>
      </c>
      <c r="F70" s="43">
        <f ca="1">G69</f>
        <v>44630</v>
      </c>
      <c r="G70" s="43">
        <f ca="1">F70+D70</f>
        <v>44650</v>
      </c>
      <c r="H70" s="13"/>
      <c r="I70" s="13">
        <f t="shared" ca="1" si="6"/>
        <v>21</v>
      </c>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row>
  </sheetData>
  <mergeCells count="11">
    <mergeCell ref="BG3:BM3"/>
    <mergeCell ref="F2:G2"/>
    <mergeCell ref="J3:P3"/>
    <mergeCell ref="Q3:W3"/>
    <mergeCell ref="X3:AD3"/>
    <mergeCell ref="AE3:AK3"/>
    <mergeCell ref="D2:E2"/>
    <mergeCell ref="D3:E3"/>
    <mergeCell ref="AL3:AR3"/>
    <mergeCell ref="AS3:AY3"/>
    <mergeCell ref="AZ3:BF3"/>
  </mergeCells>
  <conditionalFormatting sqref="E6:E13 E19 E26 E65:E67">
    <cfRule type="dataBar" priority="3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BM32 J65:BM67">
    <cfRule type="expression" dxfId="11" priority="55">
      <formula>AND(TODAY()&gt;=J$4,TODAY()&lt;K$4)</formula>
    </cfRule>
  </conditionalFormatting>
  <conditionalFormatting sqref="J6:BM32 J65:BM67">
    <cfRule type="expression" dxfId="10" priority="49">
      <formula>AND(task_start&lt;=J$4,ROUNDDOWN((task_end-task_start+1)*task_progress,0)+task_start-1&gt;=J$4)</formula>
    </cfRule>
    <cfRule type="expression" dxfId="9" priority="50" stopIfTrue="1">
      <formula>AND(task_end&gt;=J$4,task_start&lt;K$4)</formula>
    </cfRule>
  </conditionalFormatting>
  <conditionalFormatting sqref="E33:E44 E46:E58">
    <cfRule type="dataBar" priority="19">
      <dataBar>
        <cfvo type="num" val="0"/>
        <cfvo type="num" val="1"/>
        <color theme="0" tint="-0.249977111117893"/>
      </dataBar>
      <extLst>
        <ext xmlns:x14="http://schemas.microsoft.com/office/spreadsheetml/2009/9/main" uri="{B025F937-C7B1-47D3-B67F-A62EFF666E3E}">
          <x14:id>{F2DF00C9-88E7-4C5E-A06E-5143E7717221}</x14:id>
        </ext>
      </extLst>
    </cfRule>
  </conditionalFormatting>
  <conditionalFormatting sqref="J33:BM58">
    <cfRule type="expression" dxfId="8" priority="22">
      <formula>AND(TODAY()&gt;=J$4,TODAY()&lt;K$4)</formula>
    </cfRule>
  </conditionalFormatting>
  <conditionalFormatting sqref="J33:BM58">
    <cfRule type="expression" dxfId="7" priority="20">
      <formula>AND(task_start&lt;=J$4,ROUNDDOWN((task_end-task_start+1)*task_progress,0)+task_start-1&gt;=J$4)</formula>
    </cfRule>
    <cfRule type="expression" dxfId="6" priority="21" stopIfTrue="1">
      <formula>AND(task_end&gt;=J$4,task_start&lt;K$4)</formula>
    </cfRule>
  </conditionalFormatting>
  <conditionalFormatting sqref="E14:E18">
    <cfRule type="dataBar" priority="18">
      <dataBar>
        <cfvo type="num" val="0"/>
        <cfvo type="num" val="1"/>
        <color theme="0" tint="-0.249977111117893"/>
      </dataBar>
      <extLst>
        <ext xmlns:x14="http://schemas.microsoft.com/office/spreadsheetml/2009/9/main" uri="{B025F937-C7B1-47D3-B67F-A62EFF666E3E}">
          <x14:id>{E0CF2738-75A3-4DD9-AFBC-5C128BF82ED1}</x14:id>
        </ext>
      </extLst>
    </cfRule>
  </conditionalFormatting>
  <conditionalFormatting sqref="E20:E21 E23:E25">
    <cfRule type="dataBar" priority="17">
      <dataBar>
        <cfvo type="num" val="0"/>
        <cfvo type="num" val="1"/>
        <color theme="0" tint="-0.249977111117893"/>
      </dataBar>
      <extLst>
        <ext xmlns:x14="http://schemas.microsoft.com/office/spreadsheetml/2009/9/main" uri="{B025F937-C7B1-47D3-B67F-A62EFF666E3E}">
          <x14:id>{37470081-94EC-4997-B9CD-D07A2F4702BE}</x14:id>
        </ext>
      </extLst>
    </cfRule>
  </conditionalFormatting>
  <conditionalFormatting sqref="E22">
    <cfRule type="dataBar" priority="16">
      <dataBar>
        <cfvo type="num" val="0"/>
        <cfvo type="num" val="1"/>
        <color theme="0" tint="-0.249977111117893"/>
      </dataBar>
      <extLst>
        <ext xmlns:x14="http://schemas.microsoft.com/office/spreadsheetml/2009/9/main" uri="{B025F937-C7B1-47D3-B67F-A62EFF666E3E}">
          <x14:id>{238E32D2-0C7E-41B5-A80A-D0C3D05067E0}</x14:id>
        </ext>
      </extLst>
    </cfRule>
  </conditionalFormatting>
  <conditionalFormatting sqref="E27:E32">
    <cfRule type="dataBar" priority="15">
      <dataBar>
        <cfvo type="num" val="0"/>
        <cfvo type="num" val="1"/>
        <color theme="0" tint="-0.249977111117893"/>
      </dataBar>
      <extLst>
        <ext xmlns:x14="http://schemas.microsoft.com/office/spreadsheetml/2009/9/main" uri="{B025F937-C7B1-47D3-B67F-A62EFF666E3E}">
          <x14:id>{83A1C099-94F8-44E7-897F-A0D5368C967C}</x14:id>
        </ext>
      </extLst>
    </cfRule>
  </conditionalFormatting>
  <conditionalFormatting sqref="E45">
    <cfRule type="dataBar" priority="14">
      <dataBar>
        <cfvo type="num" val="0"/>
        <cfvo type="num" val="1"/>
        <color theme="0" tint="-0.249977111117893"/>
      </dataBar>
      <extLst>
        <ext xmlns:x14="http://schemas.microsoft.com/office/spreadsheetml/2009/9/main" uri="{B025F937-C7B1-47D3-B67F-A62EFF666E3E}">
          <x14:id>{31CC09AB-2539-47FA-A374-DDF52E628A70}</x14:id>
        </ext>
      </extLst>
    </cfRule>
  </conditionalFormatting>
  <conditionalFormatting sqref="E59:E64">
    <cfRule type="dataBar" priority="10">
      <dataBar>
        <cfvo type="num" val="0"/>
        <cfvo type="num" val="1"/>
        <color theme="0" tint="-0.249977111117893"/>
      </dataBar>
      <extLst>
        <ext xmlns:x14="http://schemas.microsoft.com/office/spreadsheetml/2009/9/main" uri="{B025F937-C7B1-47D3-B67F-A62EFF666E3E}">
          <x14:id>{7EB88BD5-07C2-4AB7-B079-F11E1B42F0ED}</x14:id>
        </ext>
      </extLst>
    </cfRule>
  </conditionalFormatting>
  <conditionalFormatting sqref="J59:BM64">
    <cfRule type="expression" dxfId="5" priority="13">
      <formula>AND(TODAY()&gt;=J$4,TODAY()&lt;K$4)</formula>
    </cfRule>
  </conditionalFormatting>
  <conditionalFormatting sqref="J59:BM64">
    <cfRule type="expression" dxfId="4" priority="11">
      <formula>AND(task_start&lt;=J$4,ROUNDDOWN((task_end-task_start+1)*task_progress,0)+task_start-1&gt;=J$4)</formula>
    </cfRule>
    <cfRule type="expression" dxfId="3" priority="12" stopIfTrue="1">
      <formula>AND(task_end&gt;=J$4,task_start&lt;K$4)</formula>
    </cfRule>
  </conditionalFormatting>
  <conditionalFormatting sqref="E68:E70">
    <cfRule type="dataBar" priority="1">
      <dataBar>
        <cfvo type="num" val="0"/>
        <cfvo type="num" val="1"/>
        <color theme="0" tint="-0.249977111117893"/>
      </dataBar>
      <extLst>
        <ext xmlns:x14="http://schemas.microsoft.com/office/spreadsheetml/2009/9/main" uri="{B025F937-C7B1-47D3-B67F-A62EFF666E3E}">
          <x14:id>{ED64DF56-C308-46CE-955F-E257384737E3}</x14:id>
        </ext>
      </extLst>
    </cfRule>
  </conditionalFormatting>
  <conditionalFormatting sqref="J68:BM70">
    <cfRule type="expression" dxfId="2" priority="4">
      <formula>AND(TODAY()&gt;=J$4,TODAY()&lt;K$4)</formula>
    </cfRule>
  </conditionalFormatting>
  <conditionalFormatting sqref="J68:BM70">
    <cfRule type="expression" dxfId="1" priority="2">
      <formula>AND(task_start&lt;=J$4,ROUNDDOWN((task_end-task_start+1)*task_progress,0)+task_start-1&gt;=J$4)</formula>
    </cfRule>
    <cfRule type="expression" dxfId="0" priority="3" stopIfTrue="1">
      <formula>AND(task_end&gt;=J$4,task_start&lt;K$4)</formula>
    </cfRule>
  </conditionalFormatting>
  <dataValidations count="1">
    <dataValidation type="whole" operator="greaterThanOrEqual" allowBlank="1" showInputMessage="1" promptTitle="Display Week" prompt="Changing this number will scroll the Gantt Chart view." sqref="F3" xr:uid="{00000000-0002-0000-0000-000000000000}">
      <formula1>1</formula1>
    </dataValidation>
  </dataValidations>
  <printOptions horizontalCentered="1"/>
  <pageMargins left="0.35" right="0.35" top="0.35" bottom="0.5" header="0.3" footer="0.3"/>
  <pageSetup paperSize="3" scale="58" fitToHeight="0" orientation="portrait"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E6:E13 E19 E26 E65:E67</xm:sqref>
        </x14:conditionalFormatting>
        <x14:conditionalFormatting xmlns:xm="http://schemas.microsoft.com/office/excel/2006/main">
          <x14:cfRule type="dataBar" id="{F2DF00C9-88E7-4C5E-A06E-5143E7717221}">
            <x14:dataBar minLength="0" maxLength="100" gradient="0">
              <x14:cfvo type="num">
                <xm:f>0</xm:f>
              </x14:cfvo>
              <x14:cfvo type="num">
                <xm:f>1</xm:f>
              </x14:cfvo>
              <x14:negativeFillColor rgb="FFFF0000"/>
              <x14:axisColor rgb="FF000000"/>
            </x14:dataBar>
          </x14:cfRule>
          <xm:sqref>E33:E44 E46:E58</xm:sqref>
        </x14:conditionalFormatting>
        <x14:conditionalFormatting xmlns:xm="http://schemas.microsoft.com/office/excel/2006/main">
          <x14:cfRule type="dataBar" id="{E0CF2738-75A3-4DD9-AFBC-5C128BF82ED1}">
            <x14:dataBar minLength="0" maxLength="100" gradient="0">
              <x14:cfvo type="num">
                <xm:f>0</xm:f>
              </x14:cfvo>
              <x14:cfvo type="num">
                <xm:f>1</xm:f>
              </x14:cfvo>
              <x14:negativeFillColor rgb="FFFF0000"/>
              <x14:axisColor rgb="FF000000"/>
            </x14:dataBar>
          </x14:cfRule>
          <xm:sqref>E14:E18</xm:sqref>
        </x14:conditionalFormatting>
        <x14:conditionalFormatting xmlns:xm="http://schemas.microsoft.com/office/excel/2006/main">
          <x14:cfRule type="dataBar" id="{37470081-94EC-4997-B9CD-D07A2F4702BE}">
            <x14:dataBar minLength="0" maxLength="100" gradient="0">
              <x14:cfvo type="num">
                <xm:f>0</xm:f>
              </x14:cfvo>
              <x14:cfvo type="num">
                <xm:f>1</xm:f>
              </x14:cfvo>
              <x14:negativeFillColor rgb="FFFF0000"/>
              <x14:axisColor rgb="FF000000"/>
            </x14:dataBar>
          </x14:cfRule>
          <xm:sqref>E20:E21 E23:E25</xm:sqref>
        </x14:conditionalFormatting>
        <x14:conditionalFormatting xmlns:xm="http://schemas.microsoft.com/office/excel/2006/main">
          <x14:cfRule type="dataBar" id="{238E32D2-0C7E-41B5-A80A-D0C3D05067E0}">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83A1C099-94F8-44E7-897F-A0D5368C967C}">
            <x14:dataBar minLength="0" maxLength="100" gradient="0">
              <x14:cfvo type="num">
                <xm:f>0</xm:f>
              </x14:cfvo>
              <x14:cfvo type="num">
                <xm:f>1</xm:f>
              </x14:cfvo>
              <x14:negativeFillColor rgb="FFFF0000"/>
              <x14:axisColor rgb="FF000000"/>
            </x14:dataBar>
          </x14:cfRule>
          <xm:sqref>E27:E32</xm:sqref>
        </x14:conditionalFormatting>
        <x14:conditionalFormatting xmlns:xm="http://schemas.microsoft.com/office/excel/2006/main">
          <x14:cfRule type="dataBar" id="{31CC09AB-2539-47FA-A374-DDF52E628A70}">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7EB88BD5-07C2-4AB7-B079-F11E1B42F0ED}">
            <x14:dataBar minLength="0" maxLength="100" gradient="0">
              <x14:cfvo type="num">
                <xm:f>0</xm:f>
              </x14:cfvo>
              <x14:cfvo type="num">
                <xm:f>1</xm:f>
              </x14:cfvo>
              <x14:negativeFillColor rgb="FFFF0000"/>
              <x14:axisColor rgb="FF000000"/>
            </x14:dataBar>
          </x14:cfRule>
          <xm:sqref>E59:E64</xm:sqref>
        </x14:conditionalFormatting>
        <x14:conditionalFormatting xmlns:xm="http://schemas.microsoft.com/office/excel/2006/main">
          <x14:cfRule type="dataBar" id="{ED64DF56-C308-46CE-955F-E257384737E3}">
            <x14:dataBar minLength="0" maxLength="100" gradient="0">
              <x14:cfvo type="num">
                <xm:f>0</xm:f>
              </x14:cfvo>
              <x14:cfvo type="num">
                <xm:f>1</xm:f>
              </x14:cfvo>
              <x14:negativeFillColor rgb="FFFF0000"/>
              <x14:axisColor rgb="FF000000"/>
            </x14:dataBar>
          </x14:cfRule>
          <xm:sqref>E68:E70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12</vt:i4>
      </vt:variant>
    </vt:vector>
  </HeadingPairs>
  <TitlesOfParts>
    <vt:vector size="14" baseType="lpstr">
      <vt:lpstr>High Level Planning</vt:lpstr>
      <vt:lpstr>Project Schedule</vt:lpstr>
      <vt:lpstr>'High Level Planning'!Display_Week</vt:lpstr>
      <vt:lpstr>Display_Week</vt:lpstr>
      <vt:lpstr>'High Level Planning'!Print_Titles</vt:lpstr>
      <vt:lpstr>'Project Schedule'!Print_Titles</vt:lpstr>
      <vt:lpstr>'High Level Planning'!Project_Start</vt:lpstr>
      <vt:lpstr>Project_Start</vt:lpstr>
      <vt:lpstr>'High Level Planning'!task_end</vt:lpstr>
      <vt:lpstr>'Project Schedule'!task_end</vt:lpstr>
      <vt:lpstr>'High Level Planning'!task_progress</vt:lpstr>
      <vt:lpstr>'Project Schedule'!task_progress</vt:lpstr>
      <vt:lpstr>'High Level Planning'!task_start</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2022-01-24T17:50:00Z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