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E:\Telangana\Rainfall\"/>
    </mc:Choice>
  </mc:AlternateContent>
  <xr:revisionPtr revIDLastSave="0" documentId="13_ncr:1_{68234167-57A4-4A4C-98CD-D91042C70BAE}" xr6:coauthVersionLast="47" xr6:coauthVersionMax="47" xr10:uidLastSave="{00000000-0000-0000-0000-000000000000}"/>
  <bookViews>
    <workbookView xWindow="-108" yWindow="-108" windowWidth="23256" windowHeight="13176" firstSheet="1" activeTab="1" xr2:uid="{00000000-000D-0000-FFFF-FFFF00000000}"/>
  </bookViews>
  <sheets>
    <sheet name="Sheet1" sheetId="1" r:id="rId1"/>
    <sheet name="Sheet2" sheetId="2" r:id="rId2"/>
  </sheets>
  <externalReferences>
    <externalReference r:id="rId3"/>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K37" i="2" l="1"/>
  <c r="Q37" i="2"/>
  <c r="C36" i="2"/>
  <c r="C37" i="2" s="1"/>
  <c r="D36" i="2"/>
  <c r="D37" i="2" s="1"/>
  <c r="F36" i="2"/>
  <c r="F37" i="2" s="1"/>
  <c r="G36" i="2"/>
  <c r="G37" i="2" s="1"/>
  <c r="H36" i="2"/>
  <c r="H37" i="2" s="1"/>
  <c r="I36" i="2"/>
  <c r="I37" i="2" s="1"/>
  <c r="J36" i="2"/>
  <c r="J37" i="2" s="1"/>
  <c r="K36" i="2"/>
  <c r="M36" i="2"/>
  <c r="M37" i="2" s="1"/>
  <c r="Q36" i="2"/>
  <c r="B36" i="2"/>
  <c r="B37" i="2" s="1"/>
  <c r="L4" i="2"/>
  <c r="L5" i="2"/>
  <c r="L6" i="2"/>
  <c r="L7" i="2"/>
  <c r="L8" i="2"/>
  <c r="L9" i="2"/>
  <c r="L10" i="2"/>
  <c r="L11" i="2"/>
  <c r="L12" i="2"/>
  <c r="L13" i="2"/>
  <c r="L14" i="2"/>
  <c r="L15" i="2"/>
  <c r="L16" i="2"/>
  <c r="L17" i="2"/>
  <c r="L18" i="2"/>
  <c r="L19" i="2"/>
  <c r="L21" i="2"/>
  <c r="L22" i="2"/>
  <c r="L24" i="2"/>
  <c r="L25" i="2"/>
  <c r="L26" i="2"/>
  <c r="L27" i="2"/>
  <c r="L28" i="2"/>
  <c r="L29" i="2"/>
  <c r="L30" i="2"/>
  <c r="L31" i="2"/>
  <c r="L32" i="2"/>
  <c r="L33" i="2"/>
  <c r="L34" i="2"/>
  <c r="L35" i="2"/>
  <c r="L3" i="2"/>
  <c r="O4" i="2"/>
  <c r="P4" i="2" s="1"/>
  <c r="O5" i="2"/>
  <c r="P5" i="2" s="1"/>
  <c r="O6" i="2"/>
  <c r="P6" i="2" s="1"/>
  <c r="O7" i="2"/>
  <c r="P7" i="2" s="1"/>
  <c r="O8" i="2"/>
  <c r="P8" i="2" s="1"/>
  <c r="O9" i="2"/>
  <c r="P9" i="2" s="1"/>
  <c r="O10" i="2"/>
  <c r="P10" i="2" s="1"/>
  <c r="O11" i="2"/>
  <c r="P11" i="2" s="1"/>
  <c r="O12" i="2"/>
  <c r="P12" i="2" s="1"/>
  <c r="O13" i="2"/>
  <c r="P13" i="2" s="1"/>
  <c r="O14" i="2"/>
  <c r="P14" i="2" s="1"/>
  <c r="O15" i="2"/>
  <c r="P15" i="2" s="1"/>
  <c r="O16" i="2"/>
  <c r="P16" i="2" s="1"/>
  <c r="O17" i="2"/>
  <c r="P17" i="2" s="1"/>
  <c r="O18" i="2"/>
  <c r="P18" i="2" s="1"/>
  <c r="O19" i="2"/>
  <c r="P19" i="2" s="1"/>
  <c r="O21" i="2"/>
  <c r="P21" i="2" s="1"/>
  <c r="O22" i="2"/>
  <c r="P22" i="2" s="1"/>
  <c r="O24" i="2"/>
  <c r="P24" i="2" s="1"/>
  <c r="O25" i="2"/>
  <c r="P25" i="2" s="1"/>
  <c r="O26" i="2"/>
  <c r="P26" i="2" s="1"/>
  <c r="O27" i="2"/>
  <c r="P27" i="2" s="1"/>
  <c r="O28" i="2"/>
  <c r="P28" i="2" s="1"/>
  <c r="O29" i="2"/>
  <c r="P29" i="2" s="1"/>
  <c r="O30" i="2"/>
  <c r="P30" i="2" s="1"/>
  <c r="O31" i="2"/>
  <c r="P31" i="2" s="1"/>
  <c r="O32" i="2"/>
  <c r="P32" i="2" s="1"/>
  <c r="O33" i="2"/>
  <c r="P33" i="2" s="1"/>
  <c r="O34" i="2"/>
  <c r="P34" i="2" s="1"/>
  <c r="O35" i="2"/>
  <c r="P35" i="2" s="1"/>
  <c r="O3" i="2"/>
  <c r="P3" i="2" s="1"/>
  <c r="N4" i="2"/>
  <c r="N5" i="2"/>
  <c r="N6" i="2"/>
  <c r="N7" i="2"/>
  <c r="N8" i="2"/>
  <c r="N9" i="2"/>
  <c r="N10" i="2"/>
  <c r="N11" i="2"/>
  <c r="N12" i="2"/>
  <c r="N13" i="2"/>
  <c r="N14" i="2"/>
  <c r="N15" i="2"/>
  <c r="N16" i="2"/>
  <c r="N17" i="2"/>
  <c r="N18" i="2"/>
  <c r="N19" i="2"/>
  <c r="N21" i="2"/>
  <c r="N22" i="2"/>
  <c r="N24" i="2"/>
  <c r="N25" i="2"/>
  <c r="N26" i="2"/>
  <c r="N27" i="2"/>
  <c r="N28" i="2"/>
  <c r="N29" i="2"/>
  <c r="N30" i="2"/>
  <c r="N31" i="2"/>
  <c r="N32" i="2"/>
  <c r="N33" i="2"/>
  <c r="N34" i="2"/>
  <c r="N35" i="2"/>
  <c r="N3" i="2"/>
  <c r="E4" i="2"/>
  <c r="E5" i="2"/>
  <c r="E8" i="2"/>
  <c r="E9" i="2"/>
  <c r="E13" i="2"/>
  <c r="E14" i="2"/>
  <c r="E15" i="2"/>
  <c r="E24" i="2"/>
  <c r="E26" i="2"/>
  <c r="E27" i="2"/>
  <c r="E28" i="2"/>
  <c r="E29" i="2"/>
  <c r="E30" i="2"/>
  <c r="E31" i="2"/>
  <c r="E3" i="2"/>
  <c r="L37" i="2" l="1"/>
  <c r="N37" i="2"/>
  <c r="P37" i="2"/>
  <c r="L36" i="2"/>
  <c r="P36" i="2"/>
  <c r="N36" i="2"/>
  <c r="E36" i="2"/>
  <c r="E37" i="2"/>
  <c r="O36" i="2"/>
  <c r="O37" i="2" s="1"/>
</calcChain>
</file>

<file path=xl/sharedStrings.xml><?xml version="1.0" encoding="utf-8"?>
<sst xmlns="http://schemas.openxmlformats.org/spreadsheetml/2006/main" count="57" uniqueCount="57">
  <si>
    <t>Rainfall</t>
  </si>
  <si>
    <t>tax collection</t>
  </si>
  <si>
    <t>% growth</t>
  </si>
  <si>
    <t>Adilabad</t>
  </si>
  <si>
    <t>Hyderabad</t>
  </si>
  <si>
    <t>Jagtial</t>
  </si>
  <si>
    <t>Jangaon</t>
  </si>
  <si>
    <t>Kamareddy</t>
  </si>
  <si>
    <t>Karimnagar</t>
  </si>
  <si>
    <t>Khammam</t>
  </si>
  <si>
    <t>Kumuram Bheem</t>
  </si>
  <si>
    <t>Mahabubabad</t>
  </si>
  <si>
    <t>Mahabubnagar</t>
  </si>
  <si>
    <t>Mancherial</t>
  </si>
  <si>
    <t>Medak</t>
  </si>
  <si>
    <t>Medchal-Malkajgiri</t>
  </si>
  <si>
    <t>Mulugu</t>
  </si>
  <si>
    <t>Nagarkurnool</t>
  </si>
  <si>
    <t>Nalgonda</t>
  </si>
  <si>
    <t>Narayanpet</t>
  </si>
  <si>
    <t>Nirmal</t>
  </si>
  <si>
    <t>Nizamabad</t>
  </si>
  <si>
    <t>Peddapalli</t>
  </si>
  <si>
    <t>Rangareddy</t>
  </si>
  <si>
    <t>Sangareddy</t>
  </si>
  <si>
    <t>Siddipet</t>
  </si>
  <si>
    <t>Suryapet</t>
  </si>
  <si>
    <t>Vikarabad</t>
  </si>
  <si>
    <t>Wanaparthy</t>
  </si>
  <si>
    <t>Warangal Rural</t>
  </si>
  <si>
    <t>Warangal Urban</t>
  </si>
  <si>
    <t>crop production</t>
  </si>
  <si>
    <t>Bhadradri-Kothagudem</t>
  </si>
  <si>
    <t>Jayashankar-Bhupalpally</t>
  </si>
  <si>
    <t>Jogulamba-Gadwal</t>
  </si>
  <si>
    <t>Rajanna-Siricilla</t>
  </si>
  <si>
    <t>Yadadri-Bhongir</t>
  </si>
  <si>
    <t>Max temp average (jan to sept)</t>
  </si>
  <si>
    <t>DISTRICT</t>
  </si>
  <si>
    <t xml:space="preserve">Tax </t>
  </si>
  <si>
    <t>Very low to Low</t>
  </si>
  <si>
    <t>Medium</t>
  </si>
  <si>
    <t>Large</t>
  </si>
  <si>
    <t>Population</t>
  </si>
  <si>
    <t>Industrial Units</t>
  </si>
  <si>
    <t>Employees</t>
  </si>
  <si>
    <t>Population to Employees ratio</t>
  </si>
  <si>
    <t>Population to industries raio</t>
  </si>
  <si>
    <t>Literacy</t>
  </si>
  <si>
    <t>Industries per 10,000</t>
  </si>
  <si>
    <t>area</t>
  </si>
  <si>
    <t>Industries per 100 km^2</t>
  </si>
  <si>
    <t>Average rain per month( inches)</t>
  </si>
  <si>
    <t>Land owned by farmer</t>
  </si>
  <si>
    <t>Max</t>
  </si>
  <si>
    <t>Min</t>
  </si>
  <si>
    <r>
      <t xml:space="preserve">Government of Telangana should focus of </t>
    </r>
    <r>
      <rPr>
        <b/>
        <sz val="11"/>
        <color theme="1"/>
        <rFont val="Calibri"/>
        <family val="2"/>
        <scheme val="minor"/>
      </rPr>
      <t xml:space="preserve">KUMURAM BHEEM </t>
    </r>
    <r>
      <rPr>
        <sz val="11"/>
        <color theme="1"/>
        <rFont val="Calibri"/>
        <family val="2"/>
        <scheme val="minor"/>
      </rPr>
      <t>are as it has the higest population but the number of Industries are low as well as the crop production is not very high so the Tax collection is very low.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</si>
</sst>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0"/>
        <bgColor indexed="64"/>
      </patternFill>
    </fill>
    <fill>
      <patternFill patternType="solid">
        <fgColor theme="5" tint="0.59999389629810485"/>
        <bgColor indexed="64"/>
      </patternFill>
    </fill>
    <fill>
      <patternFill patternType="solid">
        <fgColor theme="7"/>
        <bgColor indexed="64"/>
      </patternFill>
    </fill>
    <fill>
      <patternFill patternType="solid">
        <fgColor theme="3" tint="0.59999389629810485"/>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12">
    <xf numFmtId="0" fontId="0" fillId="0" borderId="0" xfId="0"/>
    <xf numFmtId="2" fontId="0" fillId="0" borderId="0" xfId="0" applyNumberFormat="1"/>
    <xf numFmtId="0" fontId="0" fillId="2" borderId="0" xfId="0" applyFill="1"/>
    <xf numFmtId="0" fontId="0" fillId="2" borderId="0" xfId="0" applyFill="1" applyAlignment="1">
      <alignment horizontal="center"/>
    </xf>
    <xf numFmtId="0" fontId="0" fillId="3" borderId="0" xfId="0" applyFill="1"/>
    <xf numFmtId="0" fontId="0" fillId="4" borderId="0" xfId="0" applyFill="1"/>
    <xf numFmtId="0" fontId="0" fillId="5" borderId="0" xfId="0" applyFill="1"/>
    <xf numFmtId="0" fontId="0" fillId="6" borderId="0" xfId="0" applyFill="1" applyAlignment="1">
      <alignment horizontal="center"/>
    </xf>
    <xf numFmtId="2" fontId="0" fillId="3" borderId="0" xfId="0" applyNumberFormat="1" applyFill="1"/>
    <xf numFmtId="0" fontId="0" fillId="7" borderId="0" xfId="0" applyFill="1"/>
    <xf numFmtId="2" fontId="0" fillId="7" borderId="0" xfId="0" applyNumberFormat="1" applyFill="1"/>
    <xf numFmtId="0" fontId="0" fillId="8" borderId="0" xfId="0" applyFill="1"/>
  </cellXfs>
  <cellStyles count="1">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ax%20Collection-Local%20Bodies.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x Collection-Local Bodies"/>
    </sheetNames>
    <sheetDataSet>
      <sheetData sheetId="0">
        <row r="2">
          <cell r="A2" t="str">
            <v>ADILABAD</v>
          </cell>
          <cell r="B2">
            <v>1026</v>
          </cell>
        </row>
        <row r="3">
          <cell r="A3" t="str">
            <v>BHADRADRI</v>
          </cell>
          <cell r="B3">
            <v>2098</v>
          </cell>
        </row>
        <row r="4">
          <cell r="A4" t="str">
            <v>HYDERABAD</v>
          </cell>
          <cell r="B4">
            <v>130000</v>
          </cell>
        </row>
        <row r="5">
          <cell r="A5" t="str">
            <v xml:space="preserve">JAGTIAL </v>
          </cell>
          <cell r="B5">
            <v>1661</v>
          </cell>
        </row>
        <row r="6">
          <cell r="A6" t="str">
            <v xml:space="preserve">JANGAON </v>
          </cell>
          <cell r="B6">
            <v>668</v>
          </cell>
        </row>
        <row r="7">
          <cell r="A7" t="str">
            <v xml:space="preserve">JAYASHANKAR </v>
          </cell>
          <cell r="B7">
            <v>1341</v>
          </cell>
        </row>
        <row r="8">
          <cell r="A8" t="str">
            <v xml:space="preserve">JOGULAMBA </v>
          </cell>
          <cell r="B8">
            <v>653</v>
          </cell>
        </row>
        <row r="9">
          <cell r="A9" t="str">
            <v xml:space="preserve">KAMAREDDY </v>
          </cell>
          <cell r="B9">
            <v>1924</v>
          </cell>
        </row>
        <row r="10">
          <cell r="A10" t="str">
            <v xml:space="preserve">KARIMNAGAR </v>
          </cell>
          <cell r="B10">
            <v>4549</v>
          </cell>
        </row>
        <row r="11">
          <cell r="A11" t="str">
            <v xml:space="preserve">KHAMMAM </v>
          </cell>
          <cell r="B11">
            <v>4735</v>
          </cell>
        </row>
        <row r="12">
          <cell r="A12" t="str">
            <v xml:space="preserve">KOMARAM BHEEM </v>
          </cell>
          <cell r="B12">
            <v>472</v>
          </cell>
        </row>
        <row r="13">
          <cell r="A13" t="str">
            <v>MAHABUBABAD</v>
          </cell>
          <cell r="B13">
            <v>973</v>
          </cell>
        </row>
        <row r="14">
          <cell r="A14" t="str">
            <v>MAHABUBNAGAR</v>
          </cell>
          <cell r="B14">
            <v>2905</v>
          </cell>
        </row>
        <row r="15">
          <cell r="A15" t="str">
            <v xml:space="preserve">MANCHERIAL </v>
          </cell>
          <cell r="B15">
            <v>1501</v>
          </cell>
        </row>
        <row r="16">
          <cell r="A16" t="str">
            <v xml:space="preserve">MEDAK </v>
          </cell>
          <cell r="B16">
            <v>978</v>
          </cell>
        </row>
        <row r="17">
          <cell r="A17" t="str">
            <v>MEDCHAL</v>
          </cell>
          <cell r="B17">
            <v>8256</v>
          </cell>
        </row>
        <row r="18">
          <cell r="A18" t="str">
            <v xml:space="preserve">NAGARKURNOOL </v>
          </cell>
          <cell r="B18">
            <v>1404</v>
          </cell>
        </row>
        <row r="19">
          <cell r="A19" t="str">
            <v xml:space="preserve">NALGONDA </v>
          </cell>
          <cell r="B19">
            <v>3646</v>
          </cell>
        </row>
        <row r="20">
          <cell r="A20" t="str">
            <v xml:space="preserve">NIRMAL </v>
          </cell>
          <cell r="B20">
            <v>748</v>
          </cell>
        </row>
        <row r="21">
          <cell r="A21" t="str">
            <v xml:space="preserve">NIZAMABAD </v>
          </cell>
          <cell r="B21">
            <v>5598</v>
          </cell>
        </row>
        <row r="22">
          <cell r="A22" t="str">
            <v xml:space="preserve">PEDDAPALLI </v>
          </cell>
          <cell r="B22">
            <v>1662</v>
          </cell>
        </row>
        <row r="23">
          <cell r="A23" t="str">
            <v xml:space="preserve">RAJANNA </v>
          </cell>
          <cell r="B23">
            <v>1032</v>
          </cell>
        </row>
        <row r="24">
          <cell r="A24" t="str">
            <v xml:space="preserve">RANGAREDDY </v>
          </cell>
          <cell r="B24">
            <v>7640</v>
          </cell>
        </row>
        <row r="25">
          <cell r="A25" t="str">
            <v xml:space="preserve">SANGAREDDY </v>
          </cell>
          <cell r="B25">
            <v>3781</v>
          </cell>
        </row>
        <row r="26">
          <cell r="A26" t="str">
            <v xml:space="preserve">SIDDIPET </v>
          </cell>
          <cell r="B26">
            <v>2176</v>
          </cell>
        </row>
        <row r="27">
          <cell r="A27" t="str">
            <v xml:space="preserve">SURYAPET </v>
          </cell>
          <cell r="B27">
            <v>2080</v>
          </cell>
        </row>
        <row r="28">
          <cell r="A28" t="str">
            <v xml:space="preserve">VIKARABAD </v>
          </cell>
          <cell r="B28">
            <v>1664</v>
          </cell>
        </row>
        <row r="29">
          <cell r="A29" t="str">
            <v xml:space="preserve">WANAPARTHY </v>
          </cell>
          <cell r="B29">
            <v>1053</v>
          </cell>
        </row>
        <row r="30">
          <cell r="A30" t="str">
            <v xml:space="preserve">WARANGAL (R) </v>
          </cell>
          <cell r="B30">
            <v>1660</v>
          </cell>
        </row>
        <row r="31">
          <cell r="A31" t="str">
            <v>WARANGAL (U)</v>
          </cell>
          <cell r="B31">
            <v>6607</v>
          </cell>
        </row>
        <row r="32">
          <cell r="A32" t="str">
            <v xml:space="preserve">YADADRI </v>
          </cell>
          <cell r="B32">
            <v>2742</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6:H22"/>
  <sheetViews>
    <sheetView workbookViewId="0">
      <selection activeCell="S19" sqref="S19"/>
    </sheetView>
  </sheetViews>
  <sheetFormatPr defaultRowHeight="14.4" x14ac:dyDescent="0.3"/>
  <cols>
    <col min="7" max="7" width="12" bestFit="1" customWidth="1"/>
  </cols>
  <sheetData>
    <row r="6" spans="5:8" x14ac:dyDescent="0.3">
      <c r="F6" t="s">
        <v>0</v>
      </c>
      <c r="G6" t="s">
        <v>1</v>
      </c>
      <c r="H6" t="s">
        <v>2</v>
      </c>
    </row>
    <row r="7" spans="5:8" x14ac:dyDescent="0.3">
      <c r="E7">
        <v>2004</v>
      </c>
      <c r="F7">
        <v>367.80790000000002</v>
      </c>
      <c r="G7">
        <v>11594.16</v>
      </c>
      <c r="H7">
        <v>20.16</v>
      </c>
    </row>
    <row r="8" spans="5:8" x14ac:dyDescent="0.3">
      <c r="E8">
        <v>2005</v>
      </c>
      <c r="F8">
        <v>803.33680000000004</v>
      </c>
      <c r="G8">
        <v>13084.31</v>
      </c>
      <c r="H8">
        <v>12.85</v>
      </c>
    </row>
    <row r="9" spans="5:8" x14ac:dyDescent="0.3">
      <c r="E9">
        <v>2006</v>
      </c>
      <c r="F9">
        <v>728.65409999999997</v>
      </c>
      <c r="G9">
        <v>16230.36</v>
      </c>
      <c r="H9">
        <v>24.04</v>
      </c>
    </row>
    <row r="10" spans="5:8" x14ac:dyDescent="0.3">
      <c r="E10">
        <v>2007</v>
      </c>
      <c r="F10">
        <v>733.24199999999996</v>
      </c>
      <c r="G10">
        <v>20116.09</v>
      </c>
      <c r="H10">
        <v>23.94</v>
      </c>
    </row>
    <row r="11" spans="5:8" x14ac:dyDescent="0.3">
      <c r="E11">
        <v>2008</v>
      </c>
      <c r="G11">
        <v>23258.03</v>
      </c>
      <c r="H11">
        <v>15.62</v>
      </c>
    </row>
    <row r="12" spans="5:8" x14ac:dyDescent="0.3">
      <c r="E12">
        <v>2009</v>
      </c>
      <c r="G12">
        <v>25068.89</v>
      </c>
      <c r="H12">
        <v>7.79</v>
      </c>
    </row>
    <row r="13" spans="5:8" x14ac:dyDescent="0.3">
      <c r="E13">
        <v>2010</v>
      </c>
      <c r="F13">
        <v>893.57860000000005</v>
      </c>
      <c r="G13">
        <v>30658.240000000002</v>
      </c>
      <c r="H13">
        <v>22.3</v>
      </c>
    </row>
    <row r="14" spans="5:8" x14ac:dyDescent="0.3">
      <c r="E14">
        <v>2011</v>
      </c>
      <c r="G14">
        <v>36742.76</v>
      </c>
      <c r="H14">
        <v>19.850000000000001</v>
      </c>
    </row>
    <row r="15" spans="5:8" x14ac:dyDescent="0.3">
      <c r="E15">
        <v>2012</v>
      </c>
      <c r="G15">
        <v>42795.82</v>
      </c>
      <c r="H15">
        <v>16.47</v>
      </c>
    </row>
    <row r="16" spans="5:8" x14ac:dyDescent="0.3">
      <c r="E16">
        <v>2013</v>
      </c>
      <c r="F16">
        <v>857.08320000000003</v>
      </c>
    </row>
    <row r="17" spans="5:7" x14ac:dyDescent="0.3">
      <c r="E17">
        <v>2014</v>
      </c>
      <c r="F17">
        <v>496.72430000000003</v>
      </c>
    </row>
    <row r="18" spans="5:7" x14ac:dyDescent="0.3">
      <c r="E18">
        <v>2015</v>
      </c>
      <c r="F18">
        <v>611.45360000000005</v>
      </c>
    </row>
    <row r="19" spans="5:7" x14ac:dyDescent="0.3">
      <c r="E19">
        <v>2016</v>
      </c>
    </row>
    <row r="20" spans="5:7" x14ac:dyDescent="0.3">
      <c r="E20">
        <v>2017</v>
      </c>
      <c r="F20">
        <v>645.55629999999996</v>
      </c>
    </row>
    <row r="21" spans="5:7" x14ac:dyDescent="0.3">
      <c r="E21">
        <v>2018</v>
      </c>
    </row>
    <row r="22" spans="5:7" x14ac:dyDescent="0.3">
      <c r="E22">
        <v>2019</v>
      </c>
      <c r="G22">
        <v>73752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BFE85-643A-4114-9F05-B1775A2B953C}">
  <dimension ref="A1:Q40"/>
  <sheetViews>
    <sheetView tabSelected="1" topLeftCell="A2" zoomScale="70" zoomScaleNormal="70" workbookViewId="0">
      <selection activeCell="S37" sqref="S37"/>
    </sheetView>
  </sheetViews>
  <sheetFormatPr defaultRowHeight="14.4" x14ac:dyDescent="0.3"/>
  <cols>
    <col min="1" max="1" width="21.109375" bestFit="1" customWidth="1"/>
    <col min="2" max="2" width="29.44140625" bestFit="1" customWidth="1"/>
    <col min="3" max="3" width="28.5546875" bestFit="1" customWidth="1"/>
    <col min="4" max="4" width="15.33203125" bestFit="1" customWidth="1"/>
    <col min="6" max="6" width="17" bestFit="1" customWidth="1"/>
    <col min="10" max="10" width="10.77734375" bestFit="1" customWidth="1"/>
    <col min="11" max="11" width="15" bestFit="1" customWidth="1"/>
    <col min="12" max="12" width="22.44140625" bestFit="1" customWidth="1"/>
    <col min="13" max="13" width="9.77734375" bestFit="1" customWidth="1"/>
    <col min="14" max="14" width="27.88671875" bestFit="1" customWidth="1"/>
    <col min="15" max="15" width="26.88671875" bestFit="1" customWidth="1"/>
    <col min="16" max="16" width="26.88671875" customWidth="1"/>
  </cols>
  <sheetData>
    <row r="1" spans="1:17" x14ac:dyDescent="0.3">
      <c r="F1" s="7" t="s">
        <v>53</v>
      </c>
      <c r="G1" s="7"/>
      <c r="H1" s="7"/>
      <c r="I1" s="7"/>
    </row>
    <row r="2" spans="1:17" x14ac:dyDescent="0.3">
      <c r="A2" s="2" t="s">
        <v>38</v>
      </c>
      <c r="B2" s="2" t="s">
        <v>52</v>
      </c>
      <c r="C2" s="2" t="s">
        <v>37</v>
      </c>
      <c r="D2" s="2" t="s">
        <v>31</v>
      </c>
      <c r="E2" s="2" t="s">
        <v>39</v>
      </c>
      <c r="F2" s="2" t="s">
        <v>40</v>
      </c>
      <c r="G2" s="2" t="s">
        <v>41</v>
      </c>
      <c r="H2" s="2" t="s">
        <v>42</v>
      </c>
      <c r="I2" s="3" t="s">
        <v>50</v>
      </c>
      <c r="J2" s="2" t="s">
        <v>43</v>
      </c>
      <c r="K2" s="2" t="s">
        <v>44</v>
      </c>
      <c r="L2" s="2" t="s">
        <v>51</v>
      </c>
      <c r="M2" s="2" t="s">
        <v>45</v>
      </c>
      <c r="N2" s="2" t="s">
        <v>46</v>
      </c>
      <c r="O2" s="2" t="s">
        <v>47</v>
      </c>
      <c r="P2" s="2" t="s">
        <v>49</v>
      </c>
      <c r="Q2" s="2" t="s">
        <v>48</v>
      </c>
    </row>
    <row r="3" spans="1:17" x14ac:dyDescent="0.3">
      <c r="A3" t="s">
        <v>3</v>
      </c>
      <c r="B3">
        <v>78.958485332222011</v>
      </c>
      <c r="C3">
        <v>36.271040997150997</v>
      </c>
      <c r="D3">
        <v>168042</v>
      </c>
      <c r="E3">
        <f>VLOOKUP(A3,'[1]Tax Collection-Local Bodies'!$A$2:$B$32,2)</f>
        <v>1026</v>
      </c>
      <c r="F3">
        <v>82963</v>
      </c>
      <c r="G3">
        <v>38724</v>
      </c>
      <c r="H3">
        <v>535</v>
      </c>
      <c r="I3">
        <v>4153</v>
      </c>
      <c r="J3">
        <v>708972</v>
      </c>
      <c r="K3">
        <v>113</v>
      </c>
      <c r="L3" s="1">
        <f>K3/I3*100</f>
        <v>2.7209246327955694</v>
      </c>
      <c r="M3">
        <v>1078</v>
      </c>
      <c r="N3">
        <f>M3/J3</f>
        <v>1.5205113883199901E-3</v>
      </c>
      <c r="O3">
        <f>K3/J3</f>
        <v>1.5938570211517522E-4</v>
      </c>
      <c r="P3">
        <f>O3*10000</f>
        <v>1.5938570211517522</v>
      </c>
      <c r="Q3">
        <v>65.040506678225867</v>
      </c>
    </row>
    <row r="4" spans="1:17" x14ac:dyDescent="0.3">
      <c r="A4" t="s">
        <v>32</v>
      </c>
      <c r="B4" s="6">
        <v>162.35441837999971</v>
      </c>
      <c r="C4" s="6">
        <v>37.012438285303404</v>
      </c>
      <c r="D4">
        <v>157681</v>
      </c>
      <c r="E4">
        <f>VLOOKUP(A4,'[1]Tax Collection-Local Bodies'!$A$2:$B$32,2)</f>
        <v>2098</v>
      </c>
      <c r="F4">
        <v>107940</v>
      </c>
      <c r="G4">
        <v>24565</v>
      </c>
      <c r="H4">
        <v>573</v>
      </c>
      <c r="I4" s="4">
        <v>7483</v>
      </c>
      <c r="J4">
        <v>1069261</v>
      </c>
      <c r="K4">
        <v>1339</v>
      </c>
      <c r="L4" s="1">
        <f t="shared" ref="L4:L35" si="0">K4/I4*100</f>
        <v>17.893892823733797</v>
      </c>
      <c r="M4">
        <v>32464</v>
      </c>
      <c r="N4">
        <f t="shared" ref="N4:N35" si="1">M4/J4</f>
        <v>3.0361155975949745E-2</v>
      </c>
      <c r="O4">
        <f t="shared" ref="O4:O35" si="2">K4/J4</f>
        <v>1.252266752458006E-3</v>
      </c>
      <c r="P4">
        <f t="shared" ref="P4:P35" si="3">O4*10000</f>
        <v>12.52266752458006</v>
      </c>
      <c r="Q4">
        <v>67.159319491654131</v>
      </c>
    </row>
    <row r="5" spans="1:17" x14ac:dyDescent="0.3">
      <c r="A5" t="s">
        <v>4</v>
      </c>
      <c r="B5" s="5">
        <v>62.748940271111067</v>
      </c>
      <c r="C5">
        <v>35.080494507142838</v>
      </c>
      <c r="D5" s="5"/>
      <c r="E5" s="6">
        <f>VLOOKUP(A5,'[1]Tax Collection-Local Bodies'!$A$2:$B$32,2)</f>
        <v>130000</v>
      </c>
      <c r="F5" s="5"/>
      <c r="G5" s="5"/>
      <c r="H5" s="5"/>
      <c r="I5">
        <v>1309</v>
      </c>
      <c r="J5" s="4">
        <v>3943323</v>
      </c>
      <c r="K5" s="4">
        <v>4260</v>
      </c>
      <c r="L5" s="8">
        <f t="shared" si="0"/>
        <v>325.43926661573721</v>
      </c>
      <c r="M5">
        <v>70280</v>
      </c>
      <c r="N5">
        <f t="shared" si="1"/>
        <v>1.7822531910269588E-2</v>
      </c>
      <c r="O5">
        <f t="shared" si="2"/>
        <v>1.080307141971378E-3</v>
      </c>
      <c r="P5">
        <f t="shared" si="3"/>
        <v>10.803071419713779</v>
      </c>
      <c r="Q5" s="4">
        <v>83.425209081117714</v>
      </c>
    </row>
    <row r="6" spans="1:17" x14ac:dyDescent="0.3">
      <c r="A6" t="s">
        <v>5</v>
      </c>
      <c r="B6">
        <v>79.239762824444369</v>
      </c>
      <c r="C6">
        <v>36.352564101701283</v>
      </c>
      <c r="D6">
        <v>118404</v>
      </c>
      <c r="E6">
        <v>1661</v>
      </c>
      <c r="F6">
        <v>155762</v>
      </c>
      <c r="G6">
        <v>18210</v>
      </c>
      <c r="H6">
        <v>305</v>
      </c>
      <c r="I6" s="9">
        <v>217</v>
      </c>
      <c r="J6">
        <v>985417</v>
      </c>
      <c r="K6">
        <v>83</v>
      </c>
      <c r="L6" s="1">
        <f t="shared" si="0"/>
        <v>38.248847926267281</v>
      </c>
      <c r="M6">
        <v>1069</v>
      </c>
      <c r="N6">
        <f t="shared" si="1"/>
        <v>1.0848199290249712E-3</v>
      </c>
      <c r="O6">
        <f t="shared" si="2"/>
        <v>8.4228301318122181E-5</v>
      </c>
      <c r="P6">
        <f t="shared" si="3"/>
        <v>0.84228301318122178</v>
      </c>
      <c r="Q6">
        <v>61.961606030846148</v>
      </c>
    </row>
    <row r="7" spans="1:17" x14ac:dyDescent="0.3">
      <c r="A7" t="s">
        <v>6</v>
      </c>
      <c r="B7">
        <v>63.686823542222172</v>
      </c>
      <c r="C7">
        <v>35.76895604256412</v>
      </c>
      <c r="D7">
        <v>161986.63</v>
      </c>
      <c r="E7">
        <v>668</v>
      </c>
      <c r="F7">
        <v>126342</v>
      </c>
      <c r="G7">
        <v>21434</v>
      </c>
      <c r="H7">
        <v>406</v>
      </c>
      <c r="I7">
        <v>2419</v>
      </c>
      <c r="J7">
        <v>566376</v>
      </c>
      <c r="K7">
        <v>333</v>
      </c>
      <c r="L7" s="1">
        <f t="shared" si="0"/>
        <v>13.766019016122364</v>
      </c>
      <c r="M7">
        <v>1775</v>
      </c>
      <c r="N7">
        <f t="shared" si="1"/>
        <v>3.1339604785513512E-3</v>
      </c>
      <c r="O7">
        <f t="shared" si="2"/>
        <v>5.8794864189160554E-4</v>
      </c>
      <c r="P7">
        <f t="shared" si="3"/>
        <v>5.8794864189160556</v>
      </c>
      <c r="Q7">
        <v>62.983095557946605</v>
      </c>
    </row>
    <row r="8" spans="1:17" x14ac:dyDescent="0.3">
      <c r="A8" t="s">
        <v>33</v>
      </c>
      <c r="B8">
        <v>76.007040168888778</v>
      </c>
      <c r="C8">
        <v>36.612287712900418</v>
      </c>
      <c r="D8">
        <v>180625</v>
      </c>
      <c r="E8">
        <f>VLOOKUP(A8,'[1]Tax Collection-Local Bodies'!$A$2:$B$32,2)</f>
        <v>1341</v>
      </c>
      <c r="F8">
        <v>160245</v>
      </c>
      <c r="G8">
        <v>18977</v>
      </c>
      <c r="H8">
        <v>330</v>
      </c>
      <c r="I8">
        <v>2188</v>
      </c>
      <c r="J8">
        <v>711434</v>
      </c>
      <c r="K8" s="9">
        <v>43</v>
      </c>
      <c r="L8" s="1">
        <f t="shared" si="0"/>
        <v>1.9652650822669104</v>
      </c>
      <c r="M8">
        <v>10401</v>
      </c>
      <c r="N8">
        <f t="shared" si="1"/>
        <v>1.4619767961609931E-2</v>
      </c>
      <c r="O8" s="9">
        <f t="shared" si="2"/>
        <v>6.0441305869553609E-5</v>
      </c>
      <c r="P8" s="9">
        <f t="shared" si="3"/>
        <v>0.60441305869553608</v>
      </c>
      <c r="Q8">
        <v>61.868293818110629</v>
      </c>
    </row>
    <row r="9" spans="1:17" x14ac:dyDescent="0.3">
      <c r="A9" t="s">
        <v>34</v>
      </c>
      <c r="B9" s="9">
        <v>48.304488026666682</v>
      </c>
      <c r="C9">
        <v>36.366422466861998</v>
      </c>
      <c r="D9">
        <v>274864</v>
      </c>
      <c r="E9">
        <f>VLOOKUP(A9,'[1]Tax Collection-Local Bodies'!$A$2:$B$32,2)</f>
        <v>653</v>
      </c>
      <c r="F9">
        <v>115452</v>
      </c>
      <c r="G9">
        <v>26293</v>
      </c>
      <c r="H9">
        <v>620</v>
      </c>
      <c r="I9">
        <v>2293</v>
      </c>
      <c r="J9">
        <v>609990</v>
      </c>
      <c r="K9">
        <v>47</v>
      </c>
      <c r="L9" s="1">
        <f t="shared" si="0"/>
        <v>2.0497165285651988</v>
      </c>
      <c r="M9">
        <v>1521</v>
      </c>
      <c r="N9">
        <f t="shared" si="1"/>
        <v>2.4934834997295038E-3</v>
      </c>
      <c r="O9">
        <f t="shared" si="2"/>
        <v>7.7050443449892627E-5</v>
      </c>
      <c r="P9">
        <f t="shared" si="3"/>
        <v>0.77050443449892625</v>
      </c>
      <c r="Q9" s="9">
        <v>51.996855384732619</v>
      </c>
    </row>
    <row r="10" spans="1:17" x14ac:dyDescent="0.3">
      <c r="A10" t="s">
        <v>7</v>
      </c>
      <c r="B10">
        <v>112.2717141699997</v>
      </c>
      <c r="C10">
        <v>35.902480851325343</v>
      </c>
      <c r="D10">
        <v>136836</v>
      </c>
      <c r="E10">
        <v>1924</v>
      </c>
      <c r="F10">
        <v>212267</v>
      </c>
      <c r="G10">
        <v>21215</v>
      </c>
      <c r="H10">
        <v>230</v>
      </c>
      <c r="I10">
        <v>2928</v>
      </c>
      <c r="J10">
        <v>972625</v>
      </c>
      <c r="K10">
        <v>197</v>
      </c>
      <c r="L10" s="1">
        <f t="shared" si="0"/>
        <v>6.7281420765027331</v>
      </c>
      <c r="M10">
        <v>1882</v>
      </c>
      <c r="N10">
        <f t="shared" si="1"/>
        <v>1.9349697982264491E-3</v>
      </c>
      <c r="O10">
        <f t="shared" si="2"/>
        <v>2.0254466006939983E-4</v>
      </c>
      <c r="P10">
        <f t="shared" si="3"/>
        <v>2.0254466006939982</v>
      </c>
      <c r="Q10">
        <v>58.507598770138884</v>
      </c>
    </row>
    <row r="11" spans="1:17" x14ac:dyDescent="0.3">
      <c r="A11" t="s">
        <v>8</v>
      </c>
      <c r="B11">
        <v>91.926996272222112</v>
      </c>
      <c r="C11">
        <v>35.865636447216183</v>
      </c>
      <c r="D11">
        <v>166351</v>
      </c>
      <c r="E11">
        <v>4549</v>
      </c>
      <c r="F11">
        <v>139108</v>
      </c>
      <c r="G11">
        <v>15404</v>
      </c>
      <c r="H11">
        <v>219</v>
      </c>
      <c r="I11">
        <v>3652</v>
      </c>
      <c r="J11">
        <v>1005711</v>
      </c>
      <c r="K11">
        <v>986</v>
      </c>
      <c r="L11" s="1">
        <f t="shared" si="0"/>
        <v>26.998904709748082</v>
      </c>
      <c r="M11">
        <v>10862</v>
      </c>
      <c r="N11">
        <f t="shared" si="1"/>
        <v>1.0800319376043416E-2</v>
      </c>
      <c r="O11">
        <f t="shared" si="2"/>
        <v>9.8040093028713029E-4</v>
      </c>
      <c r="P11">
        <f t="shared" si="3"/>
        <v>9.8040093028713038</v>
      </c>
      <c r="Q11">
        <v>70.278280450487401</v>
      </c>
    </row>
    <row r="12" spans="1:17" x14ac:dyDescent="0.3">
      <c r="A12" t="s">
        <v>9</v>
      </c>
      <c r="B12">
        <v>101.96987133666661</v>
      </c>
      <c r="C12">
        <v>37.007535323300196</v>
      </c>
      <c r="D12">
        <v>312044</v>
      </c>
      <c r="E12">
        <v>4735</v>
      </c>
      <c r="F12">
        <v>231933</v>
      </c>
      <c r="G12">
        <v>35202</v>
      </c>
      <c r="H12">
        <v>527</v>
      </c>
      <c r="I12">
        <v>2128</v>
      </c>
      <c r="J12">
        <v>1401639</v>
      </c>
      <c r="K12">
        <v>2082</v>
      </c>
      <c r="L12" s="1">
        <f t="shared" si="0"/>
        <v>97.838345864661662</v>
      </c>
      <c r="M12">
        <v>18949</v>
      </c>
      <c r="N12">
        <f t="shared" si="1"/>
        <v>1.3519172911141885E-2</v>
      </c>
      <c r="O12">
        <f t="shared" si="2"/>
        <v>1.4854038736079689E-3</v>
      </c>
      <c r="P12">
        <f t="shared" si="3"/>
        <v>14.854038736079689</v>
      </c>
      <c r="Q12">
        <v>66.852134635717036</v>
      </c>
    </row>
    <row r="13" spans="1:17" x14ac:dyDescent="0.3">
      <c r="A13" t="s">
        <v>10</v>
      </c>
      <c r="B13">
        <v>76.593217213333162</v>
      </c>
      <c r="C13">
        <v>35.762074334554342</v>
      </c>
      <c r="D13">
        <v>55240</v>
      </c>
      <c r="E13" s="9">
        <f>VLOOKUP(A13,'[1]Tax Collection-Local Bodies'!$A$2:$B$32,2)</f>
        <v>472</v>
      </c>
      <c r="F13">
        <v>65634</v>
      </c>
      <c r="G13">
        <v>31140</v>
      </c>
      <c r="H13">
        <v>589</v>
      </c>
      <c r="I13">
        <v>4361</v>
      </c>
      <c r="J13" s="9">
        <v>515812</v>
      </c>
      <c r="K13">
        <v>55</v>
      </c>
      <c r="L13" s="10">
        <f t="shared" si="0"/>
        <v>1.2611786287548727</v>
      </c>
      <c r="M13">
        <v>592</v>
      </c>
      <c r="N13">
        <f t="shared" si="1"/>
        <v>1.147704977782603E-3</v>
      </c>
      <c r="O13">
        <f t="shared" si="2"/>
        <v>1.0662799624669454E-4</v>
      </c>
      <c r="P13">
        <f t="shared" si="3"/>
        <v>1.0662799624669455</v>
      </c>
      <c r="Q13">
        <v>58.224913490874577</v>
      </c>
    </row>
    <row r="14" spans="1:17" x14ac:dyDescent="0.3">
      <c r="A14" t="s">
        <v>11</v>
      </c>
      <c r="B14">
        <v>94.574416774444245</v>
      </c>
      <c r="C14">
        <v>36.537385531245455</v>
      </c>
      <c r="D14">
        <v>169287</v>
      </c>
      <c r="E14">
        <f>VLOOKUP(A14,'[1]Tax Collection-Local Bodies'!$A$2:$B$32,2)</f>
        <v>973</v>
      </c>
      <c r="F14">
        <v>120258</v>
      </c>
      <c r="G14">
        <v>18499</v>
      </c>
      <c r="H14">
        <v>860</v>
      </c>
      <c r="I14">
        <v>4878</v>
      </c>
      <c r="J14">
        <v>774549</v>
      </c>
      <c r="K14">
        <v>237</v>
      </c>
      <c r="L14" s="1">
        <f t="shared" si="0"/>
        <v>4.8585485854858552</v>
      </c>
      <c r="M14">
        <v>3016</v>
      </c>
      <c r="N14">
        <f t="shared" si="1"/>
        <v>3.893878889521515E-3</v>
      </c>
      <c r="O14">
        <f t="shared" si="2"/>
        <v>3.059845148596151E-4</v>
      </c>
      <c r="P14">
        <f t="shared" si="3"/>
        <v>3.0598451485961511</v>
      </c>
      <c r="Q14">
        <v>58.662468689897473</v>
      </c>
    </row>
    <row r="15" spans="1:17" x14ac:dyDescent="0.3">
      <c r="A15" t="s">
        <v>12</v>
      </c>
      <c r="B15">
        <v>71.380178527777773</v>
      </c>
      <c r="C15">
        <v>36.160073259694734</v>
      </c>
      <c r="D15">
        <v>328404</v>
      </c>
      <c r="E15">
        <f>VLOOKUP(A15,'[1]Tax Collection-Local Bodies'!$A$2:$B$32,2)</f>
        <v>2905</v>
      </c>
      <c r="F15">
        <v>257939</v>
      </c>
      <c r="G15">
        <v>49882</v>
      </c>
      <c r="H15" s="4">
        <v>1263</v>
      </c>
      <c r="I15">
        <v>2877</v>
      </c>
      <c r="J15">
        <v>1486777</v>
      </c>
      <c r="K15">
        <v>380</v>
      </c>
      <c r="L15" s="1">
        <f t="shared" si="0"/>
        <v>13.208202989224887</v>
      </c>
      <c r="M15">
        <v>11621</v>
      </c>
      <c r="N15">
        <f t="shared" si="1"/>
        <v>7.8162360596108222E-3</v>
      </c>
      <c r="O15">
        <f t="shared" si="2"/>
        <v>2.555864127572595E-4</v>
      </c>
      <c r="P15">
        <f t="shared" si="3"/>
        <v>2.5558641275725948</v>
      </c>
      <c r="Q15">
        <v>58.529729169055059</v>
      </c>
    </row>
    <row r="16" spans="1:17" x14ac:dyDescent="0.3">
      <c r="A16" t="s">
        <v>13</v>
      </c>
      <c r="B16">
        <v>94.098476009999828</v>
      </c>
      <c r="C16">
        <v>36.227228326910883</v>
      </c>
      <c r="D16">
        <v>110028</v>
      </c>
      <c r="E16">
        <v>1501</v>
      </c>
      <c r="F16">
        <v>123456</v>
      </c>
      <c r="G16">
        <v>21410</v>
      </c>
      <c r="H16">
        <v>581</v>
      </c>
      <c r="I16">
        <v>2738</v>
      </c>
      <c r="J16">
        <v>807037</v>
      </c>
      <c r="K16">
        <v>115</v>
      </c>
      <c r="L16" s="1">
        <f t="shared" si="0"/>
        <v>4.2001460920379836</v>
      </c>
      <c r="M16">
        <v>18113</v>
      </c>
      <c r="N16">
        <f t="shared" si="1"/>
        <v>2.2443828473787446E-2</v>
      </c>
      <c r="O16">
        <f t="shared" si="2"/>
        <v>1.4249656459369272E-4</v>
      </c>
      <c r="P16">
        <f t="shared" si="3"/>
        <v>1.4249656459369271</v>
      </c>
      <c r="Q16">
        <v>65.519285057305623</v>
      </c>
    </row>
    <row r="17" spans="1:17" x14ac:dyDescent="0.3">
      <c r="A17" t="s">
        <v>14</v>
      </c>
      <c r="B17">
        <v>99.139598592222058</v>
      </c>
      <c r="C17">
        <v>35.678205128315007</v>
      </c>
      <c r="D17">
        <v>119000</v>
      </c>
      <c r="E17">
        <v>978</v>
      </c>
      <c r="F17">
        <v>205602</v>
      </c>
      <c r="G17">
        <v>12700</v>
      </c>
      <c r="H17">
        <v>232</v>
      </c>
      <c r="I17">
        <v>4016</v>
      </c>
      <c r="J17">
        <v>767428</v>
      </c>
      <c r="K17">
        <v>240</v>
      </c>
      <c r="L17" s="1">
        <f t="shared" si="0"/>
        <v>5.9760956175298805</v>
      </c>
      <c r="M17">
        <v>11781</v>
      </c>
      <c r="N17">
        <f t="shared" si="1"/>
        <v>1.5351277253371E-2</v>
      </c>
      <c r="O17">
        <f t="shared" si="2"/>
        <v>3.1273292087335882E-4</v>
      </c>
      <c r="P17">
        <f t="shared" si="3"/>
        <v>3.1273292087335882</v>
      </c>
      <c r="Q17">
        <v>58.345857073315273</v>
      </c>
    </row>
    <row r="18" spans="1:17" x14ac:dyDescent="0.3">
      <c r="A18" t="s">
        <v>15</v>
      </c>
      <c r="B18">
        <v>58.515779630000004</v>
      </c>
      <c r="C18" s="9">
        <v>34.967619048119609</v>
      </c>
      <c r="D18" s="9">
        <v>9471</v>
      </c>
      <c r="E18">
        <v>8256</v>
      </c>
      <c r="F18" s="9">
        <v>24591</v>
      </c>
      <c r="G18" s="9">
        <v>3697</v>
      </c>
      <c r="H18" s="9">
        <v>123</v>
      </c>
      <c r="I18">
        <v>2786</v>
      </c>
      <c r="J18">
        <v>2440073</v>
      </c>
      <c r="K18">
        <v>5311</v>
      </c>
      <c r="L18" s="1">
        <f t="shared" si="0"/>
        <v>190.63173007896626</v>
      </c>
      <c r="M18" s="4">
        <v>108174</v>
      </c>
      <c r="N18">
        <f t="shared" si="1"/>
        <v>4.433228022276383E-2</v>
      </c>
      <c r="O18">
        <f t="shared" si="2"/>
        <v>2.1765742254432553E-3</v>
      </c>
      <c r="P18">
        <f t="shared" si="3"/>
        <v>21.765742254432553</v>
      </c>
      <c r="Q18">
        <v>82.801025106767895</v>
      </c>
    </row>
    <row r="19" spans="1:17" x14ac:dyDescent="0.3">
      <c r="A19" t="s">
        <v>16</v>
      </c>
      <c r="B19">
        <v>78.313253137777849</v>
      </c>
      <c r="C19">
        <v>36.428042329247056</v>
      </c>
      <c r="I19">
        <v>1084</v>
      </c>
      <c r="J19">
        <v>861766</v>
      </c>
      <c r="K19">
        <v>357</v>
      </c>
      <c r="L19" s="1">
        <f t="shared" si="0"/>
        <v>32.933579335793354</v>
      </c>
      <c r="M19">
        <v>13935</v>
      </c>
      <c r="N19">
        <f t="shared" si="1"/>
        <v>1.6170282884216829E-2</v>
      </c>
      <c r="O19">
        <f t="shared" si="2"/>
        <v>4.1426558949877345E-4</v>
      </c>
      <c r="P19">
        <f t="shared" si="3"/>
        <v>4.1426558949877341</v>
      </c>
      <c r="Q19">
        <v>56.440599231029914</v>
      </c>
    </row>
    <row r="20" spans="1:17" x14ac:dyDescent="0.3">
      <c r="A20" t="s">
        <v>17</v>
      </c>
      <c r="B20">
        <v>77.764258965555513</v>
      </c>
      <c r="C20">
        <v>35.880512819194202</v>
      </c>
      <c r="D20">
        <v>212443</v>
      </c>
      <c r="E20">
        <v>1404</v>
      </c>
      <c r="F20">
        <v>210074</v>
      </c>
      <c r="G20">
        <v>42235</v>
      </c>
      <c r="H20">
        <v>841</v>
      </c>
      <c r="I20">
        <v>3881</v>
      </c>
      <c r="L20" s="1"/>
    </row>
    <row r="21" spans="1:17" x14ac:dyDescent="0.3">
      <c r="A21" t="s">
        <v>18</v>
      </c>
      <c r="B21">
        <v>95.252019939999926</v>
      </c>
      <c r="C21">
        <v>36.590978826058212</v>
      </c>
      <c r="D21" s="6">
        <v>679948</v>
      </c>
      <c r="E21">
        <v>3646</v>
      </c>
      <c r="F21" s="4">
        <v>306753</v>
      </c>
      <c r="G21" s="4">
        <v>61662</v>
      </c>
      <c r="H21">
        <v>1185</v>
      </c>
      <c r="I21">
        <v>6545</v>
      </c>
      <c r="J21">
        <v>1618416</v>
      </c>
      <c r="K21">
        <v>562</v>
      </c>
      <c r="L21" s="1">
        <f t="shared" si="0"/>
        <v>8.5867074102368228</v>
      </c>
      <c r="M21">
        <v>1904</v>
      </c>
      <c r="N21">
        <f t="shared" si="1"/>
        <v>1.1764589574003222E-3</v>
      </c>
      <c r="O21">
        <f t="shared" si="2"/>
        <v>3.4725311662761615E-4</v>
      </c>
      <c r="P21">
        <f t="shared" si="3"/>
        <v>3.4725311662761613</v>
      </c>
      <c r="Q21">
        <v>65.392042125402142</v>
      </c>
    </row>
    <row r="22" spans="1:17" x14ac:dyDescent="0.3">
      <c r="A22" t="s">
        <v>19</v>
      </c>
      <c r="B22">
        <v>51.689879181111117</v>
      </c>
      <c r="C22">
        <v>36.541824842311009</v>
      </c>
      <c r="D22">
        <v>80204</v>
      </c>
      <c r="I22">
        <v>2336</v>
      </c>
      <c r="J22">
        <v>709418</v>
      </c>
      <c r="K22">
        <v>125</v>
      </c>
      <c r="L22" s="1">
        <f t="shared" si="0"/>
        <v>5.3510273972602738</v>
      </c>
      <c r="M22" s="9">
        <v>465</v>
      </c>
      <c r="N22" s="9">
        <f t="shared" si="1"/>
        <v>6.5546687566427693E-4</v>
      </c>
      <c r="O22">
        <f t="shared" si="2"/>
        <v>1.7620077302803143E-4</v>
      </c>
      <c r="P22">
        <f t="shared" si="3"/>
        <v>1.7620077302803143</v>
      </c>
      <c r="Q22">
        <v>59.83995881192714</v>
      </c>
    </row>
    <row r="23" spans="1:17" x14ac:dyDescent="0.3">
      <c r="A23" t="s">
        <v>20</v>
      </c>
      <c r="B23">
        <v>71.594964295555457</v>
      </c>
      <c r="C23">
        <v>36.392751109545053</v>
      </c>
      <c r="D23">
        <v>182550</v>
      </c>
      <c r="E23">
        <v>748</v>
      </c>
      <c r="F23">
        <v>131058</v>
      </c>
      <c r="G23">
        <v>23480</v>
      </c>
      <c r="H23">
        <v>425</v>
      </c>
      <c r="I23">
        <v>7122</v>
      </c>
      <c r="L23" s="1"/>
    </row>
    <row r="24" spans="1:17" x14ac:dyDescent="0.3">
      <c r="A24" t="s">
        <v>21</v>
      </c>
      <c r="B24">
        <v>121.97206936444393</v>
      </c>
      <c r="C24">
        <v>36.033143867616495</v>
      </c>
      <c r="D24">
        <v>129308</v>
      </c>
      <c r="E24">
        <f>VLOOKUP(A25,'[1]Tax Collection-Local Bodies'!$A$2:$B$32,2)</f>
        <v>5598</v>
      </c>
      <c r="F24">
        <v>218550</v>
      </c>
      <c r="G24">
        <v>19295</v>
      </c>
      <c r="H24">
        <v>204</v>
      </c>
      <c r="I24">
        <v>3845</v>
      </c>
      <c r="J24">
        <v>1571022</v>
      </c>
      <c r="K24">
        <v>689</v>
      </c>
      <c r="L24" s="1">
        <f t="shared" si="0"/>
        <v>17.919375812743823</v>
      </c>
      <c r="M24">
        <v>7373</v>
      </c>
      <c r="N24">
        <f t="shared" si="1"/>
        <v>4.6931233299088108E-3</v>
      </c>
      <c r="O24">
        <f t="shared" si="2"/>
        <v>4.3856801496096174E-4</v>
      </c>
      <c r="P24">
        <f t="shared" si="3"/>
        <v>4.3856801496096178</v>
      </c>
      <c r="Q24">
        <v>65.677434587244406</v>
      </c>
    </row>
    <row r="25" spans="1:17" x14ac:dyDescent="0.3">
      <c r="A25" t="s">
        <v>22</v>
      </c>
      <c r="B25">
        <v>76.629087748888836</v>
      </c>
      <c r="C25">
        <v>36.239115646917831</v>
      </c>
      <c r="D25">
        <v>107697</v>
      </c>
      <c r="E25">
        <v>1662</v>
      </c>
      <c r="F25">
        <v>116039</v>
      </c>
      <c r="G25">
        <v>12238</v>
      </c>
      <c r="H25">
        <v>144</v>
      </c>
      <c r="I25">
        <v>4288</v>
      </c>
      <c r="J25">
        <v>795332</v>
      </c>
      <c r="K25">
        <v>344</v>
      </c>
      <c r="L25" s="1">
        <f t="shared" si="0"/>
        <v>8.0223880597014929</v>
      </c>
      <c r="M25">
        <v>41579</v>
      </c>
      <c r="N25">
        <f t="shared" si="1"/>
        <v>5.2278796779206674E-2</v>
      </c>
      <c r="O25">
        <f t="shared" si="2"/>
        <v>4.3252377623432728E-4</v>
      </c>
      <c r="P25">
        <f t="shared" si="3"/>
        <v>4.3252377623432725</v>
      </c>
      <c r="Q25">
        <v>66.542442302576035</v>
      </c>
    </row>
    <row r="26" spans="1:17" x14ac:dyDescent="0.3">
      <c r="A26" t="s">
        <v>35</v>
      </c>
      <c r="B26">
        <v>72.548158161111104</v>
      </c>
      <c r="C26">
        <v>36.080078894542154</v>
      </c>
      <c r="D26">
        <v>218312</v>
      </c>
      <c r="E26">
        <f>VLOOKUP(A27,'[1]Tax Collection-Local Bodies'!$A$2:$B$32,2)</f>
        <v>1032</v>
      </c>
      <c r="F26">
        <v>87740</v>
      </c>
      <c r="G26">
        <v>11352</v>
      </c>
      <c r="H26">
        <v>211</v>
      </c>
      <c r="I26">
        <v>2236</v>
      </c>
      <c r="J26">
        <v>552037</v>
      </c>
      <c r="K26">
        <v>1469</v>
      </c>
      <c r="L26" s="1">
        <f t="shared" si="0"/>
        <v>65.697674418604649</v>
      </c>
      <c r="M26">
        <v>9574</v>
      </c>
      <c r="N26">
        <f t="shared" si="1"/>
        <v>1.7343040412146286E-2</v>
      </c>
      <c r="O26" s="4">
        <f t="shared" si="2"/>
        <v>2.6610535163403902E-3</v>
      </c>
      <c r="P26" s="4">
        <f t="shared" si="3"/>
        <v>26.610535163403902</v>
      </c>
      <c r="Q26">
        <v>64.516685635164805</v>
      </c>
    </row>
    <row r="27" spans="1:17" x14ac:dyDescent="0.3">
      <c r="A27" t="s">
        <v>23</v>
      </c>
      <c r="B27">
        <v>107.49830826777763</v>
      </c>
      <c r="C27">
        <v>35.150970017186275</v>
      </c>
      <c r="D27">
        <v>227565</v>
      </c>
      <c r="E27">
        <f>VLOOKUP(A28,'[1]Tax Collection-Local Bodies'!$A$2:$B$32,2)</f>
        <v>7640</v>
      </c>
      <c r="F27">
        <v>203505</v>
      </c>
      <c r="G27">
        <v>38460</v>
      </c>
      <c r="H27">
        <v>1123</v>
      </c>
      <c r="I27">
        <v>2019</v>
      </c>
      <c r="J27">
        <v>2446265</v>
      </c>
      <c r="K27">
        <v>4387</v>
      </c>
      <c r="L27" s="1">
        <f t="shared" si="0"/>
        <v>217.28578504210003</v>
      </c>
      <c r="M27">
        <v>64205</v>
      </c>
      <c r="N27">
        <f t="shared" si="1"/>
        <v>2.6246134413074627E-2</v>
      </c>
      <c r="O27">
        <f t="shared" si="2"/>
        <v>1.7933461828542696E-3</v>
      </c>
      <c r="P27">
        <f t="shared" si="3"/>
        <v>17.933461828542697</v>
      </c>
      <c r="Q27">
        <v>72.663813967857962</v>
      </c>
    </row>
    <row r="28" spans="1:17" x14ac:dyDescent="0.3">
      <c r="A28" t="s">
        <v>24</v>
      </c>
      <c r="B28">
        <v>108.25683886111106</v>
      </c>
      <c r="C28">
        <v>35.5920822773993</v>
      </c>
      <c r="D28">
        <v>238040.04199999999</v>
      </c>
      <c r="E28">
        <f>VLOOKUP(A29,'[1]Tax Collection-Local Bodies'!$A$2:$B$32,2)</f>
        <v>3781</v>
      </c>
      <c r="F28">
        <v>231141</v>
      </c>
      <c r="G28">
        <v>38162</v>
      </c>
      <c r="H28">
        <v>1176</v>
      </c>
      <c r="I28">
        <v>5031</v>
      </c>
      <c r="J28">
        <v>1527628</v>
      </c>
      <c r="K28">
        <v>359</v>
      </c>
      <c r="L28" s="1">
        <f t="shared" si="0"/>
        <v>7.1357582985489953</v>
      </c>
      <c r="M28">
        <v>99341</v>
      </c>
      <c r="N28" s="4">
        <f t="shared" si="1"/>
        <v>6.5029575263087613E-2</v>
      </c>
      <c r="O28">
        <f t="shared" si="2"/>
        <v>2.350048572034553E-4</v>
      </c>
      <c r="P28">
        <f t="shared" si="3"/>
        <v>2.3500485720345532</v>
      </c>
      <c r="Q28">
        <v>65.371801138226616</v>
      </c>
    </row>
    <row r="29" spans="1:17" x14ac:dyDescent="0.3">
      <c r="A29" t="s">
        <v>25</v>
      </c>
      <c r="B29">
        <v>131.7782863833331</v>
      </c>
      <c r="C29">
        <v>35.306290811223157</v>
      </c>
      <c r="D29">
        <v>210099</v>
      </c>
      <c r="E29">
        <f>VLOOKUP(A30,'[1]Tax Collection-Local Bodies'!$A$2:$B$32,2)</f>
        <v>2176</v>
      </c>
      <c r="F29">
        <v>234922</v>
      </c>
      <c r="G29">
        <v>27032</v>
      </c>
      <c r="H29">
        <v>562</v>
      </c>
      <c r="I29">
        <v>4403</v>
      </c>
      <c r="J29">
        <v>1012065</v>
      </c>
      <c r="K29">
        <v>564</v>
      </c>
      <c r="L29" s="1">
        <f t="shared" si="0"/>
        <v>12.809448103565751</v>
      </c>
      <c r="M29">
        <v>17249</v>
      </c>
      <c r="N29">
        <f t="shared" si="1"/>
        <v>1.7043371720195839E-2</v>
      </c>
      <c r="O29">
        <f t="shared" si="2"/>
        <v>5.5727645951594016E-4</v>
      </c>
      <c r="P29">
        <f t="shared" si="3"/>
        <v>5.572764595159402</v>
      </c>
      <c r="Q29">
        <v>63.44299081621164</v>
      </c>
    </row>
    <row r="30" spans="1:17" x14ac:dyDescent="0.3">
      <c r="A30" t="s">
        <v>26</v>
      </c>
      <c r="B30">
        <v>85.713082155555412</v>
      </c>
      <c r="C30">
        <v>36.675887880070185</v>
      </c>
      <c r="D30">
        <v>192678</v>
      </c>
      <c r="E30">
        <f>VLOOKUP(A31,'[1]Tax Collection-Local Bodies'!$A$2:$B$32,2)</f>
        <v>2080</v>
      </c>
      <c r="F30">
        <v>187376</v>
      </c>
      <c r="G30">
        <v>29722</v>
      </c>
      <c r="H30">
        <v>487</v>
      </c>
      <c r="I30">
        <v>3632</v>
      </c>
      <c r="J30">
        <v>1099560</v>
      </c>
      <c r="K30">
        <v>744</v>
      </c>
      <c r="L30" s="1">
        <f t="shared" si="0"/>
        <v>20.484581497797357</v>
      </c>
      <c r="M30">
        <v>11309</v>
      </c>
      <c r="N30">
        <f t="shared" si="1"/>
        <v>1.028502310014915E-2</v>
      </c>
      <c r="O30">
        <f t="shared" si="2"/>
        <v>6.7663429007966825E-4</v>
      </c>
      <c r="P30">
        <f t="shared" si="3"/>
        <v>6.7663429007966824</v>
      </c>
      <c r="Q30">
        <v>65.448127170655496</v>
      </c>
    </row>
    <row r="31" spans="1:17" x14ac:dyDescent="0.3">
      <c r="A31" t="s">
        <v>27</v>
      </c>
      <c r="B31">
        <v>78.815878081111123</v>
      </c>
      <c r="C31">
        <v>35.716931216613837</v>
      </c>
      <c r="D31">
        <v>267583</v>
      </c>
      <c r="E31">
        <f>VLOOKUP(A32,'[1]Tax Collection-Local Bodies'!$A$2:$B$32,2)</f>
        <v>1664</v>
      </c>
      <c r="F31">
        <v>177501</v>
      </c>
      <c r="G31">
        <v>33447</v>
      </c>
      <c r="H31">
        <v>675</v>
      </c>
      <c r="I31">
        <v>3607</v>
      </c>
      <c r="J31">
        <v>927140</v>
      </c>
      <c r="K31">
        <v>575</v>
      </c>
      <c r="L31" s="1">
        <f t="shared" si="0"/>
        <v>15.94122539506515</v>
      </c>
      <c r="M31">
        <v>4720</v>
      </c>
      <c r="N31">
        <f t="shared" si="1"/>
        <v>5.0909247794292123E-3</v>
      </c>
      <c r="O31">
        <f t="shared" si="2"/>
        <v>6.2018681105334688E-4</v>
      </c>
      <c r="P31">
        <f t="shared" si="3"/>
        <v>6.2018681105334688</v>
      </c>
      <c r="Q31">
        <v>59.507959708657367</v>
      </c>
    </row>
    <row r="32" spans="1:17" x14ac:dyDescent="0.3">
      <c r="A32" t="s">
        <v>28</v>
      </c>
      <c r="B32">
        <v>69.134770491111055</v>
      </c>
      <c r="C32">
        <v>36.448560963783358</v>
      </c>
      <c r="D32">
        <v>179256</v>
      </c>
      <c r="E32">
        <v>1053</v>
      </c>
      <c r="F32">
        <v>117418</v>
      </c>
      <c r="G32">
        <v>19559</v>
      </c>
      <c r="H32">
        <v>350</v>
      </c>
      <c r="I32">
        <v>3386</v>
      </c>
      <c r="J32">
        <v>577758</v>
      </c>
      <c r="K32">
        <v>122</v>
      </c>
      <c r="L32" s="1">
        <f t="shared" si="0"/>
        <v>3.6030714707619609</v>
      </c>
      <c r="M32">
        <v>1983</v>
      </c>
      <c r="N32">
        <f t="shared" si="1"/>
        <v>3.4322328725867922E-3</v>
      </c>
      <c r="O32">
        <f t="shared" si="2"/>
        <v>2.1116107435985309E-4</v>
      </c>
      <c r="P32">
        <f t="shared" si="3"/>
        <v>2.111610743598531</v>
      </c>
      <c r="Q32">
        <v>57.545520010237055</v>
      </c>
    </row>
    <row r="33" spans="1:17" x14ac:dyDescent="0.3">
      <c r="A33" t="s">
        <v>29</v>
      </c>
      <c r="B33">
        <v>112.36751474666666</v>
      </c>
      <c r="C33">
        <v>36.146886446117186</v>
      </c>
      <c r="D33">
        <v>70330</v>
      </c>
      <c r="E33">
        <v>1660</v>
      </c>
      <c r="F33">
        <v>173618</v>
      </c>
      <c r="G33">
        <v>15062</v>
      </c>
      <c r="H33">
        <v>210</v>
      </c>
      <c r="I33">
        <v>2152</v>
      </c>
      <c r="J33">
        <v>718537</v>
      </c>
      <c r="K33">
        <v>719</v>
      </c>
      <c r="L33" s="1">
        <f t="shared" si="0"/>
        <v>33.410780669144977</v>
      </c>
      <c r="M33">
        <v>5043</v>
      </c>
      <c r="N33">
        <f t="shared" si="1"/>
        <v>7.0184277218848859E-3</v>
      </c>
      <c r="O33">
        <f t="shared" si="2"/>
        <v>1.0006443648691717E-3</v>
      </c>
      <c r="P33">
        <f t="shared" si="3"/>
        <v>10.006443648691718</v>
      </c>
      <c r="Q33">
        <v>63.103118325105882</v>
      </c>
    </row>
    <row r="34" spans="1:17" x14ac:dyDescent="0.3">
      <c r="A34" t="s">
        <v>30</v>
      </c>
      <c r="B34">
        <v>75.556471246666518</v>
      </c>
      <c r="C34">
        <v>35.94295704160178</v>
      </c>
      <c r="D34">
        <v>123100</v>
      </c>
      <c r="E34">
        <v>6607</v>
      </c>
      <c r="F34">
        <v>79635</v>
      </c>
      <c r="G34">
        <v>8932</v>
      </c>
      <c r="H34">
        <v>164</v>
      </c>
      <c r="I34">
        <v>2175</v>
      </c>
      <c r="J34">
        <v>1080858</v>
      </c>
      <c r="K34">
        <v>598</v>
      </c>
      <c r="L34" s="1">
        <f t="shared" si="0"/>
        <v>27.494252873563219</v>
      </c>
      <c r="M34">
        <v>4193</v>
      </c>
      <c r="N34">
        <f t="shared" si="1"/>
        <v>3.879325498816681E-3</v>
      </c>
      <c r="O34">
        <f t="shared" si="2"/>
        <v>5.5326416606066666E-4</v>
      </c>
      <c r="P34">
        <f t="shared" si="3"/>
        <v>5.5326416606066671</v>
      </c>
      <c r="Q34">
        <v>77.061923425233772</v>
      </c>
    </row>
    <row r="35" spans="1:17" x14ac:dyDescent="0.3">
      <c r="A35" t="s">
        <v>36</v>
      </c>
      <c r="B35">
        <v>63.249377986666644</v>
      </c>
      <c r="C35">
        <v>35.881189399711296</v>
      </c>
      <c r="E35">
        <v>2742</v>
      </c>
      <c r="F35">
        <v>133770</v>
      </c>
      <c r="G35">
        <v>25282</v>
      </c>
      <c r="H35">
        <v>497</v>
      </c>
      <c r="I35">
        <v>3092</v>
      </c>
      <c r="J35">
        <v>739448</v>
      </c>
      <c r="K35">
        <v>1080</v>
      </c>
      <c r="L35" s="1">
        <f t="shared" si="0"/>
        <v>34.928848641655883</v>
      </c>
      <c r="M35">
        <v>18992</v>
      </c>
      <c r="N35">
        <f t="shared" si="1"/>
        <v>2.5684023758262921E-2</v>
      </c>
      <c r="O35">
        <f t="shared" si="2"/>
        <v>1.4605489500275882E-3</v>
      </c>
      <c r="P35">
        <f t="shared" si="3"/>
        <v>14.605489500275882</v>
      </c>
      <c r="Q35">
        <v>67.17753029455308</v>
      </c>
    </row>
    <row r="36" spans="1:17" x14ac:dyDescent="0.3">
      <c r="A36" s="4" t="s">
        <v>54</v>
      </c>
      <c r="B36" s="4">
        <f>MAX(B3:B35)</f>
        <v>162.35441837999971</v>
      </c>
      <c r="C36" s="4">
        <f t="shared" ref="C36:Q36" si="4">MAX(C3:C35)</f>
        <v>37.012438285303404</v>
      </c>
      <c r="D36" s="4">
        <f t="shared" si="4"/>
        <v>679948</v>
      </c>
      <c r="E36" s="4">
        <f t="shared" si="4"/>
        <v>130000</v>
      </c>
      <c r="F36" s="4">
        <f t="shared" si="4"/>
        <v>306753</v>
      </c>
      <c r="G36" s="4">
        <f t="shared" si="4"/>
        <v>61662</v>
      </c>
      <c r="H36" s="4">
        <f t="shared" si="4"/>
        <v>1263</v>
      </c>
      <c r="I36" s="4">
        <f t="shared" si="4"/>
        <v>7483</v>
      </c>
      <c r="J36" s="4">
        <f t="shared" si="4"/>
        <v>3943323</v>
      </c>
      <c r="K36" s="4">
        <f t="shared" si="4"/>
        <v>5311</v>
      </c>
      <c r="L36" s="4">
        <f t="shared" si="4"/>
        <v>325.43926661573721</v>
      </c>
      <c r="M36" s="4">
        <f t="shared" si="4"/>
        <v>108174</v>
      </c>
      <c r="N36" s="4">
        <f t="shared" si="4"/>
        <v>6.5029575263087613E-2</v>
      </c>
      <c r="O36" s="4">
        <f t="shared" si="4"/>
        <v>2.6610535163403902E-3</v>
      </c>
      <c r="P36" s="4">
        <f t="shared" si="4"/>
        <v>26.610535163403902</v>
      </c>
      <c r="Q36" s="4">
        <f t="shared" si="4"/>
        <v>83.425209081117714</v>
      </c>
    </row>
    <row r="37" spans="1:17" x14ac:dyDescent="0.3">
      <c r="A37" s="9" t="s">
        <v>55</v>
      </c>
      <c r="B37" s="9">
        <f>MIN(B3:B36)</f>
        <v>48.304488026666682</v>
      </c>
      <c r="C37" s="9">
        <f t="shared" ref="C37:Q37" si="5">MIN(C3:C36)</f>
        <v>34.967619048119609</v>
      </c>
      <c r="D37" s="9">
        <f t="shared" si="5"/>
        <v>9471</v>
      </c>
      <c r="E37" s="9">
        <f t="shared" si="5"/>
        <v>472</v>
      </c>
      <c r="F37" s="9">
        <f t="shared" si="5"/>
        <v>24591</v>
      </c>
      <c r="G37" s="9">
        <f t="shared" si="5"/>
        <v>3697</v>
      </c>
      <c r="H37" s="9">
        <f t="shared" si="5"/>
        <v>123</v>
      </c>
      <c r="I37" s="9">
        <f t="shared" si="5"/>
        <v>217</v>
      </c>
      <c r="J37" s="9">
        <f t="shared" si="5"/>
        <v>515812</v>
      </c>
      <c r="K37" s="9">
        <f t="shared" si="5"/>
        <v>43</v>
      </c>
      <c r="L37" s="9">
        <f t="shared" si="5"/>
        <v>1.2611786287548727</v>
      </c>
      <c r="M37" s="9">
        <f t="shared" si="5"/>
        <v>465</v>
      </c>
      <c r="N37" s="9">
        <f t="shared" si="5"/>
        <v>6.5546687566427693E-4</v>
      </c>
      <c r="O37" s="9">
        <f t="shared" si="5"/>
        <v>6.0441305869553609E-5</v>
      </c>
      <c r="P37" s="9">
        <f t="shared" si="5"/>
        <v>0.60441305869553608</v>
      </c>
      <c r="Q37" s="9">
        <f t="shared" si="5"/>
        <v>51.996855384732619</v>
      </c>
    </row>
    <row r="40" spans="1:17" x14ac:dyDescent="0.3">
      <c r="C40" s="11" t="s">
        <v>56</v>
      </c>
      <c r="D40" s="11"/>
      <c r="E40" s="11"/>
      <c r="F40" s="11"/>
      <c r="G40" s="11"/>
      <c r="H40" s="11"/>
      <c r="I40" s="11"/>
      <c r="J40" s="11"/>
      <c r="K40" s="11"/>
      <c r="L40" s="11"/>
      <c r="M40" s="11"/>
      <c r="N40" s="11"/>
      <c r="O40" s="11"/>
    </row>
  </sheetData>
  <mergeCells count="1">
    <mergeCell ref="F1:I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Salil Pradhan</dc:creator>
  <cp:lastModifiedBy>asus</cp:lastModifiedBy>
  <dcterms:created xsi:type="dcterms:W3CDTF">2015-06-05T18:17:20Z</dcterms:created>
  <dcterms:modified xsi:type="dcterms:W3CDTF">2021-10-03T05:29:05Z</dcterms:modified>
</cp:coreProperties>
</file>