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cho\Desktop\TI-TP2\research\compiled_data\"/>
    </mc:Choice>
  </mc:AlternateContent>
  <xr:revisionPtr revIDLastSave="0" documentId="13_ncr:1_{74E9EE12-1D42-4989-BF2E-3DBDA99E7A52}" xr6:coauthVersionLast="45" xr6:coauthVersionMax="45" xr10:uidLastSave="{00000000-0000-0000-0000-000000000000}"/>
  <bookViews>
    <workbookView xWindow="-120" yWindow="-120" windowWidth="29040" windowHeight="15840" tabRatio="233" xr2:uid="{A8E8026A-0827-4328-8DB2-6CB64CB9D15B}"/>
  </bookViews>
  <sheets>
    <sheet name="Folha1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5" i="3" l="1"/>
  <c r="R135" i="3"/>
  <c r="T135" i="3"/>
  <c r="Q77" i="3"/>
  <c r="P127" i="3"/>
  <c r="I135" i="3"/>
  <c r="P135" i="3" s="1"/>
  <c r="J135" i="3"/>
  <c r="K135" i="3"/>
  <c r="L135" i="3"/>
  <c r="M135" i="3"/>
  <c r="H135" i="3"/>
  <c r="H127" i="3"/>
  <c r="I127" i="3"/>
  <c r="Q127" i="3"/>
  <c r="R127" i="3"/>
  <c r="T127" i="3"/>
  <c r="J127" i="3"/>
  <c r="K127" i="3"/>
  <c r="L127" i="3"/>
  <c r="M127" i="3"/>
  <c r="AA23" i="3"/>
  <c r="AA34" i="3"/>
  <c r="Z70" i="3" l="1"/>
  <c r="R77" i="3" l="1"/>
  <c r="S77" i="3"/>
  <c r="T77" i="3"/>
  <c r="U77" i="3"/>
  <c r="V77" i="3"/>
  <c r="W77" i="3"/>
  <c r="X77" i="3"/>
  <c r="Y77" i="3"/>
  <c r="AB77" i="3"/>
  <c r="AC77" i="3"/>
  <c r="AD77" i="3"/>
  <c r="AE77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Q58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Q59" i="3"/>
  <c r="R60" i="3"/>
  <c r="S60" i="3"/>
  <c r="T60" i="3"/>
  <c r="U60" i="3"/>
  <c r="V60" i="3"/>
  <c r="W60" i="3"/>
  <c r="X60" i="3"/>
  <c r="Y60" i="3"/>
  <c r="Z60" i="3"/>
  <c r="Z77" i="3" s="1"/>
  <c r="AB60" i="3"/>
  <c r="AC60" i="3"/>
  <c r="AD60" i="3"/>
  <c r="AE60" i="3"/>
  <c r="Q60" i="3"/>
  <c r="S5" i="3" l="1"/>
  <c r="T4" i="3"/>
  <c r="T7" i="3"/>
  <c r="U7" i="3"/>
  <c r="T6" i="3"/>
  <c r="U6" i="3"/>
  <c r="T5" i="3"/>
  <c r="U5" i="3"/>
  <c r="U4" i="3"/>
  <c r="S6" i="3"/>
  <c r="S7" i="3"/>
  <c r="S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R73" i="3"/>
  <c r="S73" i="3"/>
  <c r="T73" i="3"/>
  <c r="U73" i="3"/>
  <c r="V73" i="3"/>
  <c r="W73" i="3"/>
  <c r="X73" i="3"/>
  <c r="Y73" i="3"/>
  <c r="Z73" i="3"/>
  <c r="AA73" i="3"/>
  <c r="AB73" i="3"/>
  <c r="AD73" i="3"/>
  <c r="AE73" i="3"/>
  <c r="AD72" i="3"/>
  <c r="R72" i="3"/>
  <c r="S72" i="3"/>
  <c r="T72" i="3"/>
  <c r="U72" i="3"/>
  <c r="V72" i="3"/>
  <c r="W72" i="3"/>
  <c r="X72" i="3"/>
  <c r="Y72" i="3"/>
  <c r="Z72" i="3"/>
  <c r="AA72" i="3"/>
  <c r="AB72" i="3"/>
  <c r="AC72" i="3"/>
  <c r="AE72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R70" i="3"/>
  <c r="S70" i="3"/>
  <c r="T70" i="3"/>
  <c r="U70" i="3"/>
  <c r="V70" i="3"/>
  <c r="W70" i="3"/>
  <c r="X70" i="3"/>
  <c r="Y70" i="3"/>
  <c r="AA70" i="3"/>
  <c r="AA60" i="3" s="1"/>
  <c r="AA77" i="3" s="1"/>
  <c r="AB70" i="3"/>
  <c r="AC70" i="3"/>
  <c r="AD70" i="3"/>
  <c r="AE70" i="3"/>
  <c r="Q71" i="3"/>
  <c r="Q72" i="3"/>
  <c r="Q73" i="3"/>
  <c r="Q74" i="3"/>
  <c r="Q70" i="3"/>
  <c r="Q64" i="3"/>
  <c r="C14" i="3"/>
  <c r="R64" i="3"/>
  <c r="S64" i="3"/>
  <c r="T64" i="3"/>
  <c r="U64" i="3"/>
  <c r="V64" i="3"/>
  <c r="W64" i="3"/>
  <c r="X64" i="3"/>
  <c r="Y64" i="3"/>
  <c r="Z64" i="3"/>
  <c r="AA64" i="3"/>
  <c r="AB64" i="3"/>
  <c r="AD64" i="3"/>
  <c r="AE64" i="3"/>
  <c r="R62" i="3"/>
  <c r="S62" i="3"/>
  <c r="T62" i="3"/>
  <c r="U62" i="3"/>
  <c r="V62" i="3"/>
  <c r="W62" i="3"/>
  <c r="X62" i="3"/>
  <c r="Y62" i="3"/>
  <c r="Z62" i="3"/>
  <c r="AA62" i="3"/>
  <c r="AB62" i="3"/>
  <c r="AD62" i="3"/>
  <c r="AE62" i="3"/>
  <c r="Q62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AD45" i="3"/>
  <c r="AC45" i="3"/>
  <c r="AC64" i="3" s="1"/>
  <c r="AB45" i="3"/>
  <c r="AA45" i="3"/>
  <c r="Z45" i="3"/>
  <c r="Y45" i="3"/>
  <c r="X45" i="3"/>
  <c r="W45" i="3"/>
  <c r="V45" i="3"/>
  <c r="U45" i="3"/>
  <c r="T45" i="3"/>
  <c r="S45" i="3"/>
  <c r="R45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AE37" i="3"/>
  <c r="AD37" i="3"/>
  <c r="AC37" i="3"/>
  <c r="AC62" i="3" s="1"/>
  <c r="AB37" i="3"/>
  <c r="AA37" i="3"/>
  <c r="Z37" i="3"/>
  <c r="Y37" i="3"/>
  <c r="X37" i="3"/>
  <c r="W37" i="3"/>
  <c r="V37" i="3"/>
  <c r="U37" i="3"/>
  <c r="T37" i="3"/>
  <c r="S37" i="3"/>
  <c r="R37" i="3"/>
  <c r="Q37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AE34" i="3"/>
  <c r="AD34" i="3"/>
  <c r="AC34" i="3"/>
  <c r="AB34" i="3"/>
  <c r="Z34" i="3"/>
  <c r="Y34" i="3"/>
  <c r="X34" i="3"/>
  <c r="W34" i="3"/>
  <c r="V34" i="3"/>
  <c r="U34" i="3"/>
  <c r="T34" i="3"/>
  <c r="S34" i="3"/>
  <c r="R34" i="3"/>
  <c r="Q34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AD23" i="3"/>
  <c r="AC23" i="3"/>
  <c r="AB23" i="3"/>
  <c r="Z23" i="3"/>
  <c r="Y23" i="3"/>
  <c r="X23" i="3"/>
  <c r="W23" i="3"/>
  <c r="V23" i="3"/>
  <c r="U23" i="3"/>
  <c r="T23" i="3"/>
  <c r="S23" i="3"/>
  <c r="R23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B14" i="3"/>
  <c r="AC73" i="3" l="1"/>
</calcChain>
</file>

<file path=xl/sharedStrings.xml><?xml version="1.0" encoding="utf-8"?>
<sst xmlns="http://schemas.openxmlformats.org/spreadsheetml/2006/main" count="133" uniqueCount="44">
  <si>
    <t>jpeg</t>
  </si>
  <si>
    <t>jpeg2000</t>
  </si>
  <si>
    <t>bzip2</t>
  </si>
  <si>
    <t>egg</t>
  </si>
  <si>
    <t>landscape</t>
  </si>
  <si>
    <t>pattern</t>
  </si>
  <si>
    <t>zebra</t>
  </si>
  <si>
    <t>nosso</t>
  </si>
  <si>
    <t>png</t>
  </si>
  <si>
    <t>mtf transform</t>
  </si>
  <si>
    <t>simplified paeth filter</t>
  </si>
  <si>
    <t>up filter</t>
  </si>
  <si>
    <t>no filters</t>
  </si>
  <si>
    <t>lena</t>
  </si>
  <si>
    <t>tempo</t>
  </si>
  <si>
    <t>tamanho apos compressao</t>
  </si>
  <si>
    <t>compression ratio</t>
  </si>
  <si>
    <t>entropia</t>
  </si>
  <si>
    <t>Taxa de compressao</t>
  </si>
  <si>
    <t>tempo de compressao</t>
  </si>
  <si>
    <t>tempo de descompressao</t>
  </si>
  <si>
    <t>tempo compressao</t>
  </si>
  <si>
    <t>Media tempo compressao</t>
  </si>
  <si>
    <t>Media Tempo Descompressao</t>
  </si>
  <si>
    <t>Media tamanho apos compressao</t>
  </si>
  <si>
    <t>Media taxa de compressao</t>
  </si>
  <si>
    <t>Tempo Total</t>
  </si>
  <si>
    <t>Media Tempo Total</t>
  </si>
  <si>
    <t>tempo total</t>
  </si>
  <si>
    <t>geracao</t>
  </si>
  <si>
    <t>cmp</t>
  </si>
  <si>
    <t>geraçao</t>
  </si>
  <si>
    <t>sub filter</t>
  </si>
  <si>
    <t>egg.bmp</t>
  </si>
  <si>
    <t>landscape.bmp</t>
  </si>
  <si>
    <t>pattern.bmp</t>
  </si>
  <si>
    <t>zebra.bmp</t>
  </si>
  <si>
    <t>Jpeg2000 Parte 1</t>
  </si>
  <si>
    <t>Jpeg</t>
  </si>
  <si>
    <t>Bzip2</t>
  </si>
  <si>
    <t>Png</t>
  </si>
  <si>
    <t>Cmp</t>
  </si>
  <si>
    <t>Melhor Geração</t>
  </si>
  <si>
    <t>cmp10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</si>
</sst>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de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Folha1!$Q$23:$AE$23</c:f>
              <c:numCache>
                <c:formatCode>General</c:formatCode>
                <c:ptCount val="15"/>
                <c:pt idx="0">
                  <c:v>45.14</c:v>
                </c:pt>
                <c:pt idx="1">
                  <c:v>22.09</c:v>
                </c:pt>
                <c:pt idx="2">
                  <c:v>26.4</c:v>
                </c:pt>
                <c:pt idx="3">
                  <c:v>24.34</c:v>
                </c:pt>
                <c:pt idx="4">
                  <c:v>19.77</c:v>
                </c:pt>
                <c:pt idx="5">
                  <c:v>31.51</c:v>
                </c:pt>
                <c:pt idx="6">
                  <c:v>32.96</c:v>
                </c:pt>
                <c:pt idx="7">
                  <c:v>27.41</c:v>
                </c:pt>
                <c:pt idx="8">
                  <c:v>19.7</c:v>
                </c:pt>
                <c:pt idx="9">
                  <c:v>11.18</c:v>
                </c:pt>
                <c:pt idx="10">
                  <c:v>19.649999999999999</c:v>
                </c:pt>
                <c:pt idx="11">
                  <c:v>44.06</c:v>
                </c:pt>
                <c:pt idx="12">
                  <c:v>43.97</c:v>
                </c:pt>
                <c:pt idx="13">
                  <c:v>23.57</c:v>
                </c:pt>
                <c:pt idx="14">
                  <c:v>41.81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C-4A87-9FEA-49F0B8955226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Folha1!$Q$24:$AE$24</c:f>
              <c:numCache>
                <c:formatCode>General</c:formatCode>
                <c:ptCount val="15"/>
                <c:pt idx="0">
                  <c:v>29.65</c:v>
                </c:pt>
                <c:pt idx="1">
                  <c:v>16.010000000000002</c:v>
                </c:pt>
                <c:pt idx="2">
                  <c:v>10.54</c:v>
                </c:pt>
                <c:pt idx="3">
                  <c:v>9.77</c:v>
                </c:pt>
                <c:pt idx="4">
                  <c:v>15.07</c:v>
                </c:pt>
                <c:pt idx="5">
                  <c:v>11.47</c:v>
                </c:pt>
                <c:pt idx="6">
                  <c:v>10.3</c:v>
                </c:pt>
                <c:pt idx="7">
                  <c:v>18.41</c:v>
                </c:pt>
                <c:pt idx="8">
                  <c:v>15.52</c:v>
                </c:pt>
                <c:pt idx="9">
                  <c:v>7.75</c:v>
                </c:pt>
                <c:pt idx="10">
                  <c:v>14.86</c:v>
                </c:pt>
                <c:pt idx="11">
                  <c:v>35.630000000000003</c:v>
                </c:pt>
                <c:pt idx="12">
                  <c:v>36.49</c:v>
                </c:pt>
                <c:pt idx="13">
                  <c:v>18.36</c:v>
                </c:pt>
                <c:pt idx="14">
                  <c:v>34.17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C-4A87-9FEA-49F0B8955226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Folha1!$Q$25:$AE$25</c:f>
              <c:numCache>
                <c:formatCode>General</c:formatCode>
                <c:ptCount val="15"/>
                <c:pt idx="0">
                  <c:v>78.39</c:v>
                </c:pt>
                <c:pt idx="1">
                  <c:v>20.29</c:v>
                </c:pt>
                <c:pt idx="2">
                  <c:v>246.83</c:v>
                </c:pt>
                <c:pt idx="3">
                  <c:v>150.08000000000001</c:v>
                </c:pt>
                <c:pt idx="4">
                  <c:v>22.21</c:v>
                </c:pt>
                <c:pt idx="5">
                  <c:v>263.63</c:v>
                </c:pt>
                <c:pt idx="6">
                  <c:v>281.63</c:v>
                </c:pt>
                <c:pt idx="7">
                  <c:v>29.66</c:v>
                </c:pt>
                <c:pt idx="8">
                  <c:v>16.96</c:v>
                </c:pt>
                <c:pt idx="9">
                  <c:v>23.26</c:v>
                </c:pt>
                <c:pt idx="10">
                  <c:v>15.62</c:v>
                </c:pt>
                <c:pt idx="11">
                  <c:v>25.44</c:v>
                </c:pt>
                <c:pt idx="12">
                  <c:v>21.45</c:v>
                </c:pt>
                <c:pt idx="13">
                  <c:v>18</c:v>
                </c:pt>
                <c:pt idx="14">
                  <c:v>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C-4A87-9FEA-49F0B8955226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Folha1!$Q$26:$AE$26</c:f>
              <c:numCache>
                <c:formatCode>General</c:formatCode>
                <c:ptCount val="15"/>
                <c:pt idx="0">
                  <c:v>53.53</c:v>
                </c:pt>
                <c:pt idx="1">
                  <c:v>21.77</c:v>
                </c:pt>
                <c:pt idx="2">
                  <c:v>16.7</c:v>
                </c:pt>
                <c:pt idx="3">
                  <c:v>18.440000000000001</c:v>
                </c:pt>
                <c:pt idx="4">
                  <c:v>21.04</c:v>
                </c:pt>
                <c:pt idx="5">
                  <c:v>17.940000000000001</c:v>
                </c:pt>
                <c:pt idx="6">
                  <c:v>18.34</c:v>
                </c:pt>
                <c:pt idx="7">
                  <c:v>27.96</c:v>
                </c:pt>
                <c:pt idx="8">
                  <c:v>22.51</c:v>
                </c:pt>
                <c:pt idx="9">
                  <c:v>11.5</c:v>
                </c:pt>
                <c:pt idx="10">
                  <c:v>21.22</c:v>
                </c:pt>
                <c:pt idx="11">
                  <c:v>46.07</c:v>
                </c:pt>
                <c:pt idx="12">
                  <c:v>54.68</c:v>
                </c:pt>
                <c:pt idx="13">
                  <c:v>25.06</c:v>
                </c:pt>
                <c:pt idx="14">
                  <c:v>43.27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3C-4A87-9FEA-49F0B895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804104"/>
        <c:axId val="682802464"/>
      </c:barChart>
      <c:catAx>
        <c:axId val="68280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802464"/>
        <c:crosses val="autoZero"/>
        <c:auto val="1"/>
        <c:lblAlgn val="ctr"/>
        <c:lblOffset val="100"/>
        <c:noMultiLvlLbl val="0"/>
      </c:catAx>
      <c:valAx>
        <c:axId val="682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82804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 de Descompressão</a:t>
            </a:r>
          </a:p>
          <a:p>
            <a:pPr>
              <a:defRPr/>
            </a:pPr>
            <a:r>
              <a:rPr lang="pt-PT" sz="1800"/>
              <a:t>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Folha1!$S$13:$W$13</c:f>
              <c:numCache>
                <c:formatCode>General</c:formatCode>
                <c:ptCount val="5"/>
                <c:pt idx="0">
                  <c:v>4.03</c:v>
                </c:pt>
                <c:pt idx="1">
                  <c:v>0.19</c:v>
                </c:pt>
                <c:pt idx="2">
                  <c:v>0.89</c:v>
                </c:pt>
                <c:pt idx="3">
                  <c:v>0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6-4BF0-AC90-E45E7AD12F21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Folha1!$S$14:$W$14</c:f>
              <c:numCache>
                <c:formatCode>General</c:formatCode>
                <c:ptCount val="5"/>
                <c:pt idx="0">
                  <c:v>2.83</c:v>
                </c:pt>
                <c:pt idx="1">
                  <c:v>0.12</c:v>
                </c:pt>
                <c:pt idx="2">
                  <c:v>0.61</c:v>
                </c:pt>
                <c:pt idx="3">
                  <c:v>0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6-4BF0-AC90-E45E7AD12F21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Folha1!$S$15:$W$15</c:f>
              <c:numCache>
                <c:formatCode>General</c:formatCode>
                <c:ptCount val="5"/>
                <c:pt idx="0">
                  <c:v>8.59</c:v>
                </c:pt>
                <c:pt idx="1">
                  <c:v>0.42</c:v>
                </c:pt>
                <c:pt idx="2">
                  <c:v>0.68</c:v>
                </c:pt>
                <c:pt idx="3">
                  <c:v>0</c:v>
                </c:pt>
                <c:pt idx="4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6-4BF0-AC90-E45E7AD12F21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Folha1!$S$16:$W$16</c:f>
              <c:numCache>
                <c:formatCode>General</c:formatCode>
                <c:ptCount val="5"/>
                <c:pt idx="0">
                  <c:v>4.33</c:v>
                </c:pt>
                <c:pt idx="1">
                  <c:v>0.19</c:v>
                </c:pt>
                <c:pt idx="2">
                  <c:v>0.86</c:v>
                </c:pt>
                <c:pt idx="3">
                  <c:v>0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6-4BF0-AC90-E45E7AD12F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327600"/>
        <c:axId val="675329896"/>
      </c:barChart>
      <c:catAx>
        <c:axId val="6753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329896"/>
        <c:crosses val="autoZero"/>
        <c:auto val="1"/>
        <c:lblAlgn val="ctr"/>
        <c:lblOffset val="100"/>
        <c:noMultiLvlLbl val="0"/>
      </c:catAx>
      <c:valAx>
        <c:axId val="675329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327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 Total</a:t>
            </a:r>
          </a:p>
          <a:p>
            <a:pPr>
              <a:defRPr/>
            </a:pPr>
            <a:r>
              <a:rPr lang="pt-PT" sz="1800"/>
              <a:t>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Folha1!$S$4:$W$4</c:f>
              <c:numCache>
                <c:formatCode>General</c:formatCode>
                <c:ptCount val="5"/>
                <c:pt idx="0">
                  <c:v>9.0100000000000016</c:v>
                </c:pt>
                <c:pt idx="1">
                  <c:v>0.44</c:v>
                </c:pt>
                <c:pt idx="2">
                  <c:v>2.27</c:v>
                </c:pt>
                <c:pt idx="3">
                  <c:v>0</c:v>
                </c:pt>
                <c:pt idx="4">
                  <c:v>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3-4378-B810-9F935F0167FD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Folha1!$S$5:$W$5</c:f>
              <c:numCache>
                <c:formatCode>General</c:formatCode>
                <c:ptCount val="5"/>
                <c:pt idx="0">
                  <c:v>6.37</c:v>
                </c:pt>
                <c:pt idx="1">
                  <c:v>0.27</c:v>
                </c:pt>
                <c:pt idx="2">
                  <c:v>1.58</c:v>
                </c:pt>
                <c:pt idx="3">
                  <c:v>0</c:v>
                </c:pt>
                <c:pt idx="4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3-4378-B810-9F935F0167FD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Folha1!$S$6:$W$6</c:f>
              <c:numCache>
                <c:formatCode>General</c:formatCode>
                <c:ptCount val="5"/>
                <c:pt idx="0">
                  <c:v>18.509999999999998</c:v>
                </c:pt>
                <c:pt idx="1">
                  <c:v>1</c:v>
                </c:pt>
                <c:pt idx="2">
                  <c:v>1.57</c:v>
                </c:pt>
                <c:pt idx="3">
                  <c:v>0</c:v>
                </c:pt>
                <c:pt idx="4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3-4378-B810-9F935F0167FD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Folha1!$S$7:$W$7</c:f>
              <c:numCache>
                <c:formatCode>General</c:formatCode>
                <c:ptCount val="5"/>
                <c:pt idx="0">
                  <c:v>9.75</c:v>
                </c:pt>
                <c:pt idx="1">
                  <c:v>0.44</c:v>
                </c:pt>
                <c:pt idx="2">
                  <c:v>2.0699999999999998</c:v>
                </c:pt>
                <c:pt idx="3">
                  <c:v>0</c:v>
                </c:pt>
                <c:pt idx="4">
                  <c:v>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33-4378-B810-9F935F0167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416488"/>
        <c:axId val="675413864"/>
      </c:barChart>
      <c:catAx>
        <c:axId val="67541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413864"/>
        <c:crosses val="autoZero"/>
        <c:auto val="1"/>
        <c:lblAlgn val="ctr"/>
        <c:lblOffset val="100"/>
        <c:noMultiLvlLbl val="0"/>
      </c:catAx>
      <c:valAx>
        <c:axId val="675413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416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2000"/>
              <a:t>Taxa de Compressão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Folha1!$AO$6</c:f>
              <c:strCache>
                <c:ptCount val="1"/>
                <c:pt idx="0">
                  <c:v>egg.bmp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Folha1!$B$14:$F$14</c:f>
              <c:numCache>
                <c:formatCode>General</c:formatCode>
                <c:ptCount val="5"/>
                <c:pt idx="0">
                  <c:v>76.400000000000006</c:v>
                </c:pt>
                <c:pt idx="1">
                  <c:v>94.4</c:v>
                </c:pt>
                <c:pt idx="2">
                  <c:v>73.3</c:v>
                </c:pt>
                <c:pt idx="3">
                  <c:v>73.900000000000006</c:v>
                </c:pt>
                <c:pt idx="4">
                  <c:v>76.510000000000005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0-4180-8841-31E9E1794CED}"/>
            </c:ext>
          </c:extLst>
        </c:ser>
        <c:ser>
          <c:idx val="1"/>
          <c:order val="1"/>
          <c:tx>
            <c:strRef>
              <c:f>Folha1!$AP$6</c:f>
              <c:strCache>
                <c:ptCount val="1"/>
                <c:pt idx="0">
                  <c:v>landscape.bmp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Folha1!$B$15:$F$15</c:f>
              <c:numCache>
                <c:formatCode>General</c:formatCode>
                <c:ptCount val="5"/>
                <c:pt idx="0">
                  <c:v>70.599999999999994</c:v>
                </c:pt>
                <c:pt idx="1">
                  <c:v>96.9</c:v>
                </c:pt>
                <c:pt idx="2">
                  <c:v>68</c:v>
                </c:pt>
                <c:pt idx="3">
                  <c:v>69.5</c:v>
                </c:pt>
                <c:pt idx="4">
                  <c:v>75.73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0-4180-8841-31E9E1794CED}"/>
            </c:ext>
          </c:extLst>
        </c:ser>
        <c:ser>
          <c:idx val="2"/>
          <c:order val="2"/>
          <c:tx>
            <c:strRef>
              <c:f>Folha1!$AQ$6</c:f>
              <c:strCache>
                <c:ptCount val="1"/>
                <c:pt idx="0">
                  <c:v>pattern.bmp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Folha1!$B$16:$F$16</c:f>
              <c:numCache>
                <c:formatCode>General</c:formatCode>
                <c:ptCount val="5"/>
                <c:pt idx="0">
                  <c:v>94.2</c:v>
                </c:pt>
                <c:pt idx="1">
                  <c:v>97.7</c:v>
                </c:pt>
                <c:pt idx="2">
                  <c:v>96.2</c:v>
                </c:pt>
                <c:pt idx="3">
                  <c:v>95.3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0-4180-8841-31E9E1794CED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Folha1!$AO$8:$AS$8</c:f>
              <c:strCache>
                <c:ptCount val="5"/>
                <c:pt idx="0">
                  <c:v>Jpeg2000 Parte 1</c:v>
                </c:pt>
                <c:pt idx="1">
                  <c:v>Jpeg</c:v>
                </c:pt>
                <c:pt idx="2">
                  <c:v>Bzip2</c:v>
                </c:pt>
                <c:pt idx="3">
                  <c:v>Png</c:v>
                </c:pt>
                <c:pt idx="4">
                  <c:v>Cmp</c:v>
                </c:pt>
              </c:strCache>
            </c:strRef>
          </c:cat>
          <c:val>
            <c:numRef>
              <c:f>Folha1!$B$17:$F$17</c:f>
              <c:numCache>
                <c:formatCode>General</c:formatCode>
                <c:ptCount val="5"/>
                <c:pt idx="0">
                  <c:v>71.8</c:v>
                </c:pt>
                <c:pt idx="1">
                  <c:v>93.8</c:v>
                </c:pt>
                <c:pt idx="2">
                  <c:v>66.3</c:v>
                </c:pt>
                <c:pt idx="3">
                  <c:v>67.2</c:v>
                </c:pt>
                <c:pt idx="4">
                  <c:v>72.17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0-4180-8841-31E9E1794C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4136504"/>
        <c:axId val="654138800"/>
      </c:barChart>
      <c:catAx>
        <c:axId val="6541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4138800"/>
        <c:crosses val="autoZero"/>
        <c:auto val="1"/>
        <c:lblAlgn val="ctr"/>
        <c:lblOffset val="100"/>
        <c:noMultiLvlLbl val="0"/>
      </c:catAx>
      <c:valAx>
        <c:axId val="654138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4136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Velocidade</a:t>
            </a:r>
            <a:r>
              <a:rPr lang="pt-PT" baseline="0"/>
              <a:t> Média de compressão</a:t>
            </a:r>
          </a:p>
          <a:p>
            <a:pPr>
              <a:defRPr/>
            </a:pPr>
            <a:r>
              <a:rPr lang="pt-PT" baseline="0"/>
              <a:t>(MB/S)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 ger. 10</c:v>
              </c:pt>
            </c:strLit>
          </c:cat>
          <c:val>
            <c:numRef>
              <c:f>Folha1!$P$127:$T$127</c:f>
              <c:numCache>
                <c:formatCode>General</c:formatCode>
                <c:ptCount val="5"/>
                <c:pt idx="0">
                  <c:v>3.7</c:v>
                </c:pt>
                <c:pt idx="1">
                  <c:v>74</c:v>
                </c:pt>
                <c:pt idx="2">
                  <c:v>20.2</c:v>
                </c:pt>
                <c:pt idx="3">
                  <c:v>0</c:v>
                </c:pt>
                <c:pt idx="4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8-4DF0-B828-E59C155246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54323208"/>
        <c:axId val="554320256"/>
      </c:barChart>
      <c:catAx>
        <c:axId val="554323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0256"/>
        <c:crosses val="autoZero"/>
        <c:auto val="1"/>
        <c:lblAlgn val="ctr"/>
        <c:lblOffset val="100"/>
        <c:noMultiLvlLbl val="0"/>
      </c:catAx>
      <c:valAx>
        <c:axId val="55432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Velocidade Média de descompressão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(MB/S)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 ger. 10</c:v>
              </c:pt>
            </c:strLit>
          </c:cat>
          <c:val>
            <c:numRef>
              <c:f>Folha1!$P$135:$T$135</c:f>
              <c:numCache>
                <c:formatCode>General</c:formatCode>
                <c:ptCount val="5"/>
                <c:pt idx="0">
                  <c:v>4.5</c:v>
                </c:pt>
                <c:pt idx="1">
                  <c:v>111</c:v>
                </c:pt>
                <c:pt idx="2">
                  <c:v>27.8</c:v>
                </c:pt>
                <c:pt idx="3">
                  <c:v>0</c:v>
                </c:pt>
                <c:pt idx="4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0-4766-B440-497601A2F0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554326816"/>
        <c:axId val="554321240"/>
      </c:barChart>
      <c:catAx>
        <c:axId val="55432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1240"/>
        <c:crosses val="autoZero"/>
        <c:auto val="1"/>
        <c:lblAlgn val="ctr"/>
        <c:lblOffset val="100"/>
        <c:noMultiLvlLbl val="0"/>
      </c:catAx>
      <c:valAx>
        <c:axId val="55432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432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Tamanho Após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Folha1!$Q$34:$AE$34</c:f>
              <c:numCache>
                <c:formatCode>General</c:formatCode>
                <c:ptCount val="15"/>
                <c:pt idx="0">
                  <c:v>6.86</c:v>
                </c:pt>
                <c:pt idx="1">
                  <c:v>5.49</c:v>
                </c:pt>
                <c:pt idx="2">
                  <c:v>5.24</c:v>
                </c:pt>
                <c:pt idx="3">
                  <c:v>5.37</c:v>
                </c:pt>
                <c:pt idx="4">
                  <c:v>4.5</c:v>
                </c:pt>
                <c:pt idx="5">
                  <c:v>5.2</c:v>
                </c:pt>
                <c:pt idx="6">
                  <c:v>5.2</c:v>
                </c:pt>
                <c:pt idx="7">
                  <c:v>7.84</c:v>
                </c:pt>
                <c:pt idx="8">
                  <c:v>4.74</c:v>
                </c:pt>
                <c:pt idx="9">
                  <c:v>4.9800000000000004</c:v>
                </c:pt>
                <c:pt idx="10">
                  <c:v>4.59</c:v>
                </c:pt>
                <c:pt idx="11">
                  <c:v>4.45</c:v>
                </c:pt>
                <c:pt idx="12">
                  <c:v>4.6399999999999997</c:v>
                </c:pt>
                <c:pt idx="13">
                  <c:v>3.98</c:v>
                </c:pt>
                <c:pt idx="14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E-4521-A408-FA7BCF26CB7A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Folha1!$Q$35:$AE$35</c:f>
              <c:numCache>
                <c:formatCode>General</c:formatCode>
                <c:ptCount val="15"/>
                <c:pt idx="0">
                  <c:v>4.63</c:v>
                </c:pt>
                <c:pt idx="1">
                  <c:v>3.84</c:v>
                </c:pt>
                <c:pt idx="2">
                  <c:v>3.39</c:v>
                </c:pt>
                <c:pt idx="3">
                  <c:v>3.55</c:v>
                </c:pt>
                <c:pt idx="4">
                  <c:v>3.4</c:v>
                </c:pt>
                <c:pt idx="5">
                  <c:v>3.33</c:v>
                </c:pt>
                <c:pt idx="6">
                  <c:v>3.34</c:v>
                </c:pt>
                <c:pt idx="7">
                  <c:v>5.09</c:v>
                </c:pt>
                <c:pt idx="8">
                  <c:v>2.89</c:v>
                </c:pt>
                <c:pt idx="9">
                  <c:v>3.22</c:v>
                </c:pt>
                <c:pt idx="10">
                  <c:v>2.87</c:v>
                </c:pt>
                <c:pt idx="11">
                  <c:v>2.89</c:v>
                </c:pt>
                <c:pt idx="12">
                  <c:v>2.97</c:v>
                </c:pt>
                <c:pt idx="13">
                  <c:v>2.59</c:v>
                </c:pt>
                <c:pt idx="14">
                  <c:v>2.78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E-4521-A408-FA7BCF26CB7A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Folha1!$Q$36:$AE$36</c:f>
              <c:numCache>
                <c:formatCode>General</c:formatCode>
                <c:ptCount val="15"/>
                <c:pt idx="0">
                  <c:v>2.65</c:v>
                </c:pt>
                <c:pt idx="1">
                  <c:v>2.63</c:v>
                </c:pt>
                <c:pt idx="2">
                  <c:v>2.4700000000000002</c:v>
                </c:pt>
                <c:pt idx="3">
                  <c:v>2.5099999999999998</c:v>
                </c:pt>
                <c:pt idx="4">
                  <c:v>2.2799999999999998</c:v>
                </c:pt>
                <c:pt idx="5">
                  <c:v>2.48</c:v>
                </c:pt>
                <c:pt idx="6">
                  <c:v>2.54</c:v>
                </c:pt>
                <c:pt idx="7">
                  <c:v>5.78</c:v>
                </c:pt>
                <c:pt idx="8">
                  <c:v>2.39</c:v>
                </c:pt>
                <c:pt idx="9">
                  <c:v>2.4</c:v>
                </c:pt>
                <c:pt idx="10">
                  <c:v>2.44</c:v>
                </c:pt>
                <c:pt idx="11">
                  <c:v>1.88</c:v>
                </c:pt>
                <c:pt idx="12">
                  <c:v>1.83</c:v>
                </c:pt>
                <c:pt idx="13">
                  <c:v>2.1800000000000002</c:v>
                </c:pt>
                <c:pt idx="14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E-4521-A408-FA7BCF26CB7A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Folha1!$Q$37:$AE$37</c:f>
              <c:numCache>
                <c:formatCode>General</c:formatCode>
                <c:ptCount val="15"/>
                <c:pt idx="0">
                  <c:v>8.4600000000000009</c:v>
                </c:pt>
                <c:pt idx="1">
                  <c:v>6.18</c:v>
                </c:pt>
                <c:pt idx="2">
                  <c:v>5.75</c:v>
                </c:pt>
                <c:pt idx="3">
                  <c:v>6.04</c:v>
                </c:pt>
                <c:pt idx="4">
                  <c:v>5.0599999999999996</c:v>
                </c:pt>
                <c:pt idx="5">
                  <c:v>5.69</c:v>
                </c:pt>
                <c:pt idx="6">
                  <c:v>5.68</c:v>
                </c:pt>
                <c:pt idx="7">
                  <c:v>8.56</c:v>
                </c:pt>
                <c:pt idx="8">
                  <c:v>5.57</c:v>
                </c:pt>
                <c:pt idx="9">
                  <c:v>5.84</c:v>
                </c:pt>
                <c:pt idx="10">
                  <c:v>5.55</c:v>
                </c:pt>
                <c:pt idx="11">
                  <c:v>5.47</c:v>
                </c:pt>
                <c:pt idx="12">
                  <c:v>5.29</c:v>
                </c:pt>
                <c:pt idx="13">
                  <c:v>4.4400000000000004</c:v>
                </c:pt>
                <c:pt idx="14">
                  <c:v>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E-4521-A408-FA7BCF26C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64184"/>
        <c:axId val="810557624"/>
      </c:barChart>
      <c:catAx>
        <c:axId val="81056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57624"/>
        <c:crosses val="autoZero"/>
        <c:auto val="1"/>
        <c:lblAlgn val="ctr"/>
        <c:lblOffset val="100"/>
        <c:noMultiLvlLbl val="0"/>
      </c:catAx>
      <c:valAx>
        <c:axId val="81055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64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TAxa de compressão (%)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Folha1!$Q$42:$AE$42</c:f>
              <c:numCache>
                <c:formatCode>General</c:formatCode>
                <c:ptCount val="15"/>
                <c:pt idx="0">
                  <c:v>59.48</c:v>
                </c:pt>
                <c:pt idx="1">
                  <c:v>67.55</c:v>
                </c:pt>
                <c:pt idx="2">
                  <c:v>69.05</c:v>
                </c:pt>
                <c:pt idx="3">
                  <c:v>68.290000000000006</c:v>
                </c:pt>
                <c:pt idx="4">
                  <c:v>73.42</c:v>
                </c:pt>
                <c:pt idx="5">
                  <c:v>69.260000000000005</c:v>
                </c:pt>
                <c:pt idx="6">
                  <c:v>69.25</c:v>
                </c:pt>
                <c:pt idx="7">
                  <c:v>53.67</c:v>
                </c:pt>
                <c:pt idx="8">
                  <c:v>72.02</c:v>
                </c:pt>
                <c:pt idx="9">
                  <c:v>70.58</c:v>
                </c:pt>
                <c:pt idx="10">
                  <c:v>72.87</c:v>
                </c:pt>
                <c:pt idx="11">
                  <c:v>73.72</c:v>
                </c:pt>
                <c:pt idx="12">
                  <c:v>72.569999999999993</c:v>
                </c:pt>
                <c:pt idx="13">
                  <c:v>76.5</c:v>
                </c:pt>
                <c:pt idx="14">
                  <c:v>76.510000000000005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E-4968-9F33-E3D13795168B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Folha1!$Q$43:$AE$43</c:f>
              <c:numCache>
                <c:formatCode>General</c:formatCode>
                <c:ptCount val="15"/>
                <c:pt idx="0">
                  <c:v>55.9</c:v>
                </c:pt>
                <c:pt idx="1">
                  <c:v>63.4</c:v>
                </c:pt>
                <c:pt idx="2">
                  <c:v>67.739999999999995</c:v>
                </c:pt>
                <c:pt idx="3">
                  <c:v>66.13</c:v>
                </c:pt>
                <c:pt idx="4">
                  <c:v>67.59</c:v>
                </c:pt>
                <c:pt idx="5">
                  <c:v>68.27</c:v>
                </c:pt>
                <c:pt idx="6">
                  <c:v>68.14</c:v>
                </c:pt>
                <c:pt idx="7">
                  <c:v>51.53</c:v>
                </c:pt>
                <c:pt idx="8">
                  <c:v>72.48</c:v>
                </c:pt>
                <c:pt idx="9">
                  <c:v>69.290000000000006</c:v>
                </c:pt>
                <c:pt idx="10">
                  <c:v>72.650000000000006</c:v>
                </c:pt>
                <c:pt idx="11">
                  <c:v>72.47</c:v>
                </c:pt>
                <c:pt idx="12">
                  <c:v>71.67</c:v>
                </c:pt>
                <c:pt idx="13">
                  <c:v>75.33</c:v>
                </c:pt>
                <c:pt idx="14">
                  <c:v>73.540000000000006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E-4968-9F33-E3D13795168B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5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</c:numLit>
          </c:cat>
          <c:val>
            <c:numRef>
              <c:f>Folha1!$Q$44:$AE$44</c:f>
              <c:numCache>
                <c:formatCode>General</c:formatCode>
                <c:ptCount val="15"/>
                <c:pt idx="0">
                  <c:v>94.22</c:v>
                </c:pt>
                <c:pt idx="1">
                  <c:v>94.26</c:v>
                </c:pt>
                <c:pt idx="2">
                  <c:v>94.61</c:v>
                </c:pt>
                <c:pt idx="3">
                  <c:v>94.52</c:v>
                </c:pt>
                <c:pt idx="4">
                  <c:v>95.01</c:v>
                </c:pt>
                <c:pt idx="5">
                  <c:v>94.57</c:v>
                </c:pt>
                <c:pt idx="6">
                  <c:v>94.46</c:v>
                </c:pt>
                <c:pt idx="7">
                  <c:v>87.38</c:v>
                </c:pt>
                <c:pt idx="8">
                  <c:v>94.79</c:v>
                </c:pt>
                <c:pt idx="9">
                  <c:v>94.75</c:v>
                </c:pt>
                <c:pt idx="10">
                  <c:v>94.67</c:v>
                </c:pt>
                <c:pt idx="11">
                  <c:v>95.9</c:v>
                </c:pt>
                <c:pt idx="12">
                  <c:v>96</c:v>
                </c:pt>
                <c:pt idx="13">
                  <c:v>95.24</c:v>
                </c:pt>
                <c:pt idx="14">
                  <c:v>95.62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E-4968-9F33-E3D13795168B}"/>
            </c:ext>
          </c:extLst>
        </c:ser>
        <c:ser>
          <c:idx val="3"/>
          <c:order val="3"/>
          <c:tx>
            <c:strRef>
              <c:f>Folha1!$AR$6</c:f>
              <c:strCache>
                <c:ptCount val="1"/>
                <c:pt idx="0">
                  <c:v>zebra.bmp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Folha1!$Q$45:$AE$45</c:f>
              <c:numCache>
                <c:formatCode>General</c:formatCode>
                <c:ptCount val="15"/>
                <c:pt idx="0">
                  <c:v>46.97</c:v>
                </c:pt>
                <c:pt idx="1">
                  <c:v>61.26</c:v>
                </c:pt>
                <c:pt idx="2">
                  <c:v>63.95</c:v>
                </c:pt>
                <c:pt idx="3">
                  <c:v>62.17</c:v>
                </c:pt>
                <c:pt idx="4">
                  <c:v>68.3</c:v>
                </c:pt>
                <c:pt idx="5">
                  <c:v>64.34</c:v>
                </c:pt>
                <c:pt idx="6">
                  <c:v>64.42</c:v>
                </c:pt>
                <c:pt idx="7">
                  <c:v>46.41</c:v>
                </c:pt>
                <c:pt idx="8">
                  <c:v>65.09</c:v>
                </c:pt>
                <c:pt idx="9">
                  <c:v>63.4</c:v>
                </c:pt>
                <c:pt idx="10">
                  <c:v>65.209999999999994</c:v>
                </c:pt>
                <c:pt idx="11">
                  <c:v>65.709999999999994</c:v>
                </c:pt>
                <c:pt idx="12">
                  <c:v>66.83</c:v>
                </c:pt>
                <c:pt idx="13">
                  <c:v>72.17</c:v>
                </c:pt>
                <c:pt idx="14">
                  <c:v>71.39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A-4FCC-9B67-3FB7DFC1C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589112"/>
        <c:axId val="810596656"/>
      </c:barChart>
      <c:catAx>
        <c:axId val="81058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96656"/>
        <c:crosses val="autoZero"/>
        <c:auto val="1"/>
        <c:lblAlgn val="ctr"/>
        <c:lblOffset val="100"/>
        <c:noMultiLvlLbl val="0"/>
      </c:catAx>
      <c:valAx>
        <c:axId val="8105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10589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de DESCompressão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Folha1!$Q$21:$AE$21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Folha1!$Q$50:$AE$50</c:f>
              <c:numCache>
                <c:formatCode>General</c:formatCode>
                <c:ptCount val="15"/>
                <c:pt idx="0">
                  <c:v>69.28</c:v>
                </c:pt>
                <c:pt idx="1">
                  <c:v>31.21</c:v>
                </c:pt>
                <c:pt idx="2">
                  <c:v>31.43</c:v>
                </c:pt>
                <c:pt idx="3">
                  <c:v>30.95</c:v>
                </c:pt>
                <c:pt idx="4">
                  <c:v>69.599999999999994</c:v>
                </c:pt>
                <c:pt idx="5">
                  <c:v>26.84</c:v>
                </c:pt>
                <c:pt idx="6">
                  <c:v>25.95</c:v>
                </c:pt>
                <c:pt idx="7">
                  <c:v>83.63</c:v>
                </c:pt>
                <c:pt idx="8">
                  <c:v>0.75</c:v>
                </c:pt>
                <c:pt idx="9">
                  <c:v>127.9</c:v>
                </c:pt>
                <c:pt idx="10">
                  <c:v>0.79</c:v>
                </c:pt>
                <c:pt idx="11">
                  <c:v>22.68</c:v>
                </c:pt>
                <c:pt idx="12">
                  <c:v>24.24</c:v>
                </c:pt>
                <c:pt idx="13">
                  <c:v>44.75</c:v>
                </c:pt>
                <c:pt idx="14">
                  <c:v>75.069999999999993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C-4757-9A83-37478EE4EBD9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Folha1!$Q$21:$AE$21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Folha1!$Q$51:$AE$51</c:f>
              <c:numCache>
                <c:formatCode>General</c:formatCode>
                <c:ptCount val="15"/>
                <c:pt idx="0">
                  <c:v>44.36</c:v>
                </c:pt>
                <c:pt idx="1">
                  <c:v>22.82</c:v>
                </c:pt>
                <c:pt idx="2">
                  <c:v>23.31</c:v>
                </c:pt>
                <c:pt idx="3">
                  <c:v>18.2</c:v>
                </c:pt>
                <c:pt idx="4">
                  <c:v>56.28</c:v>
                </c:pt>
                <c:pt idx="5">
                  <c:v>17.350000000000001</c:v>
                </c:pt>
                <c:pt idx="6">
                  <c:v>15.57</c:v>
                </c:pt>
                <c:pt idx="7">
                  <c:v>55.34</c:v>
                </c:pt>
                <c:pt idx="8">
                  <c:v>0.45</c:v>
                </c:pt>
                <c:pt idx="9">
                  <c:v>81.010000000000005</c:v>
                </c:pt>
                <c:pt idx="10">
                  <c:v>0.41</c:v>
                </c:pt>
                <c:pt idx="11">
                  <c:v>19.37</c:v>
                </c:pt>
                <c:pt idx="12">
                  <c:v>20.37</c:v>
                </c:pt>
                <c:pt idx="13">
                  <c:v>44.6</c:v>
                </c:pt>
                <c:pt idx="14">
                  <c:v>57.29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C-4757-9A83-37478EE4EBD9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Folha1!$Q$21:$AE$21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Folha1!$Q$52:$AE$52</c:f>
              <c:numCache>
                <c:formatCode>General</c:formatCode>
                <c:ptCount val="15"/>
                <c:pt idx="0">
                  <c:v>109.8</c:v>
                </c:pt>
                <c:pt idx="1">
                  <c:v>21.11</c:v>
                </c:pt>
                <c:pt idx="2">
                  <c:v>21.7</c:v>
                </c:pt>
                <c:pt idx="3">
                  <c:v>18.399999999999999</c:v>
                </c:pt>
                <c:pt idx="4">
                  <c:v>160.34</c:v>
                </c:pt>
                <c:pt idx="5">
                  <c:v>19.239999999999998</c:v>
                </c:pt>
                <c:pt idx="6">
                  <c:v>20.65</c:v>
                </c:pt>
                <c:pt idx="7">
                  <c:v>122.8</c:v>
                </c:pt>
                <c:pt idx="8">
                  <c:v>0.96</c:v>
                </c:pt>
                <c:pt idx="9">
                  <c:v>167.19</c:v>
                </c:pt>
                <c:pt idx="10">
                  <c:v>0.86</c:v>
                </c:pt>
                <c:pt idx="11">
                  <c:v>15.93</c:v>
                </c:pt>
                <c:pt idx="12">
                  <c:v>16.77</c:v>
                </c:pt>
                <c:pt idx="13">
                  <c:v>134.13999999999999</c:v>
                </c:pt>
                <c:pt idx="14">
                  <c:v>153.85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0C-4757-9A83-37478EE4EBD9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Folha1!$Q$21:$AE$21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Folha1!$Q$53:$AE$53</c:f>
              <c:numCache>
                <c:formatCode>General</c:formatCode>
                <c:ptCount val="15"/>
                <c:pt idx="0">
                  <c:v>74.95</c:v>
                </c:pt>
                <c:pt idx="1">
                  <c:v>33.340000000000003</c:v>
                </c:pt>
                <c:pt idx="2">
                  <c:v>31.75</c:v>
                </c:pt>
                <c:pt idx="3">
                  <c:v>29.56</c:v>
                </c:pt>
                <c:pt idx="4">
                  <c:v>75.349999999999994</c:v>
                </c:pt>
                <c:pt idx="5">
                  <c:v>27.63</c:v>
                </c:pt>
                <c:pt idx="6">
                  <c:v>26.5</c:v>
                </c:pt>
                <c:pt idx="7">
                  <c:v>82.57</c:v>
                </c:pt>
                <c:pt idx="8">
                  <c:v>1.03</c:v>
                </c:pt>
                <c:pt idx="9">
                  <c:v>133.28</c:v>
                </c:pt>
                <c:pt idx="10">
                  <c:v>0.95</c:v>
                </c:pt>
                <c:pt idx="11">
                  <c:v>25.48</c:v>
                </c:pt>
                <c:pt idx="12">
                  <c:v>28.39</c:v>
                </c:pt>
                <c:pt idx="13">
                  <c:v>54.78</c:v>
                </c:pt>
                <c:pt idx="14">
                  <c:v>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0C-4757-9A83-37478EE4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456120"/>
        <c:axId val="653452184"/>
      </c:barChart>
      <c:catAx>
        <c:axId val="653456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3452184"/>
        <c:crosses val="autoZero"/>
        <c:auto val="1"/>
        <c:lblAlgn val="ctr"/>
        <c:lblOffset val="100"/>
        <c:noMultiLvlLbl val="0"/>
      </c:catAx>
      <c:valAx>
        <c:axId val="65345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3456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Comparação das Gerações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Média de Tempo Total  (Em segundos)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Folha1!$Q$60:$AE$60</c:f>
              <c:numCache>
                <c:formatCode>General</c:formatCode>
                <c:ptCount val="15"/>
                <c:pt idx="0">
                  <c:v>126.3</c:v>
                </c:pt>
                <c:pt idx="1">
                  <c:v>47.2</c:v>
                </c:pt>
                <c:pt idx="2">
                  <c:v>102.2</c:v>
                </c:pt>
                <c:pt idx="3">
                  <c:v>75</c:v>
                </c:pt>
                <c:pt idx="4">
                  <c:v>110</c:v>
                </c:pt>
                <c:pt idx="5">
                  <c:v>103.9</c:v>
                </c:pt>
                <c:pt idx="6">
                  <c:v>108</c:v>
                </c:pt>
                <c:pt idx="7">
                  <c:v>112</c:v>
                </c:pt>
                <c:pt idx="8">
                  <c:v>19.5</c:v>
                </c:pt>
                <c:pt idx="9">
                  <c:v>140.80000000000001</c:v>
                </c:pt>
                <c:pt idx="10">
                  <c:v>18.600000000000001</c:v>
                </c:pt>
                <c:pt idx="11">
                  <c:v>58.7</c:v>
                </c:pt>
                <c:pt idx="12">
                  <c:v>61.6</c:v>
                </c:pt>
                <c:pt idx="13">
                  <c:v>90.8</c:v>
                </c:pt>
                <c:pt idx="14">
                  <c:v>127.4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9-4EE0-A3EF-E0AEBFBB8E40}"/>
            </c:ext>
          </c:extLst>
        </c:ser>
        <c:ser>
          <c:idx val="4"/>
          <c:order val="4"/>
          <c:tx>
            <c:v>Média de Taxa de Compressão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ysDash"/>
              </a:ln>
              <a:effectLst/>
            </c:spPr>
          </c:marker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Folha1!$Q$64:$AE$64</c:f>
              <c:numCache>
                <c:formatCode>General</c:formatCode>
                <c:ptCount val="15"/>
                <c:pt idx="0">
                  <c:v>54.2</c:v>
                </c:pt>
                <c:pt idx="1">
                  <c:v>65.400000000000006</c:v>
                </c:pt>
                <c:pt idx="2">
                  <c:v>64.2</c:v>
                </c:pt>
                <c:pt idx="3">
                  <c:v>65.400000000000006</c:v>
                </c:pt>
                <c:pt idx="4">
                  <c:v>68.599999999999994</c:v>
                </c:pt>
                <c:pt idx="5">
                  <c:v>62</c:v>
                </c:pt>
                <c:pt idx="6">
                  <c:v>58</c:v>
                </c:pt>
                <c:pt idx="7">
                  <c:v>54.1</c:v>
                </c:pt>
                <c:pt idx="8">
                  <c:v>68.400000000000006</c:v>
                </c:pt>
                <c:pt idx="9">
                  <c:v>66.7</c:v>
                </c:pt>
                <c:pt idx="10">
                  <c:v>67.7</c:v>
                </c:pt>
                <c:pt idx="11">
                  <c:v>68.099999999999994</c:v>
                </c:pt>
                <c:pt idx="12">
                  <c:v>68.8</c:v>
                </c:pt>
                <c:pt idx="13">
                  <c:v>71.8</c:v>
                </c:pt>
                <c:pt idx="14">
                  <c:v>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E9-4EE0-A3EF-E0AEBFBB8E40}"/>
            </c:ext>
          </c:extLst>
        </c:ser>
        <c:ser>
          <c:idx val="5"/>
          <c:order val="5"/>
          <c:tx>
            <c:v>Fórmula de melhor geração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Folha1!$Q$77:$AE$77</c:f>
              <c:numCache>
                <c:formatCode>General</c:formatCode>
                <c:ptCount val="15"/>
                <c:pt idx="0">
                  <c:v>34.4</c:v>
                </c:pt>
                <c:pt idx="1">
                  <c:v>79.5</c:v>
                </c:pt>
                <c:pt idx="2">
                  <c:v>51.4</c:v>
                </c:pt>
                <c:pt idx="3">
                  <c:v>65.599999999999994</c:v>
                </c:pt>
                <c:pt idx="4">
                  <c:v>49.7</c:v>
                </c:pt>
                <c:pt idx="5">
                  <c:v>49.5</c:v>
                </c:pt>
                <c:pt idx="6">
                  <c:v>45.4</c:v>
                </c:pt>
                <c:pt idx="7">
                  <c:v>41.5</c:v>
                </c:pt>
                <c:pt idx="8">
                  <c:v>94.9</c:v>
                </c:pt>
                <c:pt idx="9">
                  <c:v>33.4</c:v>
                </c:pt>
                <c:pt idx="10">
                  <c:v>95</c:v>
                </c:pt>
                <c:pt idx="11">
                  <c:v>75.099999999999994</c:v>
                </c:pt>
                <c:pt idx="12">
                  <c:v>74</c:v>
                </c:pt>
                <c:pt idx="13">
                  <c:v>60.9</c:v>
                </c:pt>
                <c:pt idx="14">
                  <c:v>42.1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BA-4A76-8B9A-E4F938705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828456"/>
        <c:axId val="803823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Folha1!$Q$61:$AE$61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E9-4EE0-A3EF-E0AEBFBB8E4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Média de Tamanho após Compressão  (Em MB)</c:v>
                </c:tx>
                <c:spPr>
                  <a:ln w="28575" cap="rnd" cmpd="dbl">
                    <a:solidFill>
                      <a:schemeClr val="accent6"/>
                    </a:solidFill>
                    <a:prstDash val="sysDot"/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Folha1!$Q$62:$AE$62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4.5999999999999996</c:v>
                      </c:pt>
                      <c:pt idx="1">
                        <c:v>3.7</c:v>
                      </c:pt>
                      <c:pt idx="2">
                        <c:v>3.4</c:v>
                      </c:pt>
                      <c:pt idx="3">
                        <c:v>3.5</c:v>
                      </c:pt>
                      <c:pt idx="4">
                        <c:v>3.1</c:v>
                      </c:pt>
                      <c:pt idx="5">
                        <c:v>3.4</c:v>
                      </c:pt>
                      <c:pt idx="6">
                        <c:v>3.4</c:v>
                      </c:pt>
                      <c:pt idx="7">
                        <c:v>5.5</c:v>
                      </c:pt>
                      <c:pt idx="8">
                        <c:v>3.2</c:v>
                      </c:pt>
                      <c:pt idx="9">
                        <c:v>3.3</c:v>
                      </c:pt>
                      <c:pt idx="10">
                        <c:v>3.1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2.7</c:v>
                      </c:pt>
                      <c:pt idx="14">
                        <c:v>2.7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E9-4EE0-A3EF-E0AEBFBB8E40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Folha1!$A$33:$O$33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Folha1!$Q$63:$AE$63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E9-4EE0-A3EF-E0AEBFBB8E40}"/>
                  </c:ext>
                </c:extLst>
              </c15:ser>
            </c15:filteredLineSeries>
          </c:ext>
        </c:extLst>
      </c:lineChart>
      <c:catAx>
        <c:axId val="80382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823208"/>
        <c:crosses val="autoZero"/>
        <c:auto val="1"/>
        <c:lblAlgn val="ctr"/>
        <c:lblOffset val="100"/>
        <c:noMultiLvlLbl val="0"/>
      </c:catAx>
      <c:valAx>
        <c:axId val="80382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828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0"/>
          </a:effectLst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Tempo Total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(S)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Folha1!$Q$70:$AE$70</c:f>
              <c:numCache>
                <c:formatCode>General</c:formatCode>
                <c:ptCount val="15"/>
                <c:pt idx="0">
                  <c:v>114.4</c:v>
                </c:pt>
                <c:pt idx="1">
                  <c:v>53.3</c:v>
                </c:pt>
                <c:pt idx="2">
                  <c:v>57.8</c:v>
                </c:pt>
                <c:pt idx="3">
                  <c:v>55.3</c:v>
                </c:pt>
                <c:pt idx="4">
                  <c:v>89.4</c:v>
                </c:pt>
                <c:pt idx="5">
                  <c:v>58.4</c:v>
                </c:pt>
                <c:pt idx="6">
                  <c:v>58.9</c:v>
                </c:pt>
                <c:pt idx="7">
                  <c:v>111</c:v>
                </c:pt>
                <c:pt idx="8">
                  <c:v>20.5</c:v>
                </c:pt>
                <c:pt idx="9">
                  <c:v>139.1</c:v>
                </c:pt>
                <c:pt idx="10">
                  <c:v>20.399999999999999</c:v>
                </c:pt>
                <c:pt idx="11">
                  <c:v>66.7</c:v>
                </c:pt>
                <c:pt idx="12">
                  <c:v>68.2</c:v>
                </c:pt>
                <c:pt idx="13">
                  <c:v>68.3</c:v>
                </c:pt>
                <c:pt idx="14">
                  <c:v>116.9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0-47AB-A9E3-88B15B58768E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Folha1!$Q$71:$AE$71</c:f>
              <c:numCache>
                <c:formatCode>General</c:formatCode>
                <c:ptCount val="15"/>
                <c:pt idx="0">
                  <c:v>74</c:v>
                </c:pt>
                <c:pt idx="1">
                  <c:v>38.799999999999997</c:v>
                </c:pt>
                <c:pt idx="2">
                  <c:v>33.9</c:v>
                </c:pt>
                <c:pt idx="3">
                  <c:v>28</c:v>
                </c:pt>
                <c:pt idx="4">
                  <c:v>71.400000000000006</c:v>
                </c:pt>
                <c:pt idx="5">
                  <c:v>28.8</c:v>
                </c:pt>
                <c:pt idx="6">
                  <c:v>25.9</c:v>
                </c:pt>
                <c:pt idx="7">
                  <c:v>73.8</c:v>
                </c:pt>
                <c:pt idx="8">
                  <c:v>16</c:v>
                </c:pt>
                <c:pt idx="9">
                  <c:v>88.8</c:v>
                </c:pt>
                <c:pt idx="10">
                  <c:v>15.3</c:v>
                </c:pt>
                <c:pt idx="11">
                  <c:v>55</c:v>
                </c:pt>
                <c:pt idx="12">
                  <c:v>56.9</c:v>
                </c:pt>
                <c:pt idx="13">
                  <c:v>63</c:v>
                </c:pt>
                <c:pt idx="14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0-47AB-A9E3-88B15B58768E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Folha1!$Q$72:$AE$72</c:f>
              <c:numCache>
                <c:formatCode>General</c:formatCode>
                <c:ptCount val="15"/>
                <c:pt idx="0">
                  <c:v>188.2</c:v>
                </c:pt>
                <c:pt idx="1">
                  <c:v>41.4</c:v>
                </c:pt>
                <c:pt idx="2">
                  <c:v>268.5</c:v>
                </c:pt>
                <c:pt idx="3">
                  <c:v>168.5</c:v>
                </c:pt>
                <c:pt idx="4">
                  <c:v>182.6</c:v>
                </c:pt>
                <c:pt idx="5">
                  <c:v>282.89999999999998</c:v>
                </c:pt>
                <c:pt idx="6">
                  <c:v>302.3</c:v>
                </c:pt>
                <c:pt idx="7">
                  <c:v>152.5</c:v>
                </c:pt>
                <c:pt idx="8">
                  <c:v>17.899999999999999</c:v>
                </c:pt>
                <c:pt idx="9">
                  <c:v>190.5</c:v>
                </c:pt>
                <c:pt idx="10">
                  <c:v>16.5</c:v>
                </c:pt>
                <c:pt idx="11">
                  <c:v>41.4</c:v>
                </c:pt>
                <c:pt idx="12">
                  <c:v>38.200000000000003</c:v>
                </c:pt>
                <c:pt idx="13">
                  <c:v>152.1</c:v>
                </c:pt>
                <c:pt idx="14">
                  <c:v>178.6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0-47AB-A9E3-88B15B58768E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Folha1!$A$33:$O$33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Folha1!$Q$73:$AE$73</c:f>
              <c:numCache>
                <c:formatCode>General</c:formatCode>
                <c:ptCount val="15"/>
                <c:pt idx="0">
                  <c:v>128.5</c:v>
                </c:pt>
                <c:pt idx="1">
                  <c:v>55.1</c:v>
                </c:pt>
                <c:pt idx="2">
                  <c:v>48.5</c:v>
                </c:pt>
                <c:pt idx="3">
                  <c:v>48</c:v>
                </c:pt>
                <c:pt idx="4">
                  <c:v>96.4</c:v>
                </c:pt>
                <c:pt idx="5">
                  <c:v>45.6</c:v>
                </c:pt>
                <c:pt idx="6">
                  <c:v>44.8</c:v>
                </c:pt>
                <c:pt idx="7">
                  <c:v>110.5</c:v>
                </c:pt>
                <c:pt idx="8">
                  <c:v>23.5</c:v>
                </c:pt>
                <c:pt idx="9">
                  <c:v>144.80000000000001</c:v>
                </c:pt>
                <c:pt idx="10">
                  <c:v>22.2</c:v>
                </c:pt>
                <c:pt idx="11">
                  <c:v>71.599999999999994</c:v>
                </c:pt>
                <c:pt idx="12">
                  <c:v>83.1</c:v>
                </c:pt>
                <c:pt idx="13">
                  <c:v>79.8</c:v>
                </c:pt>
                <c:pt idx="14">
                  <c:v>122.5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0-47AB-A9E3-88B15B587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92376"/>
        <c:axId val="803789752"/>
      </c:barChart>
      <c:catAx>
        <c:axId val="80379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789752"/>
        <c:crosses val="autoZero"/>
        <c:auto val="1"/>
        <c:lblAlgn val="ctr"/>
        <c:lblOffset val="100"/>
        <c:noMultiLvlLbl val="0"/>
      </c:catAx>
      <c:valAx>
        <c:axId val="80378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03792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1" i="0" cap="all" baseline="0">
                <a:effectLst/>
              </a:rPr>
              <a:t>Tamanho Após Compressão</a:t>
            </a:r>
            <a:endParaRPr lang="pt-PT">
              <a:effectLst/>
            </a:endParaRPr>
          </a:p>
          <a:p>
            <a:pPr>
              <a:defRPr/>
            </a:pPr>
            <a:r>
              <a:rPr lang="pt-PT" sz="1800" b="1" i="0" cap="all" baseline="0">
                <a:effectLst/>
              </a:rPr>
              <a:t>(MB)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Folha1!$B$89:$F$89</c:f>
              <c:numCache>
                <c:formatCode>General</c:formatCode>
                <c:ptCount val="5"/>
                <c:pt idx="0">
                  <c:v>3.98</c:v>
                </c:pt>
                <c:pt idx="1">
                  <c:v>0.94199999999999995</c:v>
                </c:pt>
                <c:pt idx="2">
                  <c:v>4.5199999999999996</c:v>
                </c:pt>
                <c:pt idx="3">
                  <c:v>4.41</c:v>
                </c:pt>
                <c:pt idx="4">
                  <c:v>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C-4EAE-B7E3-DD2930775BDA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Folha1!$B$90:$F$90</c:f>
              <c:numCache>
                <c:formatCode>General</c:formatCode>
                <c:ptCount val="5"/>
                <c:pt idx="0">
                  <c:v>3.06</c:v>
                </c:pt>
                <c:pt idx="1">
                  <c:v>0.32200000000000001</c:v>
                </c:pt>
                <c:pt idx="2">
                  <c:v>3.33</c:v>
                </c:pt>
                <c:pt idx="3">
                  <c:v>3.17</c:v>
                </c:pt>
                <c:pt idx="4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C-4EAE-B7E3-DD2930775BDA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Folha1!$B$91:$F$91</c:f>
              <c:numCache>
                <c:formatCode>General</c:formatCode>
                <c:ptCount val="5"/>
                <c:pt idx="0">
                  <c:v>2.65</c:v>
                </c:pt>
                <c:pt idx="1">
                  <c:v>1.06</c:v>
                </c:pt>
                <c:pt idx="2">
                  <c:v>1.72</c:v>
                </c:pt>
                <c:pt idx="3">
                  <c:v>2.17</c:v>
                </c:pt>
                <c:pt idx="4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C-4EAE-B7E3-DD2930775BDA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Folha1!$B$92:$F$92</c:f>
              <c:numCache>
                <c:formatCode>General</c:formatCode>
                <c:ptCount val="5"/>
                <c:pt idx="0">
                  <c:v>4.4800000000000004</c:v>
                </c:pt>
                <c:pt idx="1">
                  <c:v>0.98</c:v>
                </c:pt>
                <c:pt idx="2">
                  <c:v>5.36</c:v>
                </c:pt>
                <c:pt idx="3">
                  <c:v>5.21</c:v>
                </c:pt>
                <c:pt idx="4">
                  <c:v>4.4400000000000004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0C-4EAE-B7E3-DD2930775B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87044328"/>
        <c:axId val="587042688"/>
      </c:barChart>
      <c:catAx>
        <c:axId val="58704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7042688"/>
        <c:crosses val="autoZero"/>
        <c:auto val="1"/>
        <c:lblAlgn val="ctr"/>
        <c:lblOffset val="100"/>
        <c:noMultiLvlLbl val="0"/>
      </c:catAx>
      <c:valAx>
        <c:axId val="587042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7044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Entropia</a:t>
            </a:r>
          </a:p>
          <a:p>
            <a:pPr>
              <a:defRPr/>
            </a:pPr>
            <a:r>
              <a:rPr lang="pt-PT"/>
              <a:t>(Bits)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Folha1!$K$3:$O$3</c:f>
              <c:numCache>
                <c:formatCode>General</c:formatCode>
                <c:ptCount val="5"/>
                <c:pt idx="0">
                  <c:v>5.72</c:v>
                </c:pt>
                <c:pt idx="1">
                  <c:v>2.69</c:v>
                </c:pt>
                <c:pt idx="2">
                  <c:v>2.2599999999999998</c:v>
                </c:pt>
                <c:pt idx="3">
                  <c:v>3.41</c:v>
                </c:pt>
                <c:pt idx="4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1-4783-9F84-B63FF2195FAF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Folha1!$K$4:$O$4</c:f>
              <c:numCache>
                <c:formatCode>General</c:formatCode>
                <c:ptCount val="5"/>
                <c:pt idx="0">
                  <c:v>7.42</c:v>
                </c:pt>
                <c:pt idx="1">
                  <c:v>2.82</c:v>
                </c:pt>
                <c:pt idx="2">
                  <c:v>2.38</c:v>
                </c:pt>
                <c:pt idx="3">
                  <c:v>3.46</c:v>
                </c:pt>
                <c:pt idx="4">
                  <c:v>2.82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1-4783-9F84-B63FF2195FAF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Folha1!$K$5:$O$5</c:f>
              <c:numCache>
                <c:formatCode>General</c:formatCode>
                <c:ptCount val="5"/>
                <c:pt idx="0">
                  <c:v>1.83</c:v>
                </c:pt>
                <c:pt idx="1">
                  <c:v>0.59</c:v>
                </c:pt>
                <c:pt idx="2">
                  <c:v>0.56000000000000005</c:v>
                </c:pt>
                <c:pt idx="3">
                  <c:v>0.62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91-4783-9F84-B63FF2195FAF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Sem Filtro</c:v>
              </c:pt>
              <c:pt idx="1">
                <c:v>Filtro Up</c:v>
              </c:pt>
              <c:pt idx="2">
                <c:v>Filtro Paeth Simplificado</c:v>
              </c:pt>
              <c:pt idx="3">
                <c:v>Transformada Move-To-Front</c:v>
              </c:pt>
              <c:pt idx="4">
                <c:v>Filtro Sub</c:v>
              </c:pt>
            </c:strLit>
          </c:cat>
          <c:val>
            <c:numRef>
              <c:f>Folha1!$K$6:$O$6</c:f>
              <c:numCache>
                <c:formatCode>General</c:formatCode>
                <c:ptCount val="5"/>
                <c:pt idx="0">
                  <c:v>5.83</c:v>
                </c:pt>
                <c:pt idx="1">
                  <c:v>3.22</c:v>
                </c:pt>
                <c:pt idx="2">
                  <c:v>2.57</c:v>
                </c:pt>
                <c:pt idx="3">
                  <c:v>4.33</c:v>
                </c:pt>
                <c:pt idx="4">
                  <c:v>3.22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91-4783-9F84-B63FF2195F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0444640"/>
        <c:axId val="650443328"/>
      </c:barChart>
      <c:catAx>
        <c:axId val="65044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50443328"/>
        <c:crosses val="autoZero"/>
        <c:auto val="1"/>
        <c:lblAlgn val="ctr"/>
        <c:lblOffset val="100"/>
        <c:noMultiLvlLbl val="0"/>
      </c:catAx>
      <c:valAx>
        <c:axId val="650443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0444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/>
              <a:t>Tempo</a:t>
            </a:r>
            <a:r>
              <a:rPr lang="pt-PT" sz="1800" baseline="0"/>
              <a:t> de compressão</a:t>
            </a:r>
          </a:p>
          <a:p>
            <a:pPr>
              <a:defRPr/>
            </a:pPr>
            <a:r>
              <a:rPr lang="pt-PT" sz="1800" baseline="0"/>
              <a:t>(S)</a:t>
            </a:r>
            <a:endParaRPr lang="pt-PT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egg.bmp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Folha1!$J$13:$N$13</c:f>
              <c:numCache>
                <c:formatCode>General</c:formatCode>
                <c:ptCount val="5"/>
                <c:pt idx="0">
                  <c:v>4.9800000000000004</c:v>
                </c:pt>
                <c:pt idx="1">
                  <c:v>0.25</c:v>
                </c:pt>
                <c:pt idx="2">
                  <c:v>1.38</c:v>
                </c:pt>
                <c:pt idx="3">
                  <c:v>0</c:v>
                </c:pt>
                <c:pt idx="4">
                  <c:v>11.18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E-45FB-838A-4AD126840FE8}"/>
            </c:ext>
          </c:extLst>
        </c:ser>
        <c:ser>
          <c:idx val="1"/>
          <c:order val="1"/>
          <c:tx>
            <c:v>landscape.bmp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Folha1!$J$14:$N$14</c:f>
              <c:numCache>
                <c:formatCode>General</c:formatCode>
                <c:ptCount val="5"/>
                <c:pt idx="0">
                  <c:v>3.54</c:v>
                </c:pt>
                <c:pt idx="1">
                  <c:v>0.15</c:v>
                </c:pt>
                <c:pt idx="2">
                  <c:v>0.97</c:v>
                </c:pt>
                <c:pt idx="3">
                  <c:v>0</c:v>
                </c:pt>
                <c:pt idx="4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E-45FB-838A-4AD126840FE8}"/>
            </c:ext>
          </c:extLst>
        </c:ser>
        <c:ser>
          <c:idx val="2"/>
          <c:order val="2"/>
          <c:tx>
            <c:v>pattern.bmp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Folha1!$J$15:$N$15</c:f>
              <c:numCache>
                <c:formatCode>General</c:formatCode>
                <c:ptCount val="5"/>
                <c:pt idx="0">
                  <c:v>9.92</c:v>
                </c:pt>
                <c:pt idx="1">
                  <c:v>0.57999999999999996</c:v>
                </c:pt>
                <c:pt idx="2">
                  <c:v>0.89</c:v>
                </c:pt>
                <c:pt idx="3">
                  <c:v>0</c:v>
                </c:pt>
                <c:pt idx="4">
                  <c:v>15.62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DE-45FB-838A-4AD126840FE8}"/>
            </c:ext>
          </c:extLst>
        </c:ser>
        <c:ser>
          <c:idx val="3"/>
          <c:order val="3"/>
          <c:tx>
            <c:v>zebra.bmp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Jpeg2000 Parte 1</c:v>
              </c:pt>
              <c:pt idx="1">
                <c:v>Jpeg</c:v>
              </c:pt>
              <c:pt idx="2">
                <c:v>Bzip2</c:v>
              </c:pt>
              <c:pt idx="3">
                <c:v>Png</c:v>
              </c:pt>
              <c:pt idx="4">
                <c:v>Cmp</c:v>
              </c:pt>
            </c:strLit>
          </c:cat>
          <c:val>
            <c:numRef>
              <c:f>Folha1!$J$16:$N$16</c:f>
              <c:numCache>
                <c:formatCode>General</c:formatCode>
                <c:ptCount val="5"/>
                <c:pt idx="0">
                  <c:v>5.42</c:v>
                </c:pt>
                <c:pt idx="1">
                  <c:v>0.25</c:v>
                </c:pt>
                <c:pt idx="2">
                  <c:v>1.21</c:v>
                </c:pt>
                <c:pt idx="3">
                  <c:v>0</c:v>
                </c:pt>
                <c:pt idx="4">
                  <c:v>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DE-45FB-838A-4AD126840F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75453552"/>
        <c:axId val="675450928"/>
      </c:barChart>
      <c:catAx>
        <c:axId val="6754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5450928"/>
        <c:crosses val="autoZero"/>
        <c:auto val="1"/>
        <c:lblAlgn val="ctr"/>
        <c:lblOffset val="100"/>
        <c:noMultiLvlLbl val="0"/>
      </c:catAx>
      <c:valAx>
        <c:axId val="675450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75453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41</xdr:col>
      <xdr:colOff>274863</xdr:colOff>
      <xdr:row>23</xdr:row>
      <xdr:rowOff>75655</xdr:rowOff>
    </xdr:from>
    <xdr:ext cx="4325984" cy="2630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F514B3D-AA1B-4C60-BA69-0C7BF8E2F553}"/>
                </a:ext>
              </a:extLst>
            </xdr:cNvPr>
            <xdr:cNvSpPr txBox="1"/>
          </xdr:nvSpPr>
          <xdr:spPr>
            <a:xfrm>
              <a:off x="25268463" y="4457155"/>
              <a:ext cx="4325984" cy="263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𝑇𝑎𝑥𝑎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𝑑𝑒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𝐶𝑜𝑚𝑝𝑟𝑒𝑠𝑠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ã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</m:t>
                    </m:r>
                    <m:r>
                      <a:rPr lang="pt-PT" sz="9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t-PT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𝐼𝑛𝑖𝑐𝑖𝑎𝑙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𝐹𝑖𝑛𝑎𝑙</m:t>
                        </m:r>
                      </m:num>
                      <m:den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𝑇𝑎𝑚𝑎𝑛h𝑜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pt-PT" sz="900" b="0" i="1">
                            <a:latin typeface="Cambria Math" panose="02040503050406030204" pitchFamily="18" charset="0"/>
                          </a:rPr>
                          <m:t>𝐼𝑛𝑖𝑐𝑖𝑎𝑙</m:t>
                        </m:r>
                      </m:den>
                    </m:f>
                    <m:r>
                      <a:rPr lang="pt-PT" sz="900" b="0" i="0">
                        <a:latin typeface="Cambria Math" panose="02040503050406030204" pitchFamily="18" charset="0"/>
                      </a:rPr>
                      <m:t>∗100</m:t>
                    </m:r>
                  </m:oMath>
                </m:oMathPara>
              </a14:m>
              <a:endParaRPr lang="pt-PT" sz="90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F514B3D-AA1B-4C60-BA69-0C7BF8E2F553}"/>
                </a:ext>
              </a:extLst>
            </xdr:cNvPr>
            <xdr:cNvSpPr txBox="1"/>
          </xdr:nvSpPr>
          <xdr:spPr>
            <a:xfrm>
              <a:off x="25268463" y="4457155"/>
              <a:ext cx="4325984" cy="2630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PT" sz="9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𝑇𝑎𝑥𝑎 𝑑𝑒 𝐶𝑜𝑚𝑝𝑟𝑒𝑠𝑠ã𝑜=</a:t>
              </a:r>
              <a:r>
                <a:rPr lang="pt-PT" sz="900" i="0">
                  <a:latin typeface="Cambria Math" panose="02040503050406030204" pitchFamily="18" charset="0"/>
                </a:rPr>
                <a:t>(</a:t>
              </a:r>
              <a:r>
                <a:rPr lang="pt-PT" sz="900" b="0" i="0">
                  <a:latin typeface="Cambria Math" panose="02040503050406030204" pitchFamily="18" charset="0"/>
                </a:rPr>
                <a:t>𝑇𝑎𝑚𝑎𝑛ℎ𝑜 𝐼𝑛𝑖𝑐𝑖𝑎𝑙−𝑇𝑎𝑚𝑎𝑛ℎ𝑜 𝐹𝑖𝑛𝑎𝑙)/(𝑇𝑎𝑚𝑎𝑛ℎ𝑜 𝐼𝑛𝑖𝑐𝑖𝑎𝑙)∗100</a:t>
              </a:r>
              <a:endParaRPr lang="pt-PT" sz="900">
                <a:latin typeface="+mn-lt"/>
              </a:endParaRPr>
            </a:p>
          </xdr:txBody>
        </xdr:sp>
      </mc:Fallback>
    </mc:AlternateContent>
    <xdr:clientData/>
  </xdr:oneCellAnchor>
  <xdr:twoCellAnchor>
    <xdr:from>
      <xdr:col>16</xdr:col>
      <xdr:colOff>490920</xdr:colOff>
      <xdr:row>100</xdr:row>
      <xdr:rowOff>165542</xdr:rowOff>
    </xdr:from>
    <xdr:to>
      <xdr:col>24</xdr:col>
      <xdr:colOff>186120</xdr:colOff>
      <xdr:row>116</xdr:row>
      <xdr:rowOff>16606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9E22EA-D002-4787-9FD1-7A5296704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367146</xdr:colOff>
      <xdr:row>100</xdr:row>
      <xdr:rowOff>112568</xdr:rowOff>
    </xdr:from>
    <xdr:to>
      <xdr:col>16</xdr:col>
      <xdr:colOff>62346</xdr:colOff>
      <xdr:row>116</xdr:row>
      <xdr:rowOff>146798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251F279-45CA-49E0-8EBB-A3643B355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277906</xdr:colOff>
      <xdr:row>39</xdr:row>
      <xdr:rowOff>0</xdr:rowOff>
    </xdr:from>
    <xdr:to>
      <xdr:col>43</xdr:col>
      <xdr:colOff>582706</xdr:colOff>
      <xdr:row>40</xdr:row>
      <xdr:rowOff>89646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1">
              <a:extLst>
                <a:ext uri="{FF2B5EF4-FFF2-40B4-BE49-F238E27FC236}">
                  <a16:creationId xmlns:a16="http://schemas.microsoft.com/office/drawing/2014/main" id="{C83B5A81-45E2-4BF6-B6EC-9F9386D0D2BE}"/>
                </a:ext>
              </a:extLst>
            </xdr:cNvPr>
            <xdr:cNvSpPr txBox="1"/>
          </xdr:nvSpPr>
          <xdr:spPr>
            <a:xfrm>
              <a:off x="25881106" y="7132320"/>
              <a:ext cx="914400" cy="27252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xdr:txBody>
        </xdr:sp>
      </mc:Choice>
      <mc:Fallback xmlns="">
        <xdr:sp macro="" textlink="">
          <xdr:nvSpPr>
            <xdr:cNvPr id="9" name="CaixaDeTexto 1">
              <a:extLst>
                <a:ext uri="{FF2B5EF4-FFF2-40B4-BE49-F238E27FC236}">
                  <a16:creationId xmlns:a16="http://schemas.microsoft.com/office/drawing/2014/main" id="{C83B5A81-45E2-4BF6-B6EC-9F9386D0D2BE}"/>
                </a:ext>
              </a:extLst>
            </xdr:cNvPr>
            <xdr:cNvSpPr txBox="1"/>
          </xdr:nvSpPr>
          <xdr:spPr>
            <a:xfrm>
              <a:off x="25881106" y="7132320"/>
              <a:ext cx="914400" cy="27252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xdr:txBody>
        </xdr:sp>
      </mc:Fallback>
    </mc:AlternateContent>
    <xdr:clientData/>
  </xdr:twoCellAnchor>
  <xdr:twoCellAnchor>
    <xdr:from>
      <xdr:col>41</xdr:col>
      <xdr:colOff>456486</xdr:colOff>
      <xdr:row>100</xdr:row>
      <xdr:rowOff>77422</xdr:rowOff>
    </xdr:from>
    <xdr:to>
      <xdr:col>49</xdr:col>
      <xdr:colOff>151686</xdr:colOff>
      <xdr:row>115</xdr:row>
      <xdr:rowOff>118986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83934FF-3F71-43DC-9C5A-3D6258DEB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149038</xdr:colOff>
      <xdr:row>100</xdr:row>
      <xdr:rowOff>134470</xdr:rowOff>
    </xdr:from>
    <xdr:to>
      <xdr:col>32</xdr:col>
      <xdr:colOff>453838</xdr:colOff>
      <xdr:row>116</xdr:row>
      <xdr:rowOff>8965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B1C485F-D356-4F5B-98C9-C8CBE1DE7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455871</xdr:colOff>
      <xdr:row>99</xdr:row>
      <xdr:rowOff>15792</xdr:rowOff>
    </xdr:from>
    <xdr:to>
      <xdr:col>63</xdr:col>
      <xdr:colOff>418351</xdr:colOff>
      <xdr:row>116</xdr:row>
      <xdr:rowOff>116643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CBC1960-47FA-4C42-BD6D-4D1E37F34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391391</xdr:colOff>
      <xdr:row>100</xdr:row>
      <xdr:rowOff>77932</xdr:rowOff>
    </xdr:from>
    <xdr:to>
      <xdr:col>41</xdr:col>
      <xdr:colOff>86591</xdr:colOff>
      <xdr:row>115</xdr:row>
      <xdr:rowOff>119495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73B0343-5FB9-4C57-88B2-28E32C378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380999</xdr:colOff>
      <xdr:row>82</xdr:row>
      <xdr:rowOff>119742</xdr:rowOff>
    </xdr:from>
    <xdr:to>
      <xdr:col>16</xdr:col>
      <xdr:colOff>76199</xdr:colOff>
      <xdr:row>98</xdr:row>
      <xdr:rowOff>117231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1C3C96A-7EA7-448A-95DC-E8C965537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514350</xdr:colOff>
      <xdr:row>81</xdr:row>
      <xdr:rowOff>142058</xdr:rowOff>
    </xdr:from>
    <xdr:to>
      <xdr:col>58</xdr:col>
      <xdr:colOff>293077</xdr:colOff>
      <xdr:row>97</xdr:row>
      <xdr:rowOff>146538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780E141-24CE-4156-916E-834FA8329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468085</xdr:colOff>
      <xdr:row>82</xdr:row>
      <xdr:rowOff>87086</xdr:rowOff>
    </xdr:from>
    <xdr:to>
      <xdr:col>24</xdr:col>
      <xdr:colOff>175846</xdr:colOff>
      <xdr:row>98</xdr:row>
      <xdr:rowOff>109904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D179913A-1725-433B-9FA5-D9223E6DD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534866</xdr:colOff>
      <xdr:row>82</xdr:row>
      <xdr:rowOff>119741</xdr:rowOff>
    </xdr:from>
    <xdr:to>
      <xdr:col>32</xdr:col>
      <xdr:colOff>435429</xdr:colOff>
      <xdr:row>98</xdr:row>
      <xdr:rowOff>109904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C5FF8952-2B9F-44EA-A47C-E51E45773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168521</xdr:colOff>
      <xdr:row>82</xdr:row>
      <xdr:rowOff>123929</xdr:rowOff>
    </xdr:from>
    <xdr:to>
      <xdr:col>40</xdr:col>
      <xdr:colOff>578828</xdr:colOff>
      <xdr:row>98</xdr:row>
      <xdr:rowOff>168519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02754CF-C562-4B92-807F-B2CA86C10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217890</xdr:colOff>
      <xdr:row>82</xdr:row>
      <xdr:rowOff>121250</xdr:rowOff>
    </xdr:from>
    <xdr:to>
      <xdr:col>49</xdr:col>
      <xdr:colOff>36635</xdr:colOff>
      <xdr:row>98</xdr:row>
      <xdr:rowOff>153865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2368EF70-BFD1-4DDA-94F1-FEB9683AA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564776</xdr:colOff>
      <xdr:row>111</xdr:row>
      <xdr:rowOff>53788</xdr:rowOff>
    </xdr:from>
    <xdr:to>
      <xdr:col>10</xdr:col>
      <xdr:colOff>259976</xdr:colOff>
      <xdr:row>112</xdr:row>
      <xdr:rowOff>142310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aixaDeTexto 1">
              <a:extLst>
                <a:ext uri="{FF2B5EF4-FFF2-40B4-BE49-F238E27FC236}">
                  <a16:creationId xmlns:a16="http://schemas.microsoft.com/office/drawing/2014/main" id="{82D3388C-61C8-4DA8-8F37-E3DC7716995C}"/>
                </a:ext>
              </a:extLst>
            </xdr:cNvPr>
            <xdr:cNvSpPr txBox="1"/>
          </xdr:nvSpPr>
          <xdr:spPr>
            <a:xfrm>
              <a:off x="5441576" y="19955435"/>
              <a:ext cx="914400" cy="26781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xdr:txBody>
        </xdr:sp>
      </mc:Choice>
      <mc:Fallback xmlns="">
        <xdr:sp macro="" textlink="">
          <xdr:nvSpPr>
            <xdr:cNvPr id="30" name="CaixaDeTexto 1">
              <a:extLst>
                <a:ext uri="{FF2B5EF4-FFF2-40B4-BE49-F238E27FC236}">
                  <a16:creationId xmlns:a16="http://schemas.microsoft.com/office/drawing/2014/main" id="{82D3388C-61C8-4DA8-8F37-E3DC7716995C}"/>
                </a:ext>
              </a:extLst>
            </xdr:cNvPr>
            <xdr:cNvSpPr txBox="1"/>
          </xdr:nvSpPr>
          <xdr:spPr>
            <a:xfrm>
              <a:off x="5441576" y="19955435"/>
              <a:ext cx="914400" cy="267816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xdr:txBody>
        </xdr:sp>
      </mc:Fallback>
    </mc:AlternateContent>
    <xdr:clientData/>
  </xdr:twoCellAnchor>
  <xdr:twoCellAnchor>
    <xdr:from>
      <xdr:col>22</xdr:col>
      <xdr:colOff>304800</xdr:colOff>
      <xdr:row>117</xdr:row>
      <xdr:rowOff>108857</xdr:rowOff>
    </xdr:from>
    <xdr:to>
      <xdr:col>30</xdr:col>
      <xdr:colOff>0</xdr:colOff>
      <xdr:row>132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769B30-170E-4C01-97F9-B5AB4D729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30</xdr:col>
      <xdr:colOff>424542</xdr:colOff>
      <xdr:row>117</xdr:row>
      <xdr:rowOff>119742</xdr:rowOff>
    </xdr:from>
    <xdr:to>
      <xdr:col>38</xdr:col>
      <xdr:colOff>119742</xdr:colOff>
      <xdr:row>132</xdr:row>
      <xdr:rowOff>87085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54970B-912B-446C-B64A-D4BF82579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0.03751</cdr:x>
      <cdr:y>0.6421</cdr:y>
    </cdr:from>
    <cdr:to>
      <cdr:x>0.23751</cdr:x>
      <cdr:y>0.74057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AF9CA311-7E51-4E99-A49C-6ED7ED9A3B34}"/>
                </a:ext>
              </a:extLst>
            </cdr:cNvPr>
            <cdr:cNvSpPr txBox="1"/>
          </cdr:nvSpPr>
          <cdr:spPr>
            <a:xfrm xmlns:a="http://schemas.openxmlformats.org/drawingml/2006/main">
              <a:off x="171517" y="1746371"/>
              <a:ext cx="914400" cy="26781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cdr:txBody>
        </cdr:sp>
      </mc:Choice>
      <mc:Fallback xmlns="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AF9CA311-7E51-4E99-A49C-6ED7ED9A3B34}"/>
                </a:ext>
              </a:extLst>
            </cdr:cNvPr>
            <cdr:cNvSpPr txBox="1"/>
          </cdr:nvSpPr>
          <cdr:spPr>
            <a:xfrm xmlns:a="http://schemas.openxmlformats.org/drawingml/2006/main">
              <a:off x="171517" y="1746371"/>
              <a:ext cx="914400" cy="26781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0.05033</cdr:x>
      <cdr:y>0.57407</cdr:y>
    </cdr:from>
    <cdr:to>
      <cdr:x>0.25033</cdr:x>
      <cdr:y>0.67211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63E8B198-3C56-4B40-B4D1-F14BF473AF7D}"/>
                </a:ext>
              </a:extLst>
            </cdr:cNvPr>
            <cdr:cNvSpPr txBox="1"/>
          </cdr:nvSpPr>
          <cdr:spPr>
            <a:xfrm xmlns:a="http://schemas.openxmlformats.org/drawingml/2006/main">
              <a:off x="230094" y="1574800"/>
              <a:ext cx="914400" cy="2689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pt-PT" sz="8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𝑁𝑜𝑚𝑒</m:t>
                        </m:r>
                      </m:num>
                      <m:den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𝐺𝑒𝑟𝑎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çã</m:t>
                        </m:r>
                        <m:r>
                          <a:rPr lang="pt-PT" sz="8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pt-PT" sz="800"/>
            </a:p>
          </cdr:txBody>
        </cdr:sp>
      </mc:Choice>
      <mc:Fallback xmlns="">
        <cdr:sp macro="" textlink="">
          <cdr:nvSpPr>
            <cdr:cNvPr id="2" name="CaixaDeTexto 1">
              <a:extLst xmlns:a="http://schemas.openxmlformats.org/drawingml/2006/main">
                <a:ext uri="{FF2B5EF4-FFF2-40B4-BE49-F238E27FC236}">
                  <a16:creationId xmlns:a16="http://schemas.microsoft.com/office/drawing/2014/main" id="{63E8B198-3C56-4B40-B4D1-F14BF473AF7D}"/>
                </a:ext>
              </a:extLst>
            </cdr:cNvPr>
            <cdr:cNvSpPr txBox="1"/>
          </cdr:nvSpPr>
          <cdr:spPr>
            <a:xfrm xmlns:a="http://schemas.openxmlformats.org/drawingml/2006/main">
              <a:off x="230094" y="1574800"/>
              <a:ext cx="914400" cy="268919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pt-PT" sz="800" b="0" i="0">
                  <a:latin typeface="Cambria Math" panose="02040503050406030204" pitchFamily="18" charset="0"/>
                </a:rPr>
                <a:t>𝑁𝑜𝑚𝑒∕𝐺𝑒𝑟𝑎çã𝑜</a:t>
              </a:r>
              <a:endParaRPr lang="pt-PT" sz="8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44EF-F26E-4B6C-9356-A1D409A957BC}">
  <dimension ref="A1:AS138"/>
  <sheetViews>
    <sheetView tabSelected="1" topLeftCell="AC74" zoomScale="130" zoomScaleNormal="130" workbookViewId="0">
      <selection activeCell="O60" sqref="O60"/>
    </sheetView>
  </sheetViews>
  <sheetFormatPr defaultRowHeight="15" x14ac:dyDescent="0.25"/>
  <sheetData>
    <row r="1" spans="1:45" x14ac:dyDescent="0.25">
      <c r="K1" t="s">
        <v>17</v>
      </c>
    </row>
    <row r="2" spans="1:45" x14ac:dyDescent="0.25">
      <c r="B2" t="s">
        <v>1</v>
      </c>
      <c r="C2" t="s">
        <v>0</v>
      </c>
      <c r="D2" t="s">
        <v>2</v>
      </c>
      <c r="E2" t="s">
        <v>8</v>
      </c>
      <c r="F2" t="s">
        <v>7</v>
      </c>
      <c r="K2" t="s">
        <v>12</v>
      </c>
      <c r="L2" t="s">
        <v>11</v>
      </c>
      <c r="M2" t="s">
        <v>10</v>
      </c>
      <c r="N2" t="s">
        <v>9</v>
      </c>
      <c r="O2" t="s">
        <v>32</v>
      </c>
    </row>
    <row r="3" spans="1:45" x14ac:dyDescent="0.25">
      <c r="A3">
        <v>16.899999999999999</v>
      </c>
      <c r="B3">
        <v>3.98</v>
      </c>
      <c r="C3">
        <v>0.94199999999999995</v>
      </c>
      <c r="D3">
        <v>4.5199999999999996</v>
      </c>
      <c r="E3">
        <v>4.41</v>
      </c>
      <c r="F3" s="1">
        <v>4.45</v>
      </c>
      <c r="G3" t="s">
        <v>3</v>
      </c>
      <c r="K3">
        <v>5.72</v>
      </c>
      <c r="L3">
        <v>2.69</v>
      </c>
      <c r="M3">
        <v>2.2599999999999998</v>
      </c>
      <c r="N3">
        <v>3.41</v>
      </c>
      <c r="O3">
        <v>2.7</v>
      </c>
      <c r="P3" t="s">
        <v>3</v>
      </c>
      <c r="Q3" t="s">
        <v>28</v>
      </c>
      <c r="S3" t="s">
        <v>1</v>
      </c>
      <c r="T3" t="s">
        <v>0</v>
      </c>
      <c r="U3" t="s">
        <v>2</v>
      </c>
      <c r="V3" t="s">
        <v>8</v>
      </c>
      <c r="W3" t="s">
        <v>7</v>
      </c>
      <c r="X3" t="s">
        <v>31</v>
      </c>
    </row>
    <row r="4" spans="1:45" x14ac:dyDescent="0.25">
      <c r="A4">
        <v>10.4</v>
      </c>
      <c r="B4">
        <v>3.06</v>
      </c>
      <c r="C4">
        <v>0.32200000000000001</v>
      </c>
      <c r="D4">
        <v>3.33</v>
      </c>
      <c r="E4">
        <v>3.17</v>
      </c>
      <c r="F4" s="1">
        <v>2.89</v>
      </c>
      <c r="G4" t="s">
        <v>4</v>
      </c>
      <c r="K4">
        <v>7.42</v>
      </c>
      <c r="L4">
        <v>2.82</v>
      </c>
      <c r="M4">
        <v>2.38</v>
      </c>
      <c r="N4">
        <v>3.46</v>
      </c>
      <c r="O4">
        <v>2.82</v>
      </c>
      <c r="P4" t="s">
        <v>4</v>
      </c>
      <c r="R4" t="s">
        <v>3</v>
      </c>
      <c r="S4">
        <f>J13+S13</f>
        <v>9.0100000000000016</v>
      </c>
      <c r="T4">
        <f>K13+T13</f>
        <v>0.44</v>
      </c>
      <c r="U4">
        <f t="shared" ref="T4:U7" si="0">L13+U13</f>
        <v>2.27</v>
      </c>
      <c r="V4">
        <v>0</v>
      </c>
      <c r="W4">
        <v>20.399999999999999</v>
      </c>
      <c r="X4">
        <v>10</v>
      </c>
    </row>
    <row r="5" spans="1:45" x14ac:dyDescent="0.25">
      <c r="A5">
        <v>45.7</v>
      </c>
      <c r="B5">
        <v>2.65</v>
      </c>
      <c r="C5">
        <v>1.06</v>
      </c>
      <c r="D5">
        <v>1.72</v>
      </c>
      <c r="E5">
        <v>2.17</v>
      </c>
      <c r="F5" s="1">
        <v>1.88</v>
      </c>
      <c r="G5" t="s">
        <v>5</v>
      </c>
      <c r="K5">
        <v>1.83</v>
      </c>
      <c r="L5">
        <v>0.59</v>
      </c>
      <c r="M5">
        <v>0.56000000000000005</v>
      </c>
      <c r="N5">
        <v>0.62</v>
      </c>
      <c r="O5">
        <v>0.6</v>
      </c>
      <c r="P5" t="s">
        <v>5</v>
      </c>
      <c r="R5" t="s">
        <v>4</v>
      </c>
      <c r="S5">
        <f>J14+S14</f>
        <v>6.37</v>
      </c>
      <c r="T5">
        <f t="shared" si="0"/>
        <v>0.27</v>
      </c>
      <c r="U5">
        <f t="shared" si="0"/>
        <v>1.58</v>
      </c>
      <c r="V5">
        <v>0</v>
      </c>
      <c r="W5">
        <v>15.3</v>
      </c>
      <c r="X5">
        <v>10</v>
      </c>
    </row>
    <row r="6" spans="1:45" x14ac:dyDescent="0.25">
      <c r="A6">
        <v>15.9</v>
      </c>
      <c r="B6">
        <v>4.4800000000000004</v>
      </c>
      <c r="C6">
        <v>0.98</v>
      </c>
      <c r="D6">
        <v>5.36</v>
      </c>
      <c r="E6">
        <v>5.21</v>
      </c>
      <c r="F6" s="1">
        <v>5.47</v>
      </c>
      <c r="G6" t="s">
        <v>6</v>
      </c>
      <c r="K6">
        <v>5.83</v>
      </c>
      <c r="L6">
        <v>3.22</v>
      </c>
      <c r="M6">
        <v>2.57</v>
      </c>
      <c r="N6">
        <v>4.33</v>
      </c>
      <c r="O6">
        <v>3.22</v>
      </c>
      <c r="P6" t="s">
        <v>6</v>
      </c>
      <c r="R6" t="s">
        <v>5</v>
      </c>
      <c r="S6">
        <f t="shared" ref="S6:S7" si="1">J15+S15</f>
        <v>18.509999999999998</v>
      </c>
      <c r="T6">
        <f t="shared" si="0"/>
        <v>1</v>
      </c>
      <c r="U6">
        <f t="shared" si="0"/>
        <v>1.57</v>
      </c>
      <c r="V6">
        <v>0</v>
      </c>
      <c r="W6">
        <v>16.5</v>
      </c>
      <c r="X6">
        <v>10</v>
      </c>
      <c r="AO6" t="s">
        <v>33</v>
      </c>
      <c r="AP6" t="s">
        <v>34</v>
      </c>
      <c r="AQ6" t="s">
        <v>35</v>
      </c>
      <c r="AR6" t="s">
        <v>36</v>
      </c>
    </row>
    <row r="7" spans="1:45" x14ac:dyDescent="0.25">
      <c r="K7">
        <v>7.45</v>
      </c>
      <c r="L7">
        <v>5.07</v>
      </c>
      <c r="M7">
        <v>4.8499999999999996</v>
      </c>
      <c r="N7">
        <v>6.79</v>
      </c>
      <c r="O7">
        <v>5.07</v>
      </c>
      <c r="P7" t="s">
        <v>13</v>
      </c>
      <c r="R7" t="s">
        <v>6</v>
      </c>
      <c r="S7">
        <f t="shared" si="1"/>
        <v>9.75</v>
      </c>
      <c r="T7">
        <f t="shared" si="0"/>
        <v>0.44</v>
      </c>
      <c r="U7">
        <f t="shared" si="0"/>
        <v>2.0699999999999998</v>
      </c>
      <c r="V7">
        <v>0</v>
      </c>
      <c r="W7">
        <v>22.2</v>
      </c>
      <c r="X7">
        <v>10</v>
      </c>
    </row>
    <row r="8" spans="1:45" x14ac:dyDescent="0.25">
      <c r="AO8" t="s">
        <v>37</v>
      </c>
      <c r="AP8" t="s">
        <v>38</v>
      </c>
      <c r="AQ8" t="s">
        <v>39</v>
      </c>
      <c r="AR8" t="s">
        <v>40</v>
      </c>
      <c r="AS8" t="s">
        <v>41</v>
      </c>
    </row>
    <row r="11" spans="1:45" x14ac:dyDescent="0.25">
      <c r="H11" t="s">
        <v>19</v>
      </c>
      <c r="Q11" t="s">
        <v>20</v>
      </c>
    </row>
    <row r="12" spans="1:45" x14ac:dyDescent="0.25">
      <c r="B12" t="s">
        <v>1</v>
      </c>
      <c r="C12" t="s">
        <v>0</v>
      </c>
      <c r="D12" t="s">
        <v>2</v>
      </c>
      <c r="E12" t="s">
        <v>8</v>
      </c>
      <c r="F12" t="s">
        <v>7</v>
      </c>
      <c r="G12" t="s">
        <v>31</v>
      </c>
      <c r="J12" t="s">
        <v>1</v>
      </c>
      <c r="K12" t="s">
        <v>0</v>
      </c>
      <c r="L12" t="s">
        <v>2</v>
      </c>
      <c r="M12" t="s">
        <v>8</v>
      </c>
      <c r="N12" t="s">
        <v>7</v>
      </c>
      <c r="O12" t="s">
        <v>31</v>
      </c>
      <c r="S12" t="s">
        <v>1</v>
      </c>
      <c r="T12" t="s">
        <v>0</v>
      </c>
      <c r="U12" t="s">
        <v>2</v>
      </c>
      <c r="V12" t="s">
        <v>8</v>
      </c>
      <c r="W12" t="s">
        <v>7</v>
      </c>
      <c r="X12" t="s">
        <v>31</v>
      </c>
    </row>
    <row r="13" spans="1:45" x14ac:dyDescent="0.25">
      <c r="A13" t="s">
        <v>18</v>
      </c>
      <c r="I13" t="s">
        <v>3</v>
      </c>
      <c r="J13">
        <v>4.9800000000000004</v>
      </c>
      <c r="K13">
        <v>0.25</v>
      </c>
      <c r="L13">
        <v>1.38</v>
      </c>
      <c r="M13">
        <v>0</v>
      </c>
      <c r="N13" s="1">
        <v>11.18</v>
      </c>
      <c r="O13">
        <v>9</v>
      </c>
      <c r="R13" t="s">
        <v>3</v>
      </c>
      <c r="S13">
        <v>4.03</v>
      </c>
      <c r="T13">
        <v>0.19</v>
      </c>
      <c r="U13">
        <v>0.89</v>
      </c>
      <c r="V13">
        <v>0</v>
      </c>
      <c r="W13">
        <v>0.75</v>
      </c>
      <c r="X13">
        <v>8</v>
      </c>
    </row>
    <row r="14" spans="1:45" x14ac:dyDescent="0.25">
      <c r="A14" t="s">
        <v>3</v>
      </c>
      <c r="B14">
        <f>ROUND(((A3-B3)/A3)*100,1)</f>
        <v>76.400000000000006</v>
      </c>
      <c r="C14">
        <f>ROUND(((A3-C3)/A3)*100,1)</f>
        <v>94.4</v>
      </c>
      <c r="D14">
        <f>ROUND(((A3-D3)/A3)*100,1)</f>
        <v>73.3</v>
      </c>
      <c r="E14">
        <f>ROUND(((A3-E3)/A3)*100,1)</f>
        <v>73.900000000000006</v>
      </c>
      <c r="F14" s="1">
        <v>76.510000000000005</v>
      </c>
      <c r="G14">
        <v>14</v>
      </c>
      <c r="I14" t="s">
        <v>4</v>
      </c>
      <c r="J14">
        <v>3.54</v>
      </c>
      <c r="K14">
        <v>0.15</v>
      </c>
      <c r="L14">
        <v>0.97</v>
      </c>
      <c r="M14">
        <v>0</v>
      </c>
      <c r="N14" s="1">
        <v>7.75</v>
      </c>
      <c r="O14">
        <v>9</v>
      </c>
      <c r="R14" t="s">
        <v>4</v>
      </c>
      <c r="S14">
        <v>2.83</v>
      </c>
      <c r="T14">
        <v>0.12</v>
      </c>
      <c r="U14">
        <v>0.61</v>
      </c>
      <c r="V14">
        <v>0</v>
      </c>
      <c r="W14">
        <v>0.41</v>
      </c>
      <c r="X14">
        <v>10</v>
      </c>
    </row>
    <row r="15" spans="1:45" x14ac:dyDescent="0.25">
      <c r="A15" t="s">
        <v>4</v>
      </c>
      <c r="B15">
        <f t="shared" ref="B15:B17" si="2">ROUND(((A4-B4)/A4)*100,1)</f>
        <v>70.599999999999994</v>
      </c>
      <c r="C15">
        <f t="shared" ref="C15:C17" si="3">ROUND(((A4-C4)/A4)*100,1)</f>
        <v>96.9</v>
      </c>
      <c r="D15">
        <f t="shared" ref="D15:D17" si="4">ROUND(((A4-D4)/A4)*100,1)</f>
        <v>68</v>
      </c>
      <c r="E15">
        <f t="shared" ref="E15:E17" si="5">ROUND(((A4-E4)/A4)*100,1)</f>
        <v>69.5</v>
      </c>
      <c r="F15" s="1">
        <v>75.73</v>
      </c>
      <c r="G15">
        <v>13</v>
      </c>
      <c r="I15" t="s">
        <v>5</v>
      </c>
      <c r="J15">
        <v>9.92</v>
      </c>
      <c r="K15">
        <v>0.57999999999999996</v>
      </c>
      <c r="L15">
        <v>0.89</v>
      </c>
      <c r="M15">
        <v>0</v>
      </c>
      <c r="N15" s="1">
        <v>15.62</v>
      </c>
      <c r="O15">
        <v>10</v>
      </c>
      <c r="R15" t="s">
        <v>5</v>
      </c>
      <c r="S15">
        <v>8.59</v>
      </c>
      <c r="T15">
        <v>0.42</v>
      </c>
      <c r="U15">
        <v>0.68</v>
      </c>
      <c r="V15">
        <v>0</v>
      </c>
      <c r="W15">
        <v>0.86</v>
      </c>
      <c r="X15">
        <v>10</v>
      </c>
    </row>
    <row r="16" spans="1:45" x14ac:dyDescent="0.25">
      <c r="A16" t="s">
        <v>5</v>
      </c>
      <c r="B16">
        <f t="shared" si="2"/>
        <v>94.2</v>
      </c>
      <c r="C16">
        <f t="shared" si="3"/>
        <v>97.7</v>
      </c>
      <c r="D16">
        <f t="shared" si="4"/>
        <v>96.2</v>
      </c>
      <c r="E16">
        <f t="shared" si="5"/>
        <v>95.3</v>
      </c>
      <c r="F16" s="1">
        <v>96</v>
      </c>
      <c r="G16">
        <v>12</v>
      </c>
      <c r="I16" t="s">
        <v>6</v>
      </c>
      <c r="J16">
        <v>5.42</v>
      </c>
      <c r="K16">
        <v>0.25</v>
      </c>
      <c r="L16">
        <v>1.21</v>
      </c>
      <c r="M16">
        <v>0</v>
      </c>
      <c r="N16" s="1">
        <v>11.5</v>
      </c>
      <c r="O16">
        <v>9</v>
      </c>
      <c r="R16" t="s">
        <v>6</v>
      </c>
      <c r="S16">
        <v>4.33</v>
      </c>
      <c r="T16">
        <v>0.19</v>
      </c>
      <c r="U16">
        <v>0.86</v>
      </c>
      <c r="V16">
        <v>0</v>
      </c>
      <c r="W16">
        <v>0.95</v>
      </c>
      <c r="X16">
        <v>10</v>
      </c>
    </row>
    <row r="17" spans="1:31" x14ac:dyDescent="0.25">
      <c r="A17" t="s">
        <v>6</v>
      </c>
      <c r="B17">
        <f t="shared" si="2"/>
        <v>71.8</v>
      </c>
      <c r="C17">
        <f t="shared" si="3"/>
        <v>93.8</v>
      </c>
      <c r="D17">
        <f t="shared" si="4"/>
        <v>66.3</v>
      </c>
      <c r="E17">
        <f t="shared" si="5"/>
        <v>67.2</v>
      </c>
      <c r="F17" s="1">
        <v>72.17</v>
      </c>
      <c r="G17">
        <v>13</v>
      </c>
    </row>
    <row r="21" spans="1:31" x14ac:dyDescent="0.25">
      <c r="A21" t="s">
        <v>14</v>
      </c>
      <c r="Q21">
        <v>0</v>
      </c>
      <c r="R21">
        <v>1</v>
      </c>
      <c r="S21">
        <v>2</v>
      </c>
      <c r="T21">
        <v>3</v>
      </c>
      <c r="U21">
        <v>4</v>
      </c>
      <c r="V21">
        <v>5</v>
      </c>
      <c r="W21">
        <v>6</v>
      </c>
      <c r="X21">
        <v>7</v>
      </c>
      <c r="Y21">
        <v>8</v>
      </c>
      <c r="Z21">
        <v>9</v>
      </c>
      <c r="AA21">
        <v>10</v>
      </c>
      <c r="AB21">
        <v>11</v>
      </c>
      <c r="AC21">
        <v>12</v>
      </c>
      <c r="AD21">
        <v>13</v>
      </c>
      <c r="AE21">
        <v>14</v>
      </c>
    </row>
    <row r="22" spans="1:31" x14ac:dyDescent="0.25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Q22" t="s">
        <v>21</v>
      </c>
    </row>
    <row r="23" spans="1:31" x14ac:dyDescent="0.25">
      <c r="A23">
        <v>22.09</v>
      </c>
      <c r="B23">
        <v>26.4</v>
      </c>
      <c r="C23">
        <v>24.34</v>
      </c>
      <c r="D23">
        <v>19.77</v>
      </c>
      <c r="E23">
        <v>31.51</v>
      </c>
      <c r="F23">
        <v>32.96</v>
      </c>
      <c r="G23">
        <v>27.41</v>
      </c>
      <c r="H23">
        <v>19.7</v>
      </c>
      <c r="I23">
        <v>11.18</v>
      </c>
      <c r="J23">
        <v>19.649999999999999</v>
      </c>
      <c r="K23">
        <v>44.06</v>
      </c>
      <c r="L23">
        <v>43.97</v>
      </c>
      <c r="M23">
        <v>23.57</v>
      </c>
      <c r="N23" t="s">
        <v>3</v>
      </c>
      <c r="Q23">
        <v>45.14</v>
      </c>
      <c r="R23">
        <f t="shared" ref="R23:AD27" si="6">ROUND(A23,2)</f>
        <v>22.09</v>
      </c>
      <c r="S23">
        <f t="shared" si="6"/>
        <v>26.4</v>
      </c>
      <c r="T23">
        <f t="shared" si="6"/>
        <v>24.34</v>
      </c>
      <c r="U23">
        <f t="shared" si="6"/>
        <v>19.77</v>
      </c>
      <c r="V23">
        <f t="shared" si="6"/>
        <v>31.51</v>
      </c>
      <c r="W23">
        <f t="shared" si="6"/>
        <v>32.96</v>
      </c>
      <c r="X23">
        <f t="shared" si="6"/>
        <v>27.41</v>
      </c>
      <c r="Y23">
        <f t="shared" si="6"/>
        <v>19.7</v>
      </c>
      <c r="Z23">
        <f t="shared" si="6"/>
        <v>11.18</v>
      </c>
      <c r="AA23">
        <f>ROUND(J23,2)</f>
        <v>19.649999999999999</v>
      </c>
      <c r="AB23">
        <f t="shared" si="6"/>
        <v>44.06</v>
      </c>
      <c r="AC23">
        <f t="shared" si="6"/>
        <v>43.97</v>
      </c>
      <c r="AD23">
        <f t="shared" si="6"/>
        <v>23.57</v>
      </c>
      <c r="AE23">
        <v>41.81</v>
      </c>
    </row>
    <row r="24" spans="1:31" x14ac:dyDescent="0.25">
      <c r="A24">
        <v>16.010000000000002</v>
      </c>
      <c r="B24">
        <v>10.54</v>
      </c>
      <c r="C24">
        <v>9.77</v>
      </c>
      <c r="D24">
        <v>15.07</v>
      </c>
      <c r="E24">
        <v>11.47</v>
      </c>
      <c r="F24">
        <v>10.3</v>
      </c>
      <c r="G24">
        <v>18.41</v>
      </c>
      <c r="H24">
        <v>15.52</v>
      </c>
      <c r="I24">
        <v>7.75</v>
      </c>
      <c r="J24">
        <v>14.86</v>
      </c>
      <c r="K24">
        <v>35.630000000000003</v>
      </c>
      <c r="L24">
        <v>36.49</v>
      </c>
      <c r="M24">
        <v>18.36</v>
      </c>
      <c r="N24" t="s">
        <v>4</v>
      </c>
      <c r="Q24">
        <v>29.65</v>
      </c>
      <c r="R24">
        <f t="shared" si="6"/>
        <v>16.010000000000002</v>
      </c>
      <c r="S24">
        <f t="shared" si="6"/>
        <v>10.54</v>
      </c>
      <c r="T24">
        <f t="shared" si="6"/>
        <v>9.77</v>
      </c>
      <c r="U24">
        <f t="shared" si="6"/>
        <v>15.07</v>
      </c>
      <c r="V24">
        <f t="shared" si="6"/>
        <v>11.47</v>
      </c>
      <c r="W24">
        <f t="shared" si="6"/>
        <v>10.3</v>
      </c>
      <c r="X24">
        <f t="shared" si="6"/>
        <v>18.41</v>
      </c>
      <c r="Y24">
        <f t="shared" si="6"/>
        <v>15.52</v>
      </c>
      <c r="Z24">
        <f t="shared" si="6"/>
        <v>7.75</v>
      </c>
      <c r="AA24">
        <f t="shared" si="6"/>
        <v>14.86</v>
      </c>
      <c r="AB24">
        <f t="shared" si="6"/>
        <v>35.630000000000003</v>
      </c>
      <c r="AC24">
        <f t="shared" si="6"/>
        <v>36.49</v>
      </c>
      <c r="AD24">
        <f t="shared" si="6"/>
        <v>18.36</v>
      </c>
      <c r="AE24">
        <v>34.17</v>
      </c>
    </row>
    <row r="25" spans="1:31" x14ac:dyDescent="0.25">
      <c r="A25">
        <v>20.29</v>
      </c>
      <c r="B25">
        <v>246.83</v>
      </c>
      <c r="C25">
        <v>150.08000000000001</v>
      </c>
      <c r="D25">
        <v>22.21</v>
      </c>
      <c r="E25">
        <v>263.63</v>
      </c>
      <c r="F25">
        <v>281.63</v>
      </c>
      <c r="G25">
        <v>29.66</v>
      </c>
      <c r="H25">
        <v>16.96</v>
      </c>
      <c r="I25">
        <v>23.26</v>
      </c>
      <c r="J25">
        <v>15.62</v>
      </c>
      <c r="K25">
        <v>25.44</v>
      </c>
      <c r="L25">
        <v>21.45</v>
      </c>
      <c r="M25">
        <v>18</v>
      </c>
      <c r="N25" t="s">
        <v>5</v>
      </c>
      <c r="Q25">
        <v>78.39</v>
      </c>
      <c r="R25">
        <f t="shared" si="6"/>
        <v>20.29</v>
      </c>
      <c r="S25">
        <f t="shared" si="6"/>
        <v>246.83</v>
      </c>
      <c r="T25">
        <f t="shared" si="6"/>
        <v>150.08000000000001</v>
      </c>
      <c r="U25">
        <f t="shared" si="6"/>
        <v>22.21</v>
      </c>
      <c r="V25">
        <f t="shared" si="6"/>
        <v>263.63</v>
      </c>
      <c r="W25">
        <f t="shared" si="6"/>
        <v>281.63</v>
      </c>
      <c r="X25">
        <f t="shared" si="6"/>
        <v>29.66</v>
      </c>
      <c r="Y25">
        <f t="shared" si="6"/>
        <v>16.96</v>
      </c>
      <c r="Z25">
        <f t="shared" si="6"/>
        <v>23.26</v>
      </c>
      <c r="AA25">
        <f t="shared" si="6"/>
        <v>15.62</v>
      </c>
      <c r="AB25">
        <f t="shared" si="6"/>
        <v>25.44</v>
      </c>
      <c r="AC25">
        <f t="shared" si="6"/>
        <v>21.45</v>
      </c>
      <c r="AD25">
        <f t="shared" si="6"/>
        <v>18</v>
      </c>
      <c r="AE25">
        <v>24.7</v>
      </c>
    </row>
    <row r="26" spans="1:31" x14ac:dyDescent="0.25">
      <c r="A26">
        <v>21.77</v>
      </c>
      <c r="B26">
        <v>16.7</v>
      </c>
      <c r="C26">
        <v>18.440000000000001</v>
      </c>
      <c r="D26">
        <v>21.04</v>
      </c>
      <c r="E26">
        <v>17.940000000000001</v>
      </c>
      <c r="F26">
        <v>18.34</v>
      </c>
      <c r="G26">
        <v>27.96</v>
      </c>
      <c r="H26">
        <v>22.51</v>
      </c>
      <c r="I26">
        <v>11.5</v>
      </c>
      <c r="J26">
        <v>21.22</v>
      </c>
      <c r="K26">
        <v>46.07</v>
      </c>
      <c r="L26">
        <v>54.68</v>
      </c>
      <c r="M26">
        <v>25.06</v>
      </c>
      <c r="N26" t="s">
        <v>6</v>
      </c>
      <c r="Q26">
        <v>53.53</v>
      </c>
      <c r="R26">
        <f t="shared" si="6"/>
        <v>21.77</v>
      </c>
      <c r="S26">
        <f t="shared" si="6"/>
        <v>16.7</v>
      </c>
      <c r="T26">
        <f t="shared" si="6"/>
        <v>18.440000000000001</v>
      </c>
      <c r="U26">
        <f t="shared" si="6"/>
        <v>21.04</v>
      </c>
      <c r="V26">
        <f t="shared" si="6"/>
        <v>17.940000000000001</v>
      </c>
      <c r="W26">
        <f t="shared" si="6"/>
        <v>18.34</v>
      </c>
      <c r="X26">
        <f t="shared" si="6"/>
        <v>27.96</v>
      </c>
      <c r="Y26">
        <f t="shared" si="6"/>
        <v>22.51</v>
      </c>
      <c r="Z26">
        <f t="shared" si="6"/>
        <v>11.5</v>
      </c>
      <c r="AA26">
        <f t="shared" si="6"/>
        <v>21.22</v>
      </c>
      <c r="AB26">
        <f t="shared" si="6"/>
        <v>46.07</v>
      </c>
      <c r="AC26">
        <f t="shared" si="6"/>
        <v>54.68</v>
      </c>
      <c r="AD26">
        <f t="shared" si="6"/>
        <v>25.06</v>
      </c>
      <c r="AE26">
        <v>43.27</v>
      </c>
    </row>
    <row r="27" spans="1:31" x14ac:dyDescent="0.25">
      <c r="A27">
        <v>0.46</v>
      </c>
      <c r="B27">
        <v>0.46</v>
      </c>
      <c r="C27">
        <v>0.35</v>
      </c>
      <c r="D27">
        <v>0.51</v>
      </c>
      <c r="E27">
        <v>0.43</v>
      </c>
      <c r="F27">
        <v>0.53</v>
      </c>
      <c r="G27">
        <v>0.41</v>
      </c>
      <c r="H27">
        <v>0.19</v>
      </c>
      <c r="I27">
        <v>0.24</v>
      </c>
      <c r="J27">
        <v>0.15</v>
      </c>
      <c r="K27">
        <v>0.72</v>
      </c>
      <c r="L27">
        <v>0.64</v>
      </c>
      <c r="M27">
        <v>0.16</v>
      </c>
      <c r="N27" t="s">
        <v>13</v>
      </c>
      <c r="Q27">
        <v>14.18</v>
      </c>
      <c r="R27">
        <f t="shared" si="6"/>
        <v>0.46</v>
      </c>
      <c r="S27">
        <f t="shared" si="6"/>
        <v>0.46</v>
      </c>
      <c r="T27">
        <f t="shared" si="6"/>
        <v>0.35</v>
      </c>
      <c r="U27">
        <f t="shared" si="6"/>
        <v>0.51</v>
      </c>
      <c r="V27">
        <f t="shared" si="6"/>
        <v>0.43</v>
      </c>
      <c r="W27">
        <f t="shared" si="6"/>
        <v>0.53</v>
      </c>
      <c r="X27">
        <f t="shared" si="6"/>
        <v>0.41</v>
      </c>
      <c r="Y27">
        <f t="shared" si="6"/>
        <v>0.19</v>
      </c>
      <c r="Z27">
        <f t="shared" si="6"/>
        <v>0.24</v>
      </c>
      <c r="AA27">
        <f t="shared" si="6"/>
        <v>0.15</v>
      </c>
      <c r="AB27">
        <f t="shared" si="6"/>
        <v>0.72</v>
      </c>
      <c r="AC27">
        <f t="shared" si="6"/>
        <v>0.64</v>
      </c>
      <c r="AD27">
        <f t="shared" si="6"/>
        <v>0.16</v>
      </c>
      <c r="AE27">
        <v>0.67</v>
      </c>
    </row>
    <row r="32" spans="1:31" x14ac:dyDescent="0.25">
      <c r="A32" t="s">
        <v>15</v>
      </c>
      <c r="Q32">
        <v>0</v>
      </c>
      <c r="R32">
        <v>1</v>
      </c>
      <c r="S32">
        <v>2</v>
      </c>
      <c r="T32">
        <v>3</v>
      </c>
      <c r="U32">
        <v>4</v>
      </c>
      <c r="V32">
        <v>5</v>
      </c>
      <c r="W32">
        <v>6</v>
      </c>
      <c r="X32">
        <v>7</v>
      </c>
      <c r="Y32">
        <v>8</v>
      </c>
      <c r="Z32">
        <v>9</v>
      </c>
      <c r="AA32">
        <v>10</v>
      </c>
      <c r="AB32">
        <v>11</v>
      </c>
      <c r="AC32">
        <v>12</v>
      </c>
      <c r="AD32">
        <v>13</v>
      </c>
      <c r="AE32">
        <v>14</v>
      </c>
    </row>
    <row r="33" spans="1:31" x14ac:dyDescent="0.25">
      <c r="A33">
        <v>0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Q33" t="s">
        <v>15</v>
      </c>
    </row>
    <row r="34" spans="1:31" x14ac:dyDescent="0.25">
      <c r="A34">
        <v>7189899</v>
      </c>
      <c r="B34">
        <v>5757466</v>
      </c>
      <c r="C34">
        <v>5492496</v>
      </c>
      <c r="D34">
        <v>5626738</v>
      </c>
      <c r="E34">
        <v>4715782</v>
      </c>
      <c r="F34">
        <v>5455276</v>
      </c>
      <c r="G34">
        <v>5455868</v>
      </c>
      <c r="H34">
        <v>8220192</v>
      </c>
      <c r="I34">
        <v>4965152</v>
      </c>
      <c r="J34">
        <v>5221332</v>
      </c>
      <c r="K34">
        <v>4813419</v>
      </c>
      <c r="L34">
        <v>4663761</v>
      </c>
      <c r="M34">
        <v>4866879</v>
      </c>
      <c r="N34">
        <v>4170030</v>
      </c>
      <c r="O34">
        <v>4168293</v>
      </c>
      <c r="P34" t="s">
        <v>3</v>
      </c>
      <c r="Q34">
        <f t="shared" ref="Q34:AE38" si="7">ROUND(A34/1024/1024,2)</f>
        <v>6.86</v>
      </c>
      <c r="R34">
        <f t="shared" si="7"/>
        <v>5.49</v>
      </c>
      <c r="S34">
        <f t="shared" si="7"/>
        <v>5.24</v>
      </c>
      <c r="T34">
        <f t="shared" si="7"/>
        <v>5.37</v>
      </c>
      <c r="U34">
        <f t="shared" si="7"/>
        <v>4.5</v>
      </c>
      <c r="V34">
        <f t="shared" si="7"/>
        <v>5.2</v>
      </c>
      <c r="W34">
        <f t="shared" si="7"/>
        <v>5.2</v>
      </c>
      <c r="X34">
        <f t="shared" si="7"/>
        <v>7.84</v>
      </c>
      <c r="Y34">
        <f t="shared" si="7"/>
        <v>4.74</v>
      </c>
      <c r="Z34">
        <f t="shared" si="7"/>
        <v>4.9800000000000004</v>
      </c>
      <c r="AA34">
        <f>ROUND(K34/1024/1024,2)</f>
        <v>4.59</v>
      </c>
      <c r="AB34">
        <f t="shared" si="7"/>
        <v>4.45</v>
      </c>
      <c r="AC34">
        <f t="shared" si="7"/>
        <v>4.6399999999999997</v>
      </c>
      <c r="AD34">
        <f t="shared" si="7"/>
        <v>3.98</v>
      </c>
      <c r="AE34">
        <f t="shared" si="7"/>
        <v>3.98</v>
      </c>
    </row>
    <row r="35" spans="1:31" x14ac:dyDescent="0.25">
      <c r="A35">
        <v>4853897</v>
      </c>
      <c r="B35">
        <v>4028881</v>
      </c>
      <c r="C35">
        <v>3550970</v>
      </c>
      <c r="D35">
        <v>3727576</v>
      </c>
      <c r="E35">
        <v>3566677</v>
      </c>
      <c r="F35">
        <v>3492048</v>
      </c>
      <c r="G35">
        <v>3506943</v>
      </c>
      <c r="H35">
        <v>5334630</v>
      </c>
      <c r="I35">
        <v>3028851</v>
      </c>
      <c r="J35">
        <v>3379715</v>
      </c>
      <c r="K35">
        <v>3009995</v>
      </c>
      <c r="L35">
        <v>3030397</v>
      </c>
      <c r="M35">
        <v>3117636</v>
      </c>
      <c r="N35">
        <v>2715294</v>
      </c>
      <c r="O35">
        <v>2912547</v>
      </c>
      <c r="P35" t="s">
        <v>4</v>
      </c>
      <c r="Q35">
        <f t="shared" si="7"/>
        <v>4.63</v>
      </c>
      <c r="R35">
        <f t="shared" si="7"/>
        <v>3.84</v>
      </c>
      <c r="S35">
        <f t="shared" si="7"/>
        <v>3.39</v>
      </c>
      <c r="T35">
        <f t="shared" si="7"/>
        <v>3.55</v>
      </c>
      <c r="U35">
        <f t="shared" si="7"/>
        <v>3.4</v>
      </c>
      <c r="V35">
        <f t="shared" si="7"/>
        <v>3.33</v>
      </c>
      <c r="W35">
        <f t="shared" si="7"/>
        <v>3.34</v>
      </c>
      <c r="X35">
        <f t="shared" si="7"/>
        <v>5.09</v>
      </c>
      <c r="Y35">
        <f t="shared" si="7"/>
        <v>2.89</v>
      </c>
      <c r="Z35">
        <f t="shared" si="7"/>
        <v>3.22</v>
      </c>
      <c r="AA35">
        <f t="shared" si="7"/>
        <v>2.87</v>
      </c>
      <c r="AB35">
        <f t="shared" si="7"/>
        <v>2.89</v>
      </c>
      <c r="AC35">
        <f t="shared" si="7"/>
        <v>2.97</v>
      </c>
      <c r="AD35">
        <f t="shared" si="7"/>
        <v>2.59</v>
      </c>
      <c r="AE35">
        <f t="shared" si="7"/>
        <v>2.78</v>
      </c>
    </row>
    <row r="36" spans="1:31" x14ac:dyDescent="0.25">
      <c r="A36">
        <v>2775240</v>
      </c>
      <c r="B36">
        <v>2756351</v>
      </c>
      <c r="C36">
        <v>2588739</v>
      </c>
      <c r="D36">
        <v>2632170</v>
      </c>
      <c r="E36">
        <v>2395585</v>
      </c>
      <c r="F36">
        <v>2605703</v>
      </c>
      <c r="G36">
        <v>2660345</v>
      </c>
      <c r="H36">
        <v>6059176</v>
      </c>
      <c r="I36">
        <v>2501297</v>
      </c>
      <c r="J36">
        <v>2521296</v>
      </c>
      <c r="K36">
        <v>2558328</v>
      </c>
      <c r="L36">
        <v>1967404</v>
      </c>
      <c r="M36">
        <v>1920221</v>
      </c>
      <c r="N36">
        <v>2283063</v>
      </c>
      <c r="O36">
        <v>2104368</v>
      </c>
      <c r="P36" t="s">
        <v>5</v>
      </c>
      <c r="Q36">
        <f t="shared" si="7"/>
        <v>2.65</v>
      </c>
      <c r="R36">
        <f t="shared" si="7"/>
        <v>2.63</v>
      </c>
      <c r="S36">
        <f t="shared" si="7"/>
        <v>2.4700000000000002</v>
      </c>
      <c r="T36">
        <f t="shared" si="7"/>
        <v>2.5099999999999998</v>
      </c>
      <c r="U36">
        <f t="shared" si="7"/>
        <v>2.2799999999999998</v>
      </c>
      <c r="V36">
        <f t="shared" si="7"/>
        <v>2.48</v>
      </c>
      <c r="W36">
        <f t="shared" si="7"/>
        <v>2.54</v>
      </c>
      <c r="X36">
        <f t="shared" si="7"/>
        <v>5.78</v>
      </c>
      <c r="Y36">
        <f t="shared" si="7"/>
        <v>2.39</v>
      </c>
      <c r="Z36">
        <f t="shared" si="7"/>
        <v>2.4</v>
      </c>
      <c r="AA36">
        <f t="shared" si="7"/>
        <v>2.44</v>
      </c>
      <c r="AB36">
        <f t="shared" si="7"/>
        <v>1.88</v>
      </c>
      <c r="AC36">
        <f t="shared" si="7"/>
        <v>1.83</v>
      </c>
      <c r="AD36">
        <f t="shared" si="7"/>
        <v>2.1800000000000002</v>
      </c>
      <c r="AE36">
        <f t="shared" si="7"/>
        <v>2.0099999999999998</v>
      </c>
    </row>
    <row r="37" spans="1:31" x14ac:dyDescent="0.25">
      <c r="A37">
        <v>8876074</v>
      </c>
      <c r="B37">
        <v>6484765</v>
      </c>
      <c r="C37">
        <v>6034119</v>
      </c>
      <c r="D37">
        <v>6332136</v>
      </c>
      <c r="E37">
        <v>5306586</v>
      </c>
      <c r="F37">
        <v>5968876</v>
      </c>
      <c r="G37">
        <v>5954621</v>
      </c>
      <c r="H37">
        <v>8970688</v>
      </c>
      <c r="I37">
        <v>5842579</v>
      </c>
      <c r="J37">
        <v>6125945</v>
      </c>
      <c r="K37">
        <v>5822536</v>
      </c>
      <c r="L37">
        <v>5739741</v>
      </c>
      <c r="M37">
        <v>5551814</v>
      </c>
      <c r="N37">
        <v>4658697</v>
      </c>
      <c r="O37">
        <v>4789270</v>
      </c>
      <c r="P37" t="s">
        <v>6</v>
      </c>
      <c r="Q37">
        <f t="shared" si="7"/>
        <v>8.4600000000000009</v>
      </c>
      <c r="R37">
        <f t="shared" si="7"/>
        <v>6.18</v>
      </c>
      <c r="S37">
        <f t="shared" si="7"/>
        <v>5.75</v>
      </c>
      <c r="T37">
        <f t="shared" si="7"/>
        <v>6.04</v>
      </c>
      <c r="U37">
        <f t="shared" si="7"/>
        <v>5.0599999999999996</v>
      </c>
      <c r="V37">
        <f t="shared" si="7"/>
        <v>5.69</v>
      </c>
      <c r="W37">
        <f t="shared" si="7"/>
        <v>5.68</v>
      </c>
      <c r="X37">
        <f t="shared" si="7"/>
        <v>8.56</v>
      </c>
      <c r="Y37">
        <f t="shared" si="7"/>
        <v>5.57</v>
      </c>
      <c r="Z37">
        <f t="shared" si="7"/>
        <v>5.84</v>
      </c>
      <c r="AA37">
        <f t="shared" si="7"/>
        <v>5.55</v>
      </c>
      <c r="AB37">
        <f t="shared" si="7"/>
        <v>5.47</v>
      </c>
      <c r="AC37">
        <f t="shared" si="7"/>
        <v>5.29</v>
      </c>
      <c r="AD37">
        <f t="shared" si="7"/>
        <v>4.4400000000000004</v>
      </c>
      <c r="AE37">
        <f t="shared" si="7"/>
        <v>4.57</v>
      </c>
    </row>
    <row r="38" spans="1:31" x14ac:dyDescent="0.25">
      <c r="A38">
        <v>225908</v>
      </c>
      <c r="B38">
        <v>157082</v>
      </c>
      <c r="C38">
        <v>195308</v>
      </c>
      <c r="D38">
        <v>168762</v>
      </c>
      <c r="E38">
        <v>161349</v>
      </c>
      <c r="F38">
        <v>226895</v>
      </c>
      <c r="G38">
        <v>279494</v>
      </c>
      <c r="H38">
        <v>180408</v>
      </c>
      <c r="I38">
        <v>163648</v>
      </c>
      <c r="J38">
        <v>170070</v>
      </c>
      <c r="K38">
        <v>176399</v>
      </c>
      <c r="L38">
        <v>176650</v>
      </c>
      <c r="M38">
        <v>165993</v>
      </c>
      <c r="N38">
        <v>158912</v>
      </c>
      <c r="O38">
        <v>167812</v>
      </c>
      <c r="P38" t="s">
        <v>13</v>
      </c>
      <c r="Q38">
        <f t="shared" si="7"/>
        <v>0.22</v>
      </c>
      <c r="R38">
        <f t="shared" si="7"/>
        <v>0.15</v>
      </c>
      <c r="S38">
        <f t="shared" si="7"/>
        <v>0.19</v>
      </c>
      <c r="T38">
        <f t="shared" si="7"/>
        <v>0.16</v>
      </c>
      <c r="U38">
        <f t="shared" si="7"/>
        <v>0.15</v>
      </c>
      <c r="V38">
        <f t="shared" si="7"/>
        <v>0.22</v>
      </c>
      <c r="W38">
        <f t="shared" si="7"/>
        <v>0.27</v>
      </c>
      <c r="X38">
        <f t="shared" si="7"/>
        <v>0.17</v>
      </c>
      <c r="Y38">
        <f t="shared" si="7"/>
        <v>0.16</v>
      </c>
      <c r="Z38">
        <f t="shared" si="7"/>
        <v>0.16</v>
      </c>
      <c r="AA38">
        <f t="shared" si="7"/>
        <v>0.17</v>
      </c>
      <c r="AB38">
        <f t="shared" si="7"/>
        <v>0.17</v>
      </c>
      <c r="AC38">
        <f t="shared" si="7"/>
        <v>0.16</v>
      </c>
      <c r="AD38">
        <f t="shared" si="7"/>
        <v>0.15</v>
      </c>
      <c r="AE38">
        <f t="shared" si="7"/>
        <v>0.16</v>
      </c>
    </row>
    <row r="40" spans="1:31" x14ac:dyDescent="0.25">
      <c r="A40" t="s">
        <v>16</v>
      </c>
      <c r="Q40">
        <v>0</v>
      </c>
      <c r="R40">
        <v>1</v>
      </c>
      <c r="S40">
        <v>2</v>
      </c>
      <c r="T40">
        <v>3</v>
      </c>
      <c r="U40">
        <v>4</v>
      </c>
      <c r="V40">
        <v>5</v>
      </c>
      <c r="W40">
        <v>6</v>
      </c>
      <c r="X40">
        <v>7</v>
      </c>
      <c r="Y40">
        <v>8</v>
      </c>
      <c r="Z40">
        <v>9</v>
      </c>
      <c r="AA40">
        <v>10</v>
      </c>
      <c r="AB40">
        <v>11</v>
      </c>
      <c r="AC40">
        <v>12</v>
      </c>
      <c r="AD40">
        <v>13</v>
      </c>
      <c r="AE40">
        <v>14</v>
      </c>
    </row>
    <row r="41" spans="1:31" x14ac:dyDescent="0.25">
      <c r="A41">
        <v>1</v>
      </c>
      <c r="B41">
        <v>2</v>
      </c>
      <c r="C41">
        <v>3</v>
      </c>
      <c r="D41">
        <v>4</v>
      </c>
      <c r="E41">
        <v>5</v>
      </c>
      <c r="F41">
        <v>6</v>
      </c>
      <c r="G41">
        <v>7</v>
      </c>
      <c r="H41">
        <v>8</v>
      </c>
      <c r="I41">
        <v>9</v>
      </c>
      <c r="J41">
        <v>10</v>
      </c>
      <c r="K41">
        <v>11</v>
      </c>
      <c r="L41">
        <v>12</v>
      </c>
      <c r="M41">
        <v>13</v>
      </c>
      <c r="Q41" t="s">
        <v>16</v>
      </c>
    </row>
    <row r="42" spans="1:31" x14ac:dyDescent="0.25">
      <c r="A42">
        <v>67.55</v>
      </c>
      <c r="B42">
        <v>69.05</v>
      </c>
      <c r="C42">
        <v>68.290000000000006</v>
      </c>
      <c r="D42">
        <v>73.42</v>
      </c>
      <c r="E42">
        <v>69.260000000000005</v>
      </c>
      <c r="F42">
        <v>69.25</v>
      </c>
      <c r="G42">
        <v>53.67</v>
      </c>
      <c r="H42">
        <v>72.02</v>
      </c>
      <c r="I42">
        <v>70.58</v>
      </c>
      <c r="J42">
        <v>72.87</v>
      </c>
      <c r="K42">
        <v>73.72</v>
      </c>
      <c r="L42">
        <v>72.569999999999993</v>
      </c>
      <c r="M42">
        <v>76.5</v>
      </c>
      <c r="O42" t="s">
        <v>3</v>
      </c>
      <c r="Q42">
        <v>59.48</v>
      </c>
      <c r="R42">
        <f>ROUND(A42,2)</f>
        <v>67.55</v>
      </c>
      <c r="S42">
        <f t="shared" ref="S42:AD46" si="8">ROUND(B42,2)</f>
        <v>69.05</v>
      </c>
      <c r="T42">
        <f t="shared" si="8"/>
        <v>68.290000000000006</v>
      </c>
      <c r="U42">
        <f t="shared" si="8"/>
        <v>73.42</v>
      </c>
      <c r="V42">
        <f t="shared" si="8"/>
        <v>69.260000000000005</v>
      </c>
      <c r="W42">
        <f t="shared" si="8"/>
        <v>69.25</v>
      </c>
      <c r="X42">
        <f t="shared" si="8"/>
        <v>53.67</v>
      </c>
      <c r="Y42">
        <f t="shared" si="8"/>
        <v>72.02</v>
      </c>
      <c r="Z42">
        <f t="shared" si="8"/>
        <v>70.58</v>
      </c>
      <c r="AA42">
        <f t="shared" si="8"/>
        <v>72.87</v>
      </c>
      <c r="AB42">
        <f t="shared" si="8"/>
        <v>73.72</v>
      </c>
      <c r="AC42">
        <f t="shared" si="8"/>
        <v>72.569999999999993</v>
      </c>
      <c r="AD42">
        <f t="shared" si="8"/>
        <v>76.5</v>
      </c>
      <c r="AE42">
        <v>76.510000000000005</v>
      </c>
    </row>
    <row r="43" spans="1:31" x14ac:dyDescent="0.25">
      <c r="A43">
        <v>63.4</v>
      </c>
      <c r="B43">
        <v>67.739999999999995</v>
      </c>
      <c r="C43">
        <v>66.13</v>
      </c>
      <c r="D43">
        <v>67.59</v>
      </c>
      <c r="E43">
        <v>68.27</v>
      </c>
      <c r="F43">
        <v>68.14</v>
      </c>
      <c r="G43">
        <v>51.53</v>
      </c>
      <c r="H43">
        <v>72.48</v>
      </c>
      <c r="I43">
        <v>69.290000000000006</v>
      </c>
      <c r="J43">
        <v>72.650000000000006</v>
      </c>
      <c r="K43">
        <v>72.47</v>
      </c>
      <c r="L43">
        <v>71.67</v>
      </c>
      <c r="M43">
        <v>75.33</v>
      </c>
      <c r="O43" t="s">
        <v>4</v>
      </c>
      <c r="Q43">
        <v>55.9</v>
      </c>
      <c r="R43">
        <f t="shared" ref="R43:R46" si="9">ROUND(A43,2)</f>
        <v>63.4</v>
      </c>
      <c r="S43">
        <f t="shared" si="8"/>
        <v>67.739999999999995</v>
      </c>
      <c r="T43">
        <f t="shared" si="8"/>
        <v>66.13</v>
      </c>
      <c r="U43">
        <f t="shared" si="8"/>
        <v>67.59</v>
      </c>
      <c r="V43">
        <f t="shared" si="8"/>
        <v>68.27</v>
      </c>
      <c r="W43">
        <f t="shared" si="8"/>
        <v>68.14</v>
      </c>
      <c r="X43">
        <f t="shared" si="8"/>
        <v>51.53</v>
      </c>
      <c r="Y43">
        <f t="shared" si="8"/>
        <v>72.48</v>
      </c>
      <c r="Z43">
        <f t="shared" si="8"/>
        <v>69.290000000000006</v>
      </c>
      <c r="AA43">
        <f t="shared" si="8"/>
        <v>72.650000000000006</v>
      </c>
      <c r="AB43">
        <f t="shared" si="8"/>
        <v>72.47</v>
      </c>
      <c r="AC43">
        <f t="shared" si="8"/>
        <v>71.67</v>
      </c>
      <c r="AD43">
        <f t="shared" si="8"/>
        <v>75.33</v>
      </c>
      <c r="AE43">
        <v>73.540000000000006</v>
      </c>
    </row>
    <row r="44" spans="1:31" x14ac:dyDescent="0.25">
      <c r="A44">
        <v>94.26</v>
      </c>
      <c r="B44">
        <v>94.61</v>
      </c>
      <c r="C44">
        <v>94.52</v>
      </c>
      <c r="D44">
        <v>95.01</v>
      </c>
      <c r="E44">
        <v>94.57</v>
      </c>
      <c r="F44">
        <v>94.46</v>
      </c>
      <c r="G44">
        <v>87.38</v>
      </c>
      <c r="H44">
        <v>94.79</v>
      </c>
      <c r="I44">
        <v>94.75</v>
      </c>
      <c r="J44">
        <v>94.67</v>
      </c>
      <c r="K44">
        <v>95.9</v>
      </c>
      <c r="L44">
        <v>96</v>
      </c>
      <c r="M44">
        <v>95.24</v>
      </c>
      <c r="O44" t="s">
        <v>5</v>
      </c>
      <c r="Q44">
        <v>94.22</v>
      </c>
      <c r="R44">
        <f t="shared" si="9"/>
        <v>94.26</v>
      </c>
      <c r="S44">
        <f t="shared" si="8"/>
        <v>94.61</v>
      </c>
      <c r="T44">
        <f t="shared" si="8"/>
        <v>94.52</v>
      </c>
      <c r="U44">
        <f t="shared" si="8"/>
        <v>95.01</v>
      </c>
      <c r="V44">
        <f t="shared" si="8"/>
        <v>94.57</v>
      </c>
      <c r="W44">
        <f t="shared" si="8"/>
        <v>94.46</v>
      </c>
      <c r="X44">
        <f t="shared" si="8"/>
        <v>87.38</v>
      </c>
      <c r="Y44">
        <f t="shared" si="8"/>
        <v>94.79</v>
      </c>
      <c r="Z44">
        <f t="shared" si="8"/>
        <v>94.75</v>
      </c>
      <c r="AA44">
        <f t="shared" si="8"/>
        <v>94.67</v>
      </c>
      <c r="AB44">
        <f t="shared" si="8"/>
        <v>95.9</v>
      </c>
      <c r="AC44">
        <f t="shared" si="8"/>
        <v>96</v>
      </c>
      <c r="AD44">
        <f t="shared" si="8"/>
        <v>95.24</v>
      </c>
      <c r="AE44">
        <v>95.62</v>
      </c>
    </row>
    <row r="45" spans="1:31" x14ac:dyDescent="0.25">
      <c r="A45">
        <v>61.26</v>
      </c>
      <c r="B45">
        <v>63.95</v>
      </c>
      <c r="C45">
        <v>62.17</v>
      </c>
      <c r="D45">
        <v>68.3</v>
      </c>
      <c r="E45">
        <v>64.34</v>
      </c>
      <c r="F45">
        <v>64.42</v>
      </c>
      <c r="G45">
        <v>46.41</v>
      </c>
      <c r="H45">
        <v>65.09</v>
      </c>
      <c r="I45">
        <v>63.4</v>
      </c>
      <c r="J45">
        <v>65.209999999999994</v>
      </c>
      <c r="K45">
        <v>65.709999999999994</v>
      </c>
      <c r="L45">
        <v>66.83</v>
      </c>
      <c r="M45">
        <v>72.17</v>
      </c>
      <c r="O45" t="s">
        <v>6</v>
      </c>
      <c r="Q45">
        <v>46.97</v>
      </c>
      <c r="R45">
        <f t="shared" si="9"/>
        <v>61.26</v>
      </c>
      <c r="S45">
        <f t="shared" si="8"/>
        <v>63.95</v>
      </c>
      <c r="T45">
        <f t="shared" si="8"/>
        <v>62.17</v>
      </c>
      <c r="U45">
        <f t="shared" si="8"/>
        <v>68.3</v>
      </c>
      <c r="V45">
        <f t="shared" si="8"/>
        <v>64.34</v>
      </c>
      <c r="W45">
        <f t="shared" si="8"/>
        <v>64.42</v>
      </c>
      <c r="X45">
        <f t="shared" si="8"/>
        <v>46.41</v>
      </c>
      <c r="Y45">
        <f t="shared" si="8"/>
        <v>65.09</v>
      </c>
      <c r="Z45">
        <f t="shared" si="8"/>
        <v>63.4</v>
      </c>
      <c r="AA45">
        <f t="shared" si="8"/>
        <v>65.209999999999994</v>
      </c>
      <c r="AB45">
        <f t="shared" si="8"/>
        <v>65.709999999999994</v>
      </c>
      <c r="AC45">
        <f t="shared" si="8"/>
        <v>66.83</v>
      </c>
      <c r="AD45">
        <f t="shared" si="8"/>
        <v>72.17</v>
      </c>
      <c r="AE45">
        <v>71.39</v>
      </c>
    </row>
    <row r="46" spans="1:31" x14ac:dyDescent="0.25">
      <c r="A46">
        <v>40.32</v>
      </c>
      <c r="B46">
        <v>25.8</v>
      </c>
      <c r="C46">
        <v>35.89</v>
      </c>
      <c r="D46">
        <v>38.700000000000003</v>
      </c>
      <c r="E46">
        <v>13.8</v>
      </c>
      <c r="F46">
        <v>-6.18</v>
      </c>
      <c r="G46">
        <v>31.46</v>
      </c>
      <c r="H46">
        <v>37.83</v>
      </c>
      <c r="I46">
        <v>35.39</v>
      </c>
      <c r="J46">
        <v>32.979999999999997</v>
      </c>
      <c r="K46">
        <v>32.89</v>
      </c>
      <c r="L46">
        <v>36.94</v>
      </c>
      <c r="M46">
        <v>39.630000000000003</v>
      </c>
      <c r="O46" t="s">
        <v>13</v>
      </c>
      <c r="Q46">
        <v>14.18</v>
      </c>
      <c r="R46">
        <f t="shared" si="9"/>
        <v>40.32</v>
      </c>
      <c r="S46">
        <f t="shared" si="8"/>
        <v>25.8</v>
      </c>
      <c r="T46">
        <f t="shared" si="8"/>
        <v>35.89</v>
      </c>
      <c r="U46">
        <f t="shared" si="8"/>
        <v>38.700000000000003</v>
      </c>
      <c r="V46">
        <f t="shared" si="8"/>
        <v>13.8</v>
      </c>
      <c r="W46">
        <f t="shared" si="8"/>
        <v>-6.18</v>
      </c>
      <c r="X46">
        <f t="shared" si="8"/>
        <v>31.46</v>
      </c>
      <c r="Y46">
        <f t="shared" si="8"/>
        <v>37.83</v>
      </c>
      <c r="Z46">
        <f t="shared" si="8"/>
        <v>35.39</v>
      </c>
      <c r="AA46">
        <f t="shared" si="8"/>
        <v>32.979999999999997</v>
      </c>
      <c r="AB46">
        <f t="shared" si="8"/>
        <v>32.89</v>
      </c>
      <c r="AC46">
        <f t="shared" si="8"/>
        <v>36.94</v>
      </c>
      <c r="AD46">
        <f t="shared" si="8"/>
        <v>39.630000000000003</v>
      </c>
      <c r="AE46">
        <v>36.25</v>
      </c>
    </row>
    <row r="48" spans="1:31" x14ac:dyDescent="0.25">
      <c r="Q48">
        <v>0</v>
      </c>
      <c r="R48">
        <v>1</v>
      </c>
      <c r="S48">
        <v>2</v>
      </c>
      <c r="T48">
        <v>3</v>
      </c>
      <c r="U48">
        <v>4</v>
      </c>
      <c r="V48">
        <v>5</v>
      </c>
      <c r="W48">
        <v>6</v>
      </c>
      <c r="X48">
        <v>7</v>
      </c>
      <c r="Y48">
        <v>8</v>
      </c>
      <c r="Z48">
        <v>9</v>
      </c>
      <c r="AA48">
        <v>10</v>
      </c>
      <c r="AB48">
        <v>11</v>
      </c>
      <c r="AC48">
        <v>12</v>
      </c>
      <c r="AD48">
        <v>13</v>
      </c>
      <c r="AE48">
        <v>14</v>
      </c>
    </row>
    <row r="49" spans="15:31" x14ac:dyDescent="0.25">
      <c r="Q49" t="s">
        <v>20</v>
      </c>
    </row>
    <row r="50" spans="15:31" x14ac:dyDescent="0.25">
      <c r="P50" t="s">
        <v>3</v>
      </c>
      <c r="Q50">
        <v>69.28</v>
      </c>
      <c r="R50">
        <v>31.21</v>
      </c>
      <c r="S50">
        <v>31.43</v>
      </c>
      <c r="T50">
        <v>30.95</v>
      </c>
      <c r="U50">
        <v>69.599999999999994</v>
      </c>
      <c r="V50">
        <v>26.84</v>
      </c>
      <c r="W50">
        <v>25.95</v>
      </c>
      <c r="X50">
        <v>83.63</v>
      </c>
      <c r="Y50">
        <v>0.75</v>
      </c>
      <c r="Z50">
        <v>127.9</v>
      </c>
      <c r="AA50">
        <v>0.79</v>
      </c>
      <c r="AB50">
        <v>22.68</v>
      </c>
      <c r="AC50">
        <v>24.24</v>
      </c>
      <c r="AD50">
        <v>44.75</v>
      </c>
      <c r="AE50">
        <v>75.069999999999993</v>
      </c>
    </row>
    <row r="51" spans="15:31" x14ac:dyDescent="0.25">
      <c r="P51" t="s">
        <v>4</v>
      </c>
      <c r="Q51">
        <v>44.36</v>
      </c>
      <c r="R51">
        <v>22.82</v>
      </c>
      <c r="S51">
        <v>23.31</v>
      </c>
      <c r="T51">
        <v>18.2</v>
      </c>
      <c r="U51">
        <v>56.28</v>
      </c>
      <c r="V51">
        <v>17.350000000000001</v>
      </c>
      <c r="W51">
        <v>15.57</v>
      </c>
      <c r="X51">
        <v>55.34</v>
      </c>
      <c r="Y51">
        <v>0.45</v>
      </c>
      <c r="Z51">
        <v>81.010000000000005</v>
      </c>
      <c r="AA51">
        <v>0.41</v>
      </c>
      <c r="AB51">
        <v>19.37</v>
      </c>
      <c r="AC51">
        <v>20.37</v>
      </c>
      <c r="AD51">
        <v>44.6</v>
      </c>
      <c r="AE51">
        <v>57.29</v>
      </c>
    </row>
    <row r="52" spans="15:31" x14ac:dyDescent="0.25">
      <c r="P52" t="s">
        <v>5</v>
      </c>
      <c r="Q52">
        <v>109.8</v>
      </c>
      <c r="R52">
        <v>21.11</v>
      </c>
      <c r="S52">
        <v>21.7</v>
      </c>
      <c r="T52">
        <v>18.399999999999999</v>
      </c>
      <c r="U52">
        <v>160.34</v>
      </c>
      <c r="V52">
        <v>19.239999999999998</v>
      </c>
      <c r="W52">
        <v>20.65</v>
      </c>
      <c r="X52">
        <v>122.8</v>
      </c>
      <c r="Y52">
        <v>0.96</v>
      </c>
      <c r="Z52">
        <v>167.19</v>
      </c>
      <c r="AA52">
        <v>0.86</v>
      </c>
      <c r="AB52">
        <v>15.93</v>
      </c>
      <c r="AC52">
        <v>16.77</v>
      </c>
      <c r="AD52">
        <v>134.13999999999999</v>
      </c>
      <c r="AE52">
        <v>153.85</v>
      </c>
    </row>
    <row r="53" spans="15:31" x14ac:dyDescent="0.25">
      <c r="P53" t="s">
        <v>6</v>
      </c>
      <c r="Q53">
        <v>74.95</v>
      </c>
      <c r="R53">
        <v>33.340000000000003</v>
      </c>
      <c r="S53">
        <v>31.75</v>
      </c>
      <c r="T53">
        <v>29.56</v>
      </c>
      <c r="U53">
        <v>75.349999999999994</v>
      </c>
      <c r="V53">
        <v>27.63</v>
      </c>
      <c r="W53">
        <v>26.5</v>
      </c>
      <c r="X53">
        <v>82.57</v>
      </c>
      <c r="Y53">
        <v>1.03</v>
      </c>
      <c r="Z53">
        <v>133.28</v>
      </c>
      <c r="AA53">
        <v>0.95</v>
      </c>
      <c r="AB53">
        <v>25.48</v>
      </c>
      <c r="AC53">
        <v>28.39</v>
      </c>
      <c r="AD53">
        <v>54.78</v>
      </c>
      <c r="AE53">
        <v>79.23</v>
      </c>
    </row>
    <row r="54" spans="15:31" x14ac:dyDescent="0.25">
      <c r="P54" t="s">
        <v>13</v>
      </c>
      <c r="Q54">
        <v>1.59</v>
      </c>
      <c r="R54">
        <v>0.73</v>
      </c>
      <c r="S54">
        <v>0.82</v>
      </c>
      <c r="T54">
        <v>0.75</v>
      </c>
      <c r="U54">
        <v>2.48</v>
      </c>
      <c r="V54">
        <v>0.81</v>
      </c>
      <c r="W54">
        <v>0.73</v>
      </c>
      <c r="X54">
        <v>1.69</v>
      </c>
      <c r="Y54">
        <v>0.02</v>
      </c>
      <c r="Z54">
        <v>3.66</v>
      </c>
      <c r="AA54">
        <v>0.02</v>
      </c>
      <c r="AB54">
        <v>0.81</v>
      </c>
      <c r="AC54">
        <v>0.51</v>
      </c>
      <c r="AD54">
        <v>1.23</v>
      </c>
      <c r="AE54">
        <v>1.57</v>
      </c>
    </row>
    <row r="57" spans="15:31" x14ac:dyDescent="0.25">
      <c r="Q57">
        <v>0</v>
      </c>
      <c r="R57">
        <v>1</v>
      </c>
      <c r="S57">
        <v>2</v>
      </c>
      <c r="T57">
        <v>3</v>
      </c>
      <c r="U57">
        <v>4</v>
      </c>
      <c r="V57">
        <v>5</v>
      </c>
      <c r="W57">
        <v>6</v>
      </c>
      <c r="X57">
        <v>7</v>
      </c>
      <c r="Y57">
        <v>8</v>
      </c>
      <c r="Z57">
        <v>9</v>
      </c>
      <c r="AA57">
        <v>10</v>
      </c>
      <c r="AB57">
        <v>11</v>
      </c>
      <c r="AC57">
        <v>12</v>
      </c>
      <c r="AD57">
        <v>13</v>
      </c>
      <c r="AE57">
        <v>14</v>
      </c>
    </row>
    <row r="58" spans="15:31" x14ac:dyDescent="0.25">
      <c r="O58" t="s">
        <v>22</v>
      </c>
      <c r="Q58">
        <f>ROUND((Q23+Q24+Q25+Q26)/4,1)</f>
        <v>51.7</v>
      </c>
      <c r="R58">
        <f t="shared" ref="R58:AE58" si="10">ROUND((R23+R24+R25+R26)/4,1)</f>
        <v>20</v>
      </c>
      <c r="S58">
        <f t="shared" si="10"/>
        <v>75.099999999999994</v>
      </c>
      <c r="T58">
        <f t="shared" si="10"/>
        <v>50.7</v>
      </c>
      <c r="U58">
        <f t="shared" si="10"/>
        <v>19.5</v>
      </c>
      <c r="V58">
        <f t="shared" si="10"/>
        <v>81.099999999999994</v>
      </c>
      <c r="W58">
        <f t="shared" si="10"/>
        <v>85.8</v>
      </c>
      <c r="X58">
        <f t="shared" si="10"/>
        <v>25.9</v>
      </c>
      <c r="Y58">
        <f t="shared" si="10"/>
        <v>18.7</v>
      </c>
      <c r="Z58">
        <f t="shared" si="10"/>
        <v>13.4</v>
      </c>
      <c r="AA58">
        <f t="shared" si="10"/>
        <v>17.8</v>
      </c>
      <c r="AB58">
        <f t="shared" si="10"/>
        <v>37.799999999999997</v>
      </c>
      <c r="AC58">
        <f t="shared" si="10"/>
        <v>39.1</v>
      </c>
      <c r="AD58">
        <f t="shared" si="10"/>
        <v>21.2</v>
      </c>
      <c r="AE58">
        <f t="shared" si="10"/>
        <v>36</v>
      </c>
    </row>
    <row r="59" spans="15:31" x14ac:dyDescent="0.25">
      <c r="O59" t="s">
        <v>23</v>
      </c>
      <c r="Q59">
        <f>ROUND((Q50+Q51+Q52+Q53)/4,1)</f>
        <v>74.599999999999994</v>
      </c>
      <c r="R59">
        <f t="shared" ref="R59:AE59" si="11">ROUND((R50+R51+R52+R53)/4,1)</f>
        <v>27.1</v>
      </c>
      <c r="S59">
        <f t="shared" si="11"/>
        <v>27</v>
      </c>
      <c r="T59">
        <f t="shared" si="11"/>
        <v>24.3</v>
      </c>
      <c r="U59">
        <f t="shared" si="11"/>
        <v>90.4</v>
      </c>
      <c r="V59">
        <f t="shared" si="11"/>
        <v>22.8</v>
      </c>
      <c r="W59">
        <f t="shared" si="11"/>
        <v>22.2</v>
      </c>
      <c r="X59">
        <f t="shared" si="11"/>
        <v>86.1</v>
      </c>
      <c r="Y59">
        <f t="shared" si="11"/>
        <v>0.8</v>
      </c>
      <c r="Z59">
        <f t="shared" si="11"/>
        <v>127.3</v>
      </c>
      <c r="AA59">
        <f t="shared" si="11"/>
        <v>0.8</v>
      </c>
      <c r="AB59">
        <f t="shared" si="11"/>
        <v>20.9</v>
      </c>
      <c r="AC59">
        <f t="shared" si="11"/>
        <v>22.4</v>
      </c>
      <c r="AD59">
        <f t="shared" si="11"/>
        <v>69.599999999999994</v>
      </c>
      <c r="AE59">
        <f t="shared" si="11"/>
        <v>91.4</v>
      </c>
    </row>
    <row r="60" spans="15:31" x14ac:dyDescent="0.25">
      <c r="O60" t="s">
        <v>27</v>
      </c>
      <c r="Q60">
        <f>ROUND((Q70+Q71+Q72+Q73)/4,1)</f>
        <v>126.3</v>
      </c>
      <c r="R60">
        <f t="shared" ref="R60:AE60" si="12">ROUND((R70+R71+R72+R73)/4,1)</f>
        <v>47.2</v>
      </c>
      <c r="S60">
        <f t="shared" si="12"/>
        <v>102.2</v>
      </c>
      <c r="T60">
        <f t="shared" si="12"/>
        <v>75</v>
      </c>
      <c r="U60">
        <f t="shared" si="12"/>
        <v>110</v>
      </c>
      <c r="V60">
        <f t="shared" si="12"/>
        <v>103.9</v>
      </c>
      <c r="W60">
        <f t="shared" si="12"/>
        <v>108</v>
      </c>
      <c r="X60">
        <f t="shared" si="12"/>
        <v>112</v>
      </c>
      <c r="Y60">
        <f t="shared" si="12"/>
        <v>19.5</v>
      </c>
      <c r="Z60">
        <f t="shared" si="12"/>
        <v>140.80000000000001</v>
      </c>
      <c r="AA60">
        <f t="shared" si="12"/>
        <v>18.600000000000001</v>
      </c>
      <c r="AB60">
        <f t="shared" si="12"/>
        <v>58.7</v>
      </c>
      <c r="AC60">
        <f t="shared" si="12"/>
        <v>61.6</v>
      </c>
      <c r="AD60">
        <f t="shared" si="12"/>
        <v>90.8</v>
      </c>
      <c r="AE60">
        <f t="shared" si="12"/>
        <v>127.4</v>
      </c>
    </row>
    <row r="62" spans="15:31" x14ac:dyDescent="0.25">
      <c r="O62" t="s">
        <v>24</v>
      </c>
      <c r="Q62">
        <f>ROUND((Q34+Q35+Q36+Q37+Q38)/5,1)</f>
        <v>4.5999999999999996</v>
      </c>
      <c r="R62">
        <f t="shared" ref="R62:AE62" si="13">ROUND((R34+R35+R36+R37+R38)/5,1)</f>
        <v>3.7</v>
      </c>
      <c r="S62">
        <f t="shared" si="13"/>
        <v>3.4</v>
      </c>
      <c r="T62">
        <f t="shared" si="13"/>
        <v>3.5</v>
      </c>
      <c r="U62">
        <f t="shared" si="13"/>
        <v>3.1</v>
      </c>
      <c r="V62">
        <f t="shared" si="13"/>
        <v>3.4</v>
      </c>
      <c r="W62">
        <f t="shared" si="13"/>
        <v>3.4</v>
      </c>
      <c r="X62">
        <f t="shared" si="13"/>
        <v>5.5</v>
      </c>
      <c r="Y62">
        <f t="shared" si="13"/>
        <v>3.2</v>
      </c>
      <c r="Z62">
        <f t="shared" si="13"/>
        <v>3.3</v>
      </c>
      <c r="AA62">
        <f t="shared" si="13"/>
        <v>3.1</v>
      </c>
      <c r="AB62">
        <f t="shared" si="13"/>
        <v>3</v>
      </c>
      <c r="AC62">
        <f t="shared" si="13"/>
        <v>3</v>
      </c>
      <c r="AD62">
        <f t="shared" si="13"/>
        <v>2.7</v>
      </c>
      <c r="AE62">
        <f t="shared" si="13"/>
        <v>2.7</v>
      </c>
    </row>
    <row r="64" spans="15:31" x14ac:dyDescent="0.25">
      <c r="O64" t="s">
        <v>25</v>
      </c>
      <c r="Q64">
        <f>ROUND((Q42+Q43+Q44+Q45+Q46)/5,1)</f>
        <v>54.2</v>
      </c>
      <c r="R64">
        <f t="shared" ref="R64:AE64" si="14">ROUND((R42+R43+R44+R45+R46)/5,1)</f>
        <v>65.400000000000006</v>
      </c>
      <c r="S64">
        <f t="shared" si="14"/>
        <v>64.2</v>
      </c>
      <c r="T64">
        <f t="shared" si="14"/>
        <v>65.400000000000006</v>
      </c>
      <c r="U64">
        <f t="shared" si="14"/>
        <v>68.599999999999994</v>
      </c>
      <c r="V64">
        <f t="shared" si="14"/>
        <v>62</v>
      </c>
      <c r="W64">
        <f t="shared" si="14"/>
        <v>58</v>
      </c>
      <c r="X64">
        <f t="shared" si="14"/>
        <v>54.1</v>
      </c>
      <c r="Y64">
        <f t="shared" si="14"/>
        <v>68.400000000000006</v>
      </c>
      <c r="Z64">
        <f t="shared" si="14"/>
        <v>66.7</v>
      </c>
      <c r="AA64">
        <f t="shared" si="14"/>
        <v>67.7</v>
      </c>
      <c r="AB64">
        <f t="shared" si="14"/>
        <v>68.099999999999994</v>
      </c>
      <c r="AC64">
        <f t="shared" si="14"/>
        <v>68.8</v>
      </c>
      <c r="AD64">
        <f t="shared" si="14"/>
        <v>71.8</v>
      </c>
      <c r="AE64">
        <f t="shared" si="14"/>
        <v>70.7</v>
      </c>
    </row>
    <row r="68" spans="15:31" x14ac:dyDescent="0.25">
      <c r="Q68">
        <v>0</v>
      </c>
      <c r="R68">
        <v>1</v>
      </c>
      <c r="S68">
        <v>2</v>
      </c>
      <c r="T68">
        <v>3</v>
      </c>
      <c r="U68">
        <v>4</v>
      </c>
      <c r="V68">
        <v>5</v>
      </c>
      <c r="W68">
        <v>6</v>
      </c>
      <c r="X68">
        <v>7</v>
      </c>
      <c r="Y68">
        <v>8</v>
      </c>
      <c r="Z68">
        <v>9</v>
      </c>
      <c r="AA68">
        <v>10</v>
      </c>
      <c r="AB68">
        <v>11</v>
      </c>
      <c r="AC68">
        <v>12</v>
      </c>
      <c r="AD68">
        <v>13</v>
      </c>
      <c r="AE68">
        <v>14</v>
      </c>
    </row>
    <row r="69" spans="15:31" x14ac:dyDescent="0.25">
      <c r="Q69" t="s">
        <v>26</v>
      </c>
    </row>
    <row r="70" spans="15:31" x14ac:dyDescent="0.25">
      <c r="P70" t="s">
        <v>3</v>
      </c>
      <c r="Q70">
        <f>ROUND((Q23+Q50),1)</f>
        <v>114.4</v>
      </c>
      <c r="R70">
        <f t="shared" ref="R70:AE70" si="15">ROUND((R23+R50),1)</f>
        <v>53.3</v>
      </c>
      <c r="S70">
        <f t="shared" si="15"/>
        <v>57.8</v>
      </c>
      <c r="T70">
        <f t="shared" si="15"/>
        <v>55.3</v>
      </c>
      <c r="U70">
        <f t="shared" si="15"/>
        <v>89.4</v>
      </c>
      <c r="V70">
        <f t="shared" si="15"/>
        <v>58.4</v>
      </c>
      <c r="W70">
        <f t="shared" si="15"/>
        <v>58.9</v>
      </c>
      <c r="X70">
        <f t="shared" si="15"/>
        <v>111</v>
      </c>
      <c r="Y70">
        <f t="shared" si="15"/>
        <v>20.5</v>
      </c>
      <c r="Z70">
        <f>ROUND((Z23+Z50),1)</f>
        <v>139.1</v>
      </c>
      <c r="AA70">
        <f t="shared" si="15"/>
        <v>20.399999999999999</v>
      </c>
      <c r="AB70">
        <f t="shared" si="15"/>
        <v>66.7</v>
      </c>
      <c r="AC70">
        <f t="shared" si="15"/>
        <v>68.2</v>
      </c>
      <c r="AD70">
        <f t="shared" si="15"/>
        <v>68.3</v>
      </c>
      <c r="AE70">
        <f t="shared" si="15"/>
        <v>116.9</v>
      </c>
    </row>
    <row r="71" spans="15:31" x14ac:dyDescent="0.25">
      <c r="P71" t="s">
        <v>4</v>
      </c>
      <c r="Q71">
        <f t="shared" ref="Q71:AE74" si="16">ROUND((Q24+Q51),1)</f>
        <v>74</v>
      </c>
      <c r="R71">
        <f t="shared" si="16"/>
        <v>38.799999999999997</v>
      </c>
      <c r="S71">
        <f t="shared" si="16"/>
        <v>33.9</v>
      </c>
      <c r="T71">
        <f t="shared" si="16"/>
        <v>28</v>
      </c>
      <c r="U71">
        <f t="shared" si="16"/>
        <v>71.400000000000006</v>
      </c>
      <c r="V71">
        <f t="shared" si="16"/>
        <v>28.8</v>
      </c>
      <c r="W71">
        <f t="shared" si="16"/>
        <v>25.9</v>
      </c>
      <c r="X71">
        <f t="shared" si="16"/>
        <v>73.8</v>
      </c>
      <c r="Y71">
        <f t="shared" si="16"/>
        <v>16</v>
      </c>
      <c r="Z71">
        <f t="shared" si="16"/>
        <v>88.8</v>
      </c>
      <c r="AA71">
        <f t="shared" si="16"/>
        <v>15.3</v>
      </c>
      <c r="AB71">
        <f t="shared" si="16"/>
        <v>55</v>
      </c>
      <c r="AC71">
        <f t="shared" si="16"/>
        <v>56.9</v>
      </c>
      <c r="AD71">
        <f t="shared" si="16"/>
        <v>63</v>
      </c>
      <c r="AE71">
        <f t="shared" si="16"/>
        <v>91.5</v>
      </c>
    </row>
    <row r="72" spans="15:31" x14ac:dyDescent="0.25">
      <c r="P72" t="s">
        <v>5</v>
      </c>
      <c r="Q72">
        <f t="shared" si="16"/>
        <v>188.2</v>
      </c>
      <c r="R72">
        <f t="shared" si="16"/>
        <v>41.4</v>
      </c>
      <c r="S72">
        <f t="shared" si="16"/>
        <v>268.5</v>
      </c>
      <c r="T72">
        <f t="shared" si="16"/>
        <v>168.5</v>
      </c>
      <c r="U72">
        <f t="shared" si="16"/>
        <v>182.6</v>
      </c>
      <c r="V72">
        <f t="shared" si="16"/>
        <v>282.89999999999998</v>
      </c>
      <c r="W72">
        <f t="shared" si="16"/>
        <v>302.3</v>
      </c>
      <c r="X72">
        <f t="shared" si="16"/>
        <v>152.5</v>
      </c>
      <c r="Y72">
        <f t="shared" si="16"/>
        <v>17.899999999999999</v>
      </c>
      <c r="Z72">
        <f t="shared" si="16"/>
        <v>190.5</v>
      </c>
      <c r="AA72">
        <f t="shared" si="16"/>
        <v>16.5</v>
      </c>
      <c r="AB72">
        <f t="shared" si="16"/>
        <v>41.4</v>
      </c>
      <c r="AC72">
        <f t="shared" si="16"/>
        <v>38.200000000000003</v>
      </c>
      <c r="AD72">
        <f>ROUND((AD25+AD52),1)</f>
        <v>152.1</v>
      </c>
      <c r="AE72">
        <f t="shared" si="16"/>
        <v>178.6</v>
      </c>
    </row>
    <row r="73" spans="15:31" x14ac:dyDescent="0.25">
      <c r="P73" t="s">
        <v>6</v>
      </c>
      <c r="Q73">
        <f t="shared" si="16"/>
        <v>128.5</v>
      </c>
      <c r="R73">
        <f t="shared" si="16"/>
        <v>55.1</v>
      </c>
      <c r="S73">
        <f t="shared" si="16"/>
        <v>48.5</v>
      </c>
      <c r="T73">
        <f t="shared" si="16"/>
        <v>48</v>
      </c>
      <c r="U73">
        <f t="shared" si="16"/>
        <v>96.4</v>
      </c>
      <c r="V73">
        <f t="shared" si="16"/>
        <v>45.6</v>
      </c>
      <c r="W73">
        <f t="shared" si="16"/>
        <v>44.8</v>
      </c>
      <c r="X73">
        <f t="shared" si="16"/>
        <v>110.5</v>
      </c>
      <c r="Y73">
        <f t="shared" si="16"/>
        <v>23.5</v>
      </c>
      <c r="Z73">
        <f t="shared" si="16"/>
        <v>144.80000000000001</v>
      </c>
      <c r="AA73">
        <f t="shared" si="16"/>
        <v>22.2</v>
      </c>
      <c r="AB73">
        <f t="shared" si="16"/>
        <v>71.599999999999994</v>
      </c>
      <c r="AC73">
        <f t="shared" si="16"/>
        <v>83.1</v>
      </c>
      <c r="AD73">
        <f t="shared" si="16"/>
        <v>79.8</v>
      </c>
      <c r="AE73">
        <f t="shared" si="16"/>
        <v>122.5</v>
      </c>
    </row>
    <row r="74" spans="15:31" x14ac:dyDescent="0.25">
      <c r="P74" t="s">
        <v>13</v>
      </c>
      <c r="Q74">
        <f t="shared" si="16"/>
        <v>15.8</v>
      </c>
      <c r="R74">
        <f t="shared" si="16"/>
        <v>1.2</v>
      </c>
      <c r="S74">
        <f t="shared" si="16"/>
        <v>1.3</v>
      </c>
      <c r="T74">
        <f t="shared" si="16"/>
        <v>1.1000000000000001</v>
      </c>
      <c r="U74">
        <f t="shared" si="16"/>
        <v>3</v>
      </c>
      <c r="V74">
        <f t="shared" si="16"/>
        <v>1.2</v>
      </c>
      <c r="W74">
        <f t="shared" si="16"/>
        <v>1.3</v>
      </c>
      <c r="X74">
        <f t="shared" si="16"/>
        <v>2.1</v>
      </c>
      <c r="Y74">
        <f t="shared" si="16"/>
        <v>0.2</v>
      </c>
      <c r="Z74">
        <f t="shared" si="16"/>
        <v>3.9</v>
      </c>
      <c r="AA74">
        <f t="shared" si="16"/>
        <v>0.2</v>
      </c>
      <c r="AB74">
        <f t="shared" si="16"/>
        <v>1.5</v>
      </c>
      <c r="AC74">
        <f t="shared" si="16"/>
        <v>1.2</v>
      </c>
      <c r="AD74">
        <f t="shared" si="16"/>
        <v>1.4</v>
      </c>
      <c r="AE74">
        <f t="shared" si="16"/>
        <v>2.2000000000000002</v>
      </c>
    </row>
    <row r="76" spans="15:31" x14ac:dyDescent="0.25">
      <c r="Q76">
        <v>0</v>
      </c>
      <c r="R76">
        <v>1</v>
      </c>
      <c r="S76">
        <v>2</v>
      </c>
      <c r="T76">
        <v>3</v>
      </c>
      <c r="U76">
        <v>4</v>
      </c>
      <c r="V76">
        <v>5</v>
      </c>
      <c r="W76">
        <v>6</v>
      </c>
      <c r="X76">
        <v>7</v>
      </c>
      <c r="Y76">
        <v>8</v>
      </c>
      <c r="Z76">
        <v>9</v>
      </c>
      <c r="AA76">
        <v>10</v>
      </c>
      <c r="AB76">
        <v>11</v>
      </c>
      <c r="AC76">
        <v>12</v>
      </c>
      <c r="AD76">
        <v>13</v>
      </c>
      <c r="AE76">
        <v>14</v>
      </c>
    </row>
    <row r="77" spans="15:31" x14ac:dyDescent="0.25">
      <c r="O77" t="s">
        <v>42</v>
      </c>
      <c r="Q77">
        <f>ROUND((Q64+(140.8-Q60))/2,1)</f>
        <v>34.4</v>
      </c>
      <c r="R77">
        <f t="shared" ref="R77:AE77" si="17">ROUND((R64+(140.8-R60))/2,1)</f>
        <v>79.5</v>
      </c>
      <c r="S77">
        <f t="shared" si="17"/>
        <v>51.4</v>
      </c>
      <c r="T77">
        <f t="shared" si="17"/>
        <v>65.599999999999994</v>
      </c>
      <c r="U77">
        <f t="shared" si="17"/>
        <v>49.7</v>
      </c>
      <c r="V77">
        <f t="shared" si="17"/>
        <v>49.5</v>
      </c>
      <c r="W77">
        <f t="shared" si="17"/>
        <v>45.4</v>
      </c>
      <c r="X77">
        <f t="shared" si="17"/>
        <v>41.5</v>
      </c>
      <c r="Y77">
        <f t="shared" si="17"/>
        <v>94.9</v>
      </c>
      <c r="Z77">
        <f t="shared" si="17"/>
        <v>33.4</v>
      </c>
      <c r="AA77">
        <f t="shared" si="17"/>
        <v>95</v>
      </c>
      <c r="AB77">
        <f t="shared" si="17"/>
        <v>75.099999999999994</v>
      </c>
      <c r="AC77">
        <f t="shared" si="17"/>
        <v>74</v>
      </c>
      <c r="AD77">
        <f t="shared" si="17"/>
        <v>60.9</v>
      </c>
      <c r="AE77">
        <f t="shared" si="17"/>
        <v>42.1</v>
      </c>
    </row>
    <row r="87" spans="1:7" x14ac:dyDescent="0.25">
      <c r="A87" t="s">
        <v>15</v>
      </c>
    </row>
    <row r="88" spans="1:7" x14ac:dyDescent="0.25">
      <c r="B88" t="s">
        <v>1</v>
      </c>
      <c r="C88" t="s">
        <v>0</v>
      </c>
      <c r="D88" t="s">
        <v>2</v>
      </c>
      <c r="E88" t="s">
        <v>8</v>
      </c>
      <c r="F88" t="s">
        <v>30</v>
      </c>
      <c r="G88" t="s">
        <v>29</v>
      </c>
    </row>
    <row r="89" spans="1:7" x14ac:dyDescent="0.25">
      <c r="A89" t="s">
        <v>3</v>
      </c>
      <c r="B89">
        <v>3.98</v>
      </c>
      <c r="C89">
        <v>0.94199999999999995</v>
      </c>
      <c r="D89">
        <v>4.5199999999999996</v>
      </c>
      <c r="E89">
        <v>4.41</v>
      </c>
      <c r="F89">
        <v>3.98</v>
      </c>
      <c r="G89">
        <v>13</v>
      </c>
    </row>
    <row r="90" spans="1:7" x14ac:dyDescent="0.25">
      <c r="A90" t="s">
        <v>4</v>
      </c>
      <c r="B90">
        <v>3.06</v>
      </c>
      <c r="C90">
        <v>0.32200000000000001</v>
      </c>
      <c r="D90">
        <v>3.33</v>
      </c>
      <c r="E90">
        <v>3.17</v>
      </c>
      <c r="F90">
        <v>2.59</v>
      </c>
      <c r="G90">
        <v>13</v>
      </c>
    </row>
    <row r="91" spans="1:7" x14ac:dyDescent="0.25">
      <c r="A91" t="s">
        <v>5</v>
      </c>
      <c r="B91">
        <v>2.65</v>
      </c>
      <c r="C91">
        <v>1.06</v>
      </c>
      <c r="D91">
        <v>1.72</v>
      </c>
      <c r="E91">
        <v>2.17</v>
      </c>
      <c r="F91">
        <v>1.83</v>
      </c>
      <c r="G91">
        <v>12</v>
      </c>
    </row>
    <row r="92" spans="1:7" x14ac:dyDescent="0.25">
      <c r="A92" t="s">
        <v>6</v>
      </c>
      <c r="B92">
        <v>4.4800000000000004</v>
      </c>
      <c r="C92">
        <v>0.98</v>
      </c>
      <c r="D92">
        <v>5.36</v>
      </c>
      <c r="E92">
        <v>5.21</v>
      </c>
      <c r="F92">
        <v>4.4400000000000004</v>
      </c>
      <c r="G92">
        <v>13</v>
      </c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1:20" x14ac:dyDescent="0.25">
      <c r="F113" s="1"/>
    </row>
    <row r="126" spans="1:20" x14ac:dyDescent="0.25">
      <c r="B126" t="s">
        <v>1</v>
      </c>
      <c r="C126" t="s">
        <v>0</v>
      </c>
      <c r="D126" t="s">
        <v>2</v>
      </c>
      <c r="E126" t="s">
        <v>8</v>
      </c>
      <c r="F126" t="s">
        <v>43</v>
      </c>
    </row>
    <row r="127" spans="1:20" x14ac:dyDescent="0.25">
      <c r="A127">
        <v>16.899999999999999</v>
      </c>
      <c r="B127">
        <v>4.9800000000000004</v>
      </c>
      <c r="C127">
        <v>0.25</v>
      </c>
      <c r="D127">
        <v>1.38</v>
      </c>
      <c r="E127">
        <v>0</v>
      </c>
      <c r="F127" s="1">
        <v>19.649999999999999</v>
      </c>
      <c r="H127">
        <f>ROUND((A127+A128+A129+A130)/4,1)</f>
        <v>22.2</v>
      </c>
      <c r="I127">
        <f>ROUND((B127+B128+B129+B130)/4,1)</f>
        <v>6</v>
      </c>
      <c r="J127">
        <f t="shared" ref="J127:M127" si="18">ROUND((C127+C128+C129+C130)/4,1)</f>
        <v>0.3</v>
      </c>
      <c r="K127">
        <f t="shared" si="18"/>
        <v>1.1000000000000001</v>
      </c>
      <c r="L127">
        <f t="shared" si="18"/>
        <v>0</v>
      </c>
      <c r="M127">
        <f t="shared" si="18"/>
        <v>17.8</v>
      </c>
      <c r="P127">
        <f>ROUND((22.2/I127),1)</f>
        <v>3.7</v>
      </c>
      <c r="Q127">
        <f t="shared" ref="Q127:T127" si="19">ROUND((22.2/J127),1)</f>
        <v>74</v>
      </c>
      <c r="R127">
        <f t="shared" si="19"/>
        <v>20.2</v>
      </c>
      <c r="S127">
        <v>0</v>
      </c>
      <c r="T127">
        <f t="shared" si="19"/>
        <v>1.2</v>
      </c>
    </row>
    <row r="128" spans="1:20" x14ac:dyDescent="0.25">
      <c r="A128">
        <v>10.4</v>
      </c>
      <c r="B128">
        <v>3.54</v>
      </c>
      <c r="C128">
        <v>0.15</v>
      </c>
      <c r="D128">
        <v>0.97</v>
      </c>
      <c r="E128">
        <v>0</v>
      </c>
      <c r="F128" s="1">
        <v>14.86</v>
      </c>
    </row>
    <row r="129" spans="1:20" x14ac:dyDescent="0.25">
      <c r="A129">
        <v>45.7</v>
      </c>
      <c r="B129">
        <v>9.92</v>
      </c>
      <c r="C129">
        <v>0.57999999999999996</v>
      </c>
      <c r="D129">
        <v>0.89</v>
      </c>
      <c r="E129">
        <v>0</v>
      </c>
      <c r="F129" s="1">
        <v>15.62</v>
      </c>
    </row>
    <row r="130" spans="1:20" x14ac:dyDescent="0.25">
      <c r="A130">
        <v>15.9</v>
      </c>
      <c r="B130">
        <v>5.42</v>
      </c>
      <c r="C130">
        <v>0.25</v>
      </c>
      <c r="D130">
        <v>1.21</v>
      </c>
      <c r="E130">
        <v>0</v>
      </c>
      <c r="F130" s="1">
        <v>21.22</v>
      </c>
    </row>
    <row r="134" spans="1:20" x14ac:dyDescent="0.25">
      <c r="B134" t="s">
        <v>1</v>
      </c>
      <c r="C134" t="s">
        <v>0</v>
      </c>
      <c r="D134" t="s">
        <v>2</v>
      </c>
      <c r="E134" t="s">
        <v>8</v>
      </c>
      <c r="F134" t="s">
        <v>43</v>
      </c>
    </row>
    <row r="135" spans="1:20" x14ac:dyDescent="0.25">
      <c r="A135">
        <v>16.899999999999999</v>
      </c>
      <c r="B135">
        <v>4.03</v>
      </c>
      <c r="C135">
        <v>0.19</v>
      </c>
      <c r="D135">
        <v>0.89</v>
      </c>
      <c r="E135">
        <v>0</v>
      </c>
      <c r="F135">
        <v>0.79</v>
      </c>
      <c r="H135">
        <f>ROUND((A135+A136+A137+A138)/4,1)</f>
        <v>22.2</v>
      </c>
      <c r="I135">
        <f t="shared" ref="I135:M135" si="20">ROUND((B135+B136+B137+B138)/4,1)</f>
        <v>4.9000000000000004</v>
      </c>
      <c r="J135">
        <f t="shared" si="20"/>
        <v>0.2</v>
      </c>
      <c r="K135">
        <f t="shared" si="20"/>
        <v>0.8</v>
      </c>
      <c r="L135">
        <f t="shared" si="20"/>
        <v>0</v>
      </c>
      <c r="M135">
        <f t="shared" si="20"/>
        <v>0.8</v>
      </c>
      <c r="P135">
        <f>ROUND(22.2/I135,1)</f>
        <v>4.5</v>
      </c>
      <c r="Q135">
        <f t="shared" ref="Q135:T135" si="21">ROUND(22.2/J135,1)</f>
        <v>111</v>
      </c>
      <c r="R135">
        <f t="shared" si="21"/>
        <v>27.8</v>
      </c>
      <c r="S135">
        <v>0</v>
      </c>
      <c r="T135">
        <f t="shared" si="21"/>
        <v>27.8</v>
      </c>
    </row>
    <row r="136" spans="1:20" x14ac:dyDescent="0.25">
      <c r="A136">
        <v>10.4</v>
      </c>
      <c r="B136">
        <v>2.83</v>
      </c>
      <c r="C136">
        <v>0.12</v>
      </c>
      <c r="D136">
        <v>0.61</v>
      </c>
      <c r="E136">
        <v>0</v>
      </c>
      <c r="F136">
        <v>0.41</v>
      </c>
    </row>
    <row r="137" spans="1:20" x14ac:dyDescent="0.25">
      <c r="A137">
        <v>45.7</v>
      </c>
      <c r="B137">
        <v>8.59</v>
      </c>
      <c r="C137">
        <v>0.42</v>
      </c>
      <c r="D137">
        <v>0.68</v>
      </c>
      <c r="E137">
        <v>0</v>
      </c>
      <c r="F137">
        <v>0.86</v>
      </c>
    </row>
    <row r="138" spans="1:20" x14ac:dyDescent="0.25">
      <c r="A138">
        <v>15.9</v>
      </c>
      <c r="B138">
        <v>4.33</v>
      </c>
      <c r="C138">
        <v>0.19</v>
      </c>
      <c r="D138">
        <v>0.86</v>
      </c>
      <c r="E138">
        <v>0</v>
      </c>
      <c r="F138">
        <v>0.95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Silva</dc:creator>
  <cp:lastModifiedBy>Sancho</cp:lastModifiedBy>
  <dcterms:created xsi:type="dcterms:W3CDTF">2020-12-20T17:12:47Z</dcterms:created>
  <dcterms:modified xsi:type="dcterms:W3CDTF">2020-12-23T03:00:51Z</dcterms:modified>
</cp:coreProperties>
</file>