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Money\"/>
    </mc:Choice>
  </mc:AlternateContent>
  <xr:revisionPtr revIDLastSave="0" documentId="13_ncr:1_{DA1030DD-5816-4659-9B79-12547C9A4DEC}" xr6:coauthVersionLast="40" xr6:coauthVersionMax="40" xr10:uidLastSave="{00000000-0000-0000-0000-000000000000}"/>
  <bookViews>
    <workbookView xWindow="0" yWindow="0" windowWidth="21600" windowHeight="9225" xr2:uid="{CFA3F732-7C2A-4741-8AF6-41EF03642E88}"/>
  </bookViews>
  <sheets>
    <sheet name="All_Income_And_Expenses" sheetId="1" r:id="rId1"/>
  </sheets>
  <definedNames>
    <definedName name="rent_1_renew" localSheetId="0">All_Income_And_Expenses!$H$2</definedName>
    <definedName name="rent_2_renew" localSheetId="0">All_Income_And_Expenses!$I$2</definedName>
    <definedName name="rent_3_renew" localSheetId="0">All_Income_And_Expenses!$J$2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Q2" i="1" s="1"/>
  <c r="R2" i="1" s="1"/>
  <c r="C3" i="1" l="1"/>
  <c r="D3" i="1"/>
  <c r="H3" i="1"/>
  <c r="I3" i="1"/>
  <c r="K3" i="1"/>
  <c r="C4" i="1"/>
  <c r="D4" i="1"/>
  <c r="H4" i="1"/>
  <c r="I4" i="1"/>
  <c r="K4" i="1"/>
  <c r="Q4" i="1" l="1"/>
  <c r="Q3" i="1"/>
  <c r="R3" i="1" s="1"/>
  <c r="R4" i="1" s="1"/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7" i="1"/>
  <c r="C6" i="1"/>
  <c r="C5" i="1"/>
  <c r="N60" i="1"/>
  <c r="H6" i="1" l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I5" i="1"/>
  <c r="H5" i="1"/>
  <c r="K11" i="1" l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5" i="1"/>
  <c r="K6" i="1"/>
  <c r="K10" i="1"/>
  <c r="J60" i="1" l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28" i="1"/>
  <c r="B60" i="1"/>
  <c r="D60" i="1" l="1"/>
  <c r="Q60" i="1" s="1"/>
  <c r="D57" i="1"/>
  <c r="D58" i="1"/>
  <c r="Q58" i="1" s="1"/>
  <c r="D59" i="1"/>
  <c r="Q59" i="1" s="1"/>
  <c r="D47" i="1"/>
  <c r="D48" i="1"/>
  <c r="Q48" i="1" s="1"/>
  <c r="D49" i="1"/>
  <c r="D50" i="1"/>
  <c r="D51" i="1"/>
  <c r="Q51" i="1" s="1"/>
  <c r="D52" i="1"/>
  <c r="Q52" i="1" s="1"/>
  <c r="D53" i="1"/>
  <c r="D54" i="1"/>
  <c r="Q54" i="1" s="1"/>
  <c r="D55" i="1"/>
  <c r="D56" i="1"/>
  <c r="D32" i="1"/>
  <c r="Q32" i="1" s="1"/>
  <c r="D33" i="1"/>
  <c r="Q33" i="1" s="1"/>
  <c r="D34" i="1"/>
  <c r="D35" i="1"/>
  <c r="Q35" i="1" s="1"/>
  <c r="D36" i="1"/>
  <c r="D37" i="1"/>
  <c r="D38" i="1"/>
  <c r="Q38" i="1" s="1"/>
  <c r="D39" i="1"/>
  <c r="Q39" i="1" s="1"/>
  <c r="D40" i="1"/>
  <c r="D41" i="1"/>
  <c r="Q41" i="1" s="1"/>
  <c r="D42" i="1"/>
  <c r="Q42" i="1" s="1"/>
  <c r="D43" i="1"/>
  <c r="D44" i="1"/>
  <c r="Q44" i="1" s="1"/>
  <c r="D45" i="1"/>
  <c r="Q45" i="1" s="1"/>
  <c r="D46" i="1"/>
  <c r="D16" i="1"/>
  <c r="Q16" i="1" s="1"/>
  <c r="D17" i="1"/>
  <c r="D18" i="1"/>
  <c r="D19" i="1"/>
  <c r="Q19" i="1" s="1"/>
  <c r="D20" i="1"/>
  <c r="Q20" i="1" s="1"/>
  <c r="D21" i="1"/>
  <c r="D22" i="1"/>
  <c r="Q22" i="1" s="1"/>
  <c r="D23" i="1"/>
  <c r="Q23" i="1" s="1"/>
  <c r="D24" i="1"/>
  <c r="D25" i="1"/>
  <c r="Q25" i="1" s="1"/>
  <c r="D26" i="1"/>
  <c r="Q26" i="1" s="1"/>
  <c r="D27" i="1"/>
  <c r="Q27" i="1" s="1"/>
  <c r="D28" i="1"/>
  <c r="Q28" i="1" s="1"/>
  <c r="D29" i="1"/>
  <c r="Q29" i="1" s="1"/>
  <c r="D30" i="1"/>
  <c r="D31" i="1"/>
  <c r="Q31" i="1" s="1"/>
  <c r="Q53" i="1" l="1"/>
  <c r="Q47" i="1"/>
  <c r="Q40" i="1"/>
  <c r="Q21" i="1"/>
  <c r="Q24" i="1"/>
  <c r="Q43" i="1"/>
  <c r="Q37" i="1"/>
  <c r="Q56" i="1"/>
  <c r="Q50" i="1"/>
  <c r="Q57" i="1"/>
  <c r="Q18" i="1"/>
  <c r="Q46" i="1"/>
  <c r="Q17" i="1"/>
  <c r="Q36" i="1"/>
  <c r="Q55" i="1"/>
  <c r="Q49" i="1"/>
  <c r="Q34" i="1"/>
  <c r="Q30" i="1"/>
  <c r="D8" i="1"/>
  <c r="Q8" i="1" s="1"/>
  <c r="D9" i="1"/>
  <c r="Q9" i="1" s="1"/>
  <c r="D10" i="1"/>
  <c r="D11" i="1"/>
  <c r="Q11" i="1" s="1"/>
  <c r="D12" i="1"/>
  <c r="D13" i="1"/>
  <c r="D14" i="1"/>
  <c r="D15" i="1"/>
  <c r="Q15" i="1" s="1"/>
  <c r="D7" i="1"/>
  <c r="Q7" i="1" s="1"/>
  <c r="D5" i="1"/>
  <c r="D6" i="1"/>
  <c r="Q6" i="1" l="1"/>
  <c r="Q13" i="1"/>
  <c r="Q12" i="1"/>
  <c r="Q5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Q14" i="1"/>
  <c r="Q10" i="1"/>
</calcChain>
</file>

<file path=xl/sharedStrings.xml><?xml version="1.0" encoding="utf-8"?>
<sst xmlns="http://schemas.openxmlformats.org/spreadsheetml/2006/main" count="28" uniqueCount="28">
  <si>
    <t>deductions</t>
  </si>
  <si>
    <t>anne</t>
  </si>
  <si>
    <t>bills</t>
  </si>
  <si>
    <t>food</t>
  </si>
  <si>
    <t>rent 1</t>
  </si>
  <si>
    <t>rent 2</t>
  </si>
  <si>
    <t>rent 3</t>
  </si>
  <si>
    <t>ours</t>
  </si>
  <si>
    <t>car</t>
  </si>
  <si>
    <t>spent</t>
  </si>
  <si>
    <t>balance</t>
  </si>
  <si>
    <t>health</t>
  </si>
  <si>
    <t>earned</t>
  </si>
  <si>
    <t>&lt;--</t>
  </si>
  <si>
    <t>anne pay</t>
  </si>
  <si>
    <t>base pay</t>
  </si>
  <si>
    <t>date</t>
  </si>
  <si>
    <t>daycare</t>
  </si>
  <si>
    <t>notes</t>
  </si>
  <si>
    <t>offset H2,I2,J2</t>
  </si>
  <si>
    <t>last of 20k to mom</t>
  </si>
  <si>
    <t>last of 10k to mom</t>
  </si>
  <si>
    <t>DLA advance</t>
  </si>
  <si>
    <t>car down payment</t>
  </si>
  <si>
    <t>car payoff</t>
  </si>
  <si>
    <t>payoff 3rd house</t>
  </si>
  <si>
    <t>ret. down payment</t>
  </si>
  <si>
    <t>bas + bah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</si>
</sst>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lightUp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44" fontId="2" fillId="2" borderId="1" xfId="1" applyFont="1" applyFill="1" applyBorder="1"/>
    <xf numFmtId="44" fontId="0" fillId="0" borderId="2" xfId="1" applyFont="1" applyBorder="1"/>
    <xf numFmtId="15" fontId="0" fillId="3" borderId="0" xfId="0" applyNumberFormat="1" applyFill="1" applyProtection="1">
      <protection locked="0"/>
    </xf>
    <xf numFmtId="44" fontId="0" fillId="3" borderId="0" xfId="1" applyFont="1" applyFill="1" applyProtection="1">
      <protection locked="0"/>
    </xf>
    <xf numFmtId="44" fontId="0" fillId="0" borderId="0" xfId="1" applyFont="1" applyProtection="1">
      <protection locked="0"/>
    </xf>
    <xf numFmtId="15" fontId="0" fillId="0" borderId="0" xfId="0" applyNumberFormat="1" applyProtection="1">
      <protection locked="0"/>
    </xf>
    <xf numFmtId="37" fontId="0" fillId="3" borderId="0" xfId="1" applyNumberFormat="1" applyFont="1" applyFill="1" applyAlignment="1" applyProtection="1">
      <alignment horizontal="center"/>
      <protection locked="0"/>
    </xf>
    <xf numFmtId="44" fontId="0" fillId="3" borderId="0" xfId="1" applyFont="1" applyFill="1" applyProtection="1"/>
    <xf numFmtId="44" fontId="0" fillId="0" borderId="3" xfId="1" applyFont="1" applyBorder="1" applyProtection="1"/>
    <xf numFmtId="44" fontId="0" fillId="0" borderId="4" xfId="1" applyFont="1" applyBorder="1" applyProtection="1"/>
    <xf numFmtId="44" fontId="2" fillId="2" borderId="5" xfId="1" applyFont="1" applyFill="1" applyBorder="1" applyProtection="1"/>
    <xf numFmtId="0" fontId="0" fillId="0" borderId="3" xfId="0" applyBorder="1" applyProtection="1"/>
    <xf numFmtId="44" fontId="0" fillId="0" borderId="5" xfId="1" applyFont="1" applyBorder="1" applyProtection="1"/>
    <xf numFmtId="44" fontId="0" fillId="3" borderId="1" xfId="1" applyFont="1" applyFill="1" applyBorder="1" applyProtection="1">
      <protection locked="0"/>
    </xf>
    <xf numFmtId="44" fontId="0" fillId="0" borderId="1" xfId="1" applyFont="1" applyBorder="1" applyProtection="1">
      <protection locked="0"/>
    </xf>
    <xf numFmtId="49" fontId="0" fillId="0" borderId="0" xfId="1" applyNumberFormat="1" applyFont="1" applyProtection="1">
      <protection locked="0"/>
    </xf>
    <xf numFmtId="49" fontId="0" fillId="3" borderId="0" xfId="1" applyNumberFormat="1" applyFont="1" applyFill="1" applyProtection="1"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D8EC6-5475-4266-9067-2756C4D0C1C9}">
  <dimension ref="A1:R76"/>
  <sheetViews>
    <sheetView tabSelected="1" workbookViewId="0">
      <pane ySplit="1" topLeftCell="A2" activePane="bottomLeft" state="frozen"/>
      <selection pane="bottomLeft" activeCell="K3" sqref="K3"/>
    </sheetView>
  </sheetViews>
  <sheetFormatPr defaultRowHeight="15" x14ac:dyDescent="0.25"/>
  <cols>
    <col min="1" max="1" width="9.140625" style="6" bestFit="1" customWidth="1"/>
    <col min="2" max="2" width="10.5703125" style="15" bestFit="1" customWidth="1"/>
    <col min="3" max="3" width="10.5703125" style="5" bestFit="1" customWidth="1"/>
    <col min="4" max="4" width="12.28515625" style="5" bestFit="1" customWidth="1"/>
    <col min="5" max="5" width="9.7109375" style="5" bestFit="1" customWidth="1"/>
    <col min="6" max="7" width="11.28515625" style="5" bestFit="1" customWidth="1"/>
    <col min="8" max="9" width="9" style="5" bestFit="1" customWidth="1"/>
    <col min="10" max="10" width="9.7109375" style="5" bestFit="1" customWidth="1"/>
    <col min="11" max="11" width="10.5703125" style="5" bestFit="1" customWidth="1"/>
    <col min="12" max="14" width="9.7109375" style="5" bestFit="1" customWidth="1"/>
    <col min="15" max="15" width="13.42578125" style="5" bestFit="1" customWidth="1"/>
    <col min="16" max="16" width="18.140625" style="16" bestFit="1" customWidth="1"/>
    <col min="17" max="17" width="13.42578125" style="2" bestFit="1" customWidth="1"/>
    <col min="18" max="18" width="12.5703125" style="1" bestFit="1" customWidth="1"/>
  </cols>
  <sheetData>
    <row r="1" spans="1:18" s="12" customFormat="1" x14ac:dyDescent="0.25">
      <c r="A1" s="13" t="s">
        <v>16</v>
      </c>
      <c r="B1" s="13" t="s">
        <v>15</v>
      </c>
      <c r="C1" s="9" t="s">
        <v>27</v>
      </c>
      <c r="D1" s="9" t="s">
        <v>0</v>
      </c>
      <c r="E1" s="9" t="s">
        <v>1</v>
      </c>
      <c r="F1" s="9" t="s">
        <v>2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14</v>
      </c>
      <c r="L1" s="9" t="s">
        <v>17</v>
      </c>
      <c r="M1" s="9" t="s">
        <v>7</v>
      </c>
      <c r="N1" s="9" t="s">
        <v>8</v>
      </c>
      <c r="O1" s="9" t="s">
        <v>9</v>
      </c>
      <c r="P1" s="9" t="s">
        <v>18</v>
      </c>
      <c r="Q1" s="10" t="s">
        <v>12</v>
      </c>
      <c r="R1" s="11" t="s">
        <v>10</v>
      </c>
    </row>
    <row r="2" spans="1:18" hidden="1" x14ac:dyDescent="0.25">
      <c r="A2" s="3"/>
      <c r="B2" s="14"/>
      <c r="C2" s="4"/>
      <c r="D2" s="4"/>
      <c r="E2" s="4"/>
      <c r="F2" s="4"/>
      <c r="G2" s="4"/>
      <c r="H2" s="7">
        <v>9</v>
      </c>
      <c r="I2" s="7">
        <v>7</v>
      </c>
      <c r="J2" s="7">
        <v>5</v>
      </c>
      <c r="K2" s="4"/>
      <c r="L2" s="4"/>
      <c r="M2" s="4"/>
      <c r="N2" s="4"/>
      <c r="O2" s="8">
        <f>-SUM(H2:J2)</f>
        <v>-21</v>
      </c>
      <c r="P2" s="17" t="s">
        <v>19</v>
      </c>
      <c r="Q2" s="2">
        <f t="shared" ref="Q2:Q4" si="0">SUM(B2:O2)</f>
        <v>0</v>
      </c>
      <c r="R2" s="1">
        <f>SUM(Q2,R1)</f>
        <v>0</v>
      </c>
    </row>
    <row r="3" spans="1:18" x14ac:dyDescent="0.25">
      <c r="A3" s="6">
        <v>43525</v>
      </c>
      <c r="B3" s="15">
        <v>4482.49</v>
      </c>
      <c r="C3" s="5">
        <f t="shared" ref="C3:C4" si="1">369.39+816.33</f>
        <v>1185.72</v>
      </c>
      <c r="D3" s="5">
        <f t="shared" ref="D3:D4" si="2">B3*-0.19</f>
        <v>-851.67309999999998</v>
      </c>
      <c r="E3" s="5">
        <v>-450</v>
      </c>
      <c r="F3" s="5">
        <v>-1000</v>
      </c>
      <c r="G3" s="5">
        <v>-1150</v>
      </c>
      <c r="H3" s="5">
        <f t="shared" ref="H3:H34" si="3">IF(MONTH(A3)=rent_1_renew,1050*0.6,1050*0.9)</f>
        <v>945</v>
      </c>
      <c r="I3" s="5">
        <f t="shared" ref="I3:I34" si="4">IF(MONTH(A3)=rent_2_renew,1025*0.6,1025*0.9)</f>
        <v>922.5</v>
      </c>
      <c r="J3" s="5">
        <v>0</v>
      </c>
      <c r="K3" s="5">
        <f t="shared" ref="K3:K6" si="5">1865.67*2</f>
        <v>3731.34</v>
      </c>
      <c r="L3" s="5">
        <v>-300</v>
      </c>
      <c r="M3" s="5">
        <v>-450</v>
      </c>
      <c r="O3" s="5">
        <v>-1287.42</v>
      </c>
      <c r="P3" s="16" t="s">
        <v>20</v>
      </c>
      <c r="Q3" s="2">
        <f t="shared" si="0"/>
        <v>5777.9569000000001</v>
      </c>
      <c r="R3" s="1">
        <f>SUM(Q3,R2)</f>
        <v>5777.9569000000001</v>
      </c>
    </row>
    <row r="4" spans="1:18" x14ac:dyDescent="0.25">
      <c r="A4" s="6">
        <v>43556</v>
      </c>
      <c r="B4" s="15">
        <v>4482.49</v>
      </c>
      <c r="C4" s="5">
        <f t="shared" si="1"/>
        <v>1185.72</v>
      </c>
      <c r="D4" s="5">
        <f t="shared" si="2"/>
        <v>-851.67309999999998</v>
      </c>
      <c r="E4" s="5">
        <v>-450</v>
      </c>
      <c r="F4" s="5">
        <v>-1000</v>
      </c>
      <c r="G4" s="5">
        <v>-1150</v>
      </c>
      <c r="H4" s="5">
        <f t="shared" si="3"/>
        <v>945</v>
      </c>
      <c r="I4" s="5">
        <f t="shared" si="4"/>
        <v>922.5</v>
      </c>
      <c r="J4" s="5">
        <v>0</v>
      </c>
      <c r="K4" s="5">
        <f t="shared" si="5"/>
        <v>3731.34</v>
      </c>
      <c r="L4" s="5">
        <v>-300</v>
      </c>
      <c r="M4" s="5">
        <v>-450</v>
      </c>
      <c r="O4" s="5">
        <v>-10000</v>
      </c>
      <c r="P4" s="16" t="s">
        <v>21</v>
      </c>
      <c r="Q4" s="2">
        <f t="shared" si="0"/>
        <v>-2934.6230999999998</v>
      </c>
      <c r="R4" s="1">
        <f t="shared" ref="R4:R60" si="6">SUM(Q4,R3)</f>
        <v>2843.3338000000003</v>
      </c>
    </row>
    <row r="5" spans="1:18" x14ac:dyDescent="0.25">
      <c r="A5" s="6">
        <v>43586</v>
      </c>
      <c r="B5" s="15">
        <v>4482.49</v>
      </c>
      <c r="C5" s="5">
        <f>369.39+816.33</f>
        <v>1185.72</v>
      </c>
      <c r="D5" s="5">
        <f>B5*-0.19</f>
        <v>-851.67309999999998</v>
      </c>
      <c r="E5" s="5">
        <v>-450</v>
      </c>
      <c r="F5" s="5">
        <v>-1000</v>
      </c>
      <c r="G5" s="5">
        <v>-1150</v>
      </c>
      <c r="H5" s="5">
        <f t="shared" si="3"/>
        <v>945</v>
      </c>
      <c r="I5" s="5">
        <f t="shared" si="4"/>
        <v>922.5</v>
      </c>
      <c r="J5" s="5">
        <v>0</v>
      </c>
      <c r="K5" s="5">
        <f t="shared" si="5"/>
        <v>3731.34</v>
      </c>
      <c r="L5" s="5">
        <v>-300</v>
      </c>
      <c r="M5" s="5">
        <v>-450</v>
      </c>
      <c r="O5" s="5">
        <v>2728.11</v>
      </c>
      <c r="P5" s="16" t="s">
        <v>22</v>
      </c>
      <c r="Q5" s="2">
        <f t="shared" ref="Q5:Q36" si="7">SUM(B5:O5)</f>
        <v>9793.4868999999999</v>
      </c>
      <c r="R5" s="1">
        <f t="shared" si="6"/>
        <v>12636.8207</v>
      </c>
    </row>
    <row r="6" spans="1:18" x14ac:dyDescent="0.25">
      <c r="A6" s="6">
        <v>43617</v>
      </c>
      <c r="B6" s="15">
        <v>4482.49</v>
      </c>
      <c r="C6" s="5">
        <f>369.39+816.33</f>
        <v>1185.72</v>
      </c>
      <c r="D6" s="5">
        <f>B6*-0.19</f>
        <v>-851.67309999999998</v>
      </c>
      <c r="E6" s="5">
        <v>-450</v>
      </c>
      <c r="F6" s="5">
        <v>-1000</v>
      </c>
      <c r="G6" s="5">
        <v>-1150</v>
      </c>
      <c r="H6" s="5">
        <f t="shared" si="3"/>
        <v>945</v>
      </c>
      <c r="I6" s="5">
        <f t="shared" si="4"/>
        <v>922.5</v>
      </c>
      <c r="J6" s="5">
        <v>0</v>
      </c>
      <c r="K6" s="5">
        <f t="shared" si="5"/>
        <v>3731.34</v>
      </c>
      <c r="L6" s="5">
        <v>0</v>
      </c>
      <c r="M6" s="5">
        <v>-450</v>
      </c>
      <c r="O6" s="5">
        <v>-20000</v>
      </c>
      <c r="P6" s="16" t="s">
        <v>23</v>
      </c>
      <c r="Q6" s="2">
        <f t="shared" si="7"/>
        <v>-12634.623100000001</v>
      </c>
      <c r="R6" s="1">
        <f t="shared" si="6"/>
        <v>2.1975999999995111</v>
      </c>
    </row>
    <row r="7" spans="1:18" x14ac:dyDescent="0.25">
      <c r="A7" s="6">
        <v>43647</v>
      </c>
      <c r="B7" s="15">
        <v>4482.49</v>
      </c>
      <c r="C7" s="5">
        <f>369.39+1443</f>
        <v>1812.3899999999999</v>
      </c>
      <c r="D7" s="5">
        <f t="shared" ref="D7:D38" si="8">B7*-0.19-28.87</f>
        <v>-880.54309999999998</v>
      </c>
      <c r="E7" s="5">
        <v>-450</v>
      </c>
      <c r="F7" s="5">
        <v>-1400</v>
      </c>
      <c r="G7" s="5">
        <v>-850</v>
      </c>
      <c r="H7" s="5">
        <f t="shared" si="3"/>
        <v>945</v>
      </c>
      <c r="I7" s="5">
        <f t="shared" si="4"/>
        <v>615</v>
      </c>
      <c r="J7" s="5">
        <v>0</v>
      </c>
      <c r="K7" s="5">
        <v>0</v>
      </c>
      <c r="L7" s="5">
        <v>0</v>
      </c>
      <c r="M7" s="5">
        <v>-750</v>
      </c>
      <c r="N7" s="5">
        <v>-300</v>
      </c>
      <c r="Q7" s="2">
        <f t="shared" si="7"/>
        <v>3224.3368999999993</v>
      </c>
      <c r="R7" s="1">
        <f t="shared" si="6"/>
        <v>3226.5344999999988</v>
      </c>
    </row>
    <row r="8" spans="1:18" x14ac:dyDescent="0.25">
      <c r="A8" s="6">
        <v>43678</v>
      </c>
      <c r="B8" s="15">
        <v>4482.49</v>
      </c>
      <c r="C8" s="5">
        <f t="shared" ref="C8:C59" si="9">369.39+1443</f>
        <v>1812.3899999999999</v>
      </c>
      <c r="D8" s="5">
        <f t="shared" si="8"/>
        <v>-880.54309999999998</v>
      </c>
      <c r="E8" s="5">
        <v>-450</v>
      </c>
      <c r="F8" s="5">
        <v>-1400</v>
      </c>
      <c r="G8" s="5">
        <v>-850</v>
      </c>
      <c r="H8" s="5">
        <f t="shared" si="3"/>
        <v>945</v>
      </c>
      <c r="I8" s="5">
        <f t="shared" si="4"/>
        <v>922.5</v>
      </c>
      <c r="J8" s="5">
        <v>-800</v>
      </c>
      <c r="K8" s="5">
        <v>0</v>
      </c>
      <c r="L8" s="5">
        <v>0</v>
      </c>
      <c r="M8" s="5">
        <v>-750</v>
      </c>
      <c r="N8" s="5">
        <v>-300</v>
      </c>
      <c r="Q8" s="2">
        <f t="shared" si="7"/>
        <v>2731.8368999999993</v>
      </c>
      <c r="R8" s="1">
        <f t="shared" si="6"/>
        <v>5958.3713999999982</v>
      </c>
    </row>
    <row r="9" spans="1:18" x14ac:dyDescent="0.25">
      <c r="A9" s="6">
        <v>43709</v>
      </c>
      <c r="B9" s="15">
        <v>4482.49</v>
      </c>
      <c r="C9" s="5">
        <f t="shared" si="9"/>
        <v>1812.3899999999999</v>
      </c>
      <c r="D9" s="5">
        <f t="shared" si="8"/>
        <v>-880.54309999999998</v>
      </c>
      <c r="E9" s="5">
        <v>-450</v>
      </c>
      <c r="F9" s="5">
        <v>-1400</v>
      </c>
      <c r="G9" s="5">
        <v>-850</v>
      </c>
      <c r="H9" s="5">
        <f t="shared" si="3"/>
        <v>630</v>
      </c>
      <c r="I9" s="5">
        <f t="shared" si="4"/>
        <v>922.5</v>
      </c>
      <c r="J9" s="5">
        <v>-800</v>
      </c>
      <c r="K9" s="5">
        <v>0</v>
      </c>
      <c r="L9" s="5">
        <v>0</v>
      </c>
      <c r="M9" s="5">
        <v>-750</v>
      </c>
      <c r="N9" s="5">
        <v>-300</v>
      </c>
      <c r="Q9" s="2">
        <f t="shared" si="7"/>
        <v>2416.8368999999993</v>
      </c>
      <c r="R9" s="1">
        <f t="shared" si="6"/>
        <v>8375.2082999999984</v>
      </c>
    </row>
    <row r="10" spans="1:18" x14ac:dyDescent="0.25">
      <c r="A10" s="6">
        <v>43739</v>
      </c>
      <c r="B10" s="15">
        <v>4482.49</v>
      </c>
      <c r="C10" s="5">
        <f t="shared" si="9"/>
        <v>1812.3899999999999</v>
      </c>
      <c r="D10" s="5">
        <f t="shared" si="8"/>
        <v>-880.54309999999998</v>
      </c>
      <c r="E10" s="5">
        <v>-450</v>
      </c>
      <c r="F10" s="5">
        <v>-1400</v>
      </c>
      <c r="G10" s="5">
        <v>-850</v>
      </c>
      <c r="H10" s="5">
        <f t="shared" si="3"/>
        <v>945</v>
      </c>
      <c r="I10" s="5">
        <f t="shared" si="4"/>
        <v>922.5</v>
      </c>
      <c r="J10" s="5">
        <v>-800</v>
      </c>
      <c r="K10" s="5">
        <f>1865.67*2</f>
        <v>3731.34</v>
      </c>
      <c r="L10" s="5">
        <v>-342</v>
      </c>
      <c r="M10" s="5">
        <v>-750</v>
      </c>
      <c r="N10" s="5">
        <v>-300</v>
      </c>
      <c r="O10" s="5">
        <v>-10000</v>
      </c>
      <c r="P10" s="16" t="s">
        <v>24</v>
      </c>
      <c r="Q10" s="2">
        <f t="shared" si="7"/>
        <v>-3878.8231000000005</v>
      </c>
      <c r="R10" s="1">
        <f t="shared" si="6"/>
        <v>4496.3851999999979</v>
      </c>
    </row>
    <row r="11" spans="1:18" x14ac:dyDescent="0.25">
      <c r="A11" s="6">
        <v>43770</v>
      </c>
      <c r="B11" s="15">
        <v>4609.92</v>
      </c>
      <c r="C11" s="5">
        <f t="shared" si="9"/>
        <v>1812.3899999999999</v>
      </c>
      <c r="D11" s="5">
        <f t="shared" si="8"/>
        <v>-904.75480000000005</v>
      </c>
      <c r="E11" s="5">
        <v>-450</v>
      </c>
      <c r="F11" s="5">
        <v>-1400</v>
      </c>
      <c r="G11" s="5">
        <v>-850</v>
      </c>
      <c r="H11" s="5">
        <f t="shared" si="3"/>
        <v>945</v>
      </c>
      <c r="I11" s="5">
        <f t="shared" si="4"/>
        <v>922.5</v>
      </c>
      <c r="J11" s="5">
        <v>-800</v>
      </c>
      <c r="K11" s="5">
        <f t="shared" ref="K11:K60" si="10">1865.67*2</f>
        <v>3731.34</v>
      </c>
      <c r="L11" s="5">
        <v>-342</v>
      </c>
      <c r="M11" s="5">
        <v>-750</v>
      </c>
      <c r="Q11" s="2">
        <f t="shared" si="7"/>
        <v>6524.3951999999999</v>
      </c>
      <c r="R11" s="1">
        <f t="shared" si="6"/>
        <v>11020.780399999998</v>
      </c>
    </row>
    <row r="12" spans="1:18" x14ac:dyDescent="0.25">
      <c r="A12" s="6">
        <v>43800</v>
      </c>
      <c r="B12" s="15">
        <v>4609.92</v>
      </c>
      <c r="C12" s="5">
        <f t="shared" si="9"/>
        <v>1812.3899999999999</v>
      </c>
      <c r="D12" s="5">
        <f t="shared" si="8"/>
        <v>-904.75480000000005</v>
      </c>
      <c r="E12" s="5">
        <v>-450</v>
      </c>
      <c r="F12" s="5">
        <v>-1400</v>
      </c>
      <c r="G12" s="5">
        <v>-850</v>
      </c>
      <c r="H12" s="5">
        <f t="shared" si="3"/>
        <v>945</v>
      </c>
      <c r="I12" s="5">
        <f t="shared" si="4"/>
        <v>922.5</v>
      </c>
      <c r="J12" s="5">
        <v>-800</v>
      </c>
      <c r="K12" s="5">
        <f t="shared" si="10"/>
        <v>3731.34</v>
      </c>
      <c r="L12" s="5">
        <v>-342</v>
      </c>
      <c r="M12" s="5">
        <v>-750</v>
      </c>
      <c r="Q12" s="2">
        <f t="shared" si="7"/>
        <v>6524.3951999999999</v>
      </c>
      <c r="R12" s="1">
        <f t="shared" si="6"/>
        <v>17545.175599999999</v>
      </c>
    </row>
    <row r="13" spans="1:18" x14ac:dyDescent="0.25">
      <c r="A13" s="6">
        <v>43831</v>
      </c>
      <c r="B13" s="15">
        <v>4609.92</v>
      </c>
      <c r="C13" s="5">
        <f t="shared" si="9"/>
        <v>1812.3899999999999</v>
      </c>
      <c r="D13" s="5">
        <f t="shared" si="8"/>
        <v>-904.75480000000005</v>
      </c>
      <c r="E13" s="5">
        <v>-450</v>
      </c>
      <c r="F13" s="5">
        <v>-1400</v>
      </c>
      <c r="G13" s="5">
        <v>-850</v>
      </c>
      <c r="H13" s="5">
        <f t="shared" si="3"/>
        <v>945</v>
      </c>
      <c r="I13" s="5">
        <f t="shared" si="4"/>
        <v>922.5</v>
      </c>
      <c r="J13" s="5">
        <v>-800</v>
      </c>
      <c r="K13" s="5">
        <f t="shared" si="10"/>
        <v>3731.34</v>
      </c>
      <c r="L13" s="5">
        <v>-342</v>
      </c>
      <c r="M13" s="5">
        <v>-750</v>
      </c>
      <c r="Q13" s="2">
        <f t="shared" si="7"/>
        <v>6524.3951999999999</v>
      </c>
      <c r="R13" s="1">
        <f t="shared" si="6"/>
        <v>24069.570799999998</v>
      </c>
    </row>
    <row r="14" spans="1:18" x14ac:dyDescent="0.25">
      <c r="A14" s="6">
        <v>43862</v>
      </c>
      <c r="B14" s="15">
        <v>4609.92</v>
      </c>
      <c r="C14" s="5">
        <f t="shared" si="9"/>
        <v>1812.3899999999999</v>
      </c>
      <c r="D14" s="5">
        <f t="shared" si="8"/>
        <v>-904.75480000000005</v>
      </c>
      <c r="E14" s="5">
        <v>-450</v>
      </c>
      <c r="F14" s="5">
        <v>-1400</v>
      </c>
      <c r="G14" s="5">
        <v>-850</v>
      </c>
      <c r="H14" s="5">
        <f t="shared" si="3"/>
        <v>945</v>
      </c>
      <c r="I14" s="5">
        <f t="shared" si="4"/>
        <v>922.5</v>
      </c>
      <c r="J14" s="5">
        <v>-800</v>
      </c>
      <c r="K14" s="5">
        <f t="shared" si="10"/>
        <v>3731.34</v>
      </c>
      <c r="L14" s="5">
        <v>-342</v>
      </c>
      <c r="M14" s="5">
        <v>-750</v>
      </c>
      <c r="Q14" s="2">
        <f t="shared" si="7"/>
        <v>6524.3951999999999</v>
      </c>
      <c r="R14" s="1">
        <f t="shared" si="6"/>
        <v>30593.965999999997</v>
      </c>
    </row>
    <row r="15" spans="1:18" x14ac:dyDescent="0.25">
      <c r="A15" s="6">
        <v>43891</v>
      </c>
      <c r="B15" s="15">
        <v>4609.92</v>
      </c>
      <c r="C15" s="5">
        <f t="shared" si="9"/>
        <v>1812.3899999999999</v>
      </c>
      <c r="D15" s="5">
        <f t="shared" si="8"/>
        <v>-904.75480000000005</v>
      </c>
      <c r="E15" s="5">
        <v>-450</v>
      </c>
      <c r="F15" s="5">
        <v>-1400</v>
      </c>
      <c r="G15" s="5">
        <v>-850</v>
      </c>
      <c r="H15" s="5">
        <f t="shared" si="3"/>
        <v>945</v>
      </c>
      <c r="I15" s="5">
        <f t="shared" si="4"/>
        <v>922.5</v>
      </c>
      <c r="J15" s="5">
        <v>-800</v>
      </c>
      <c r="K15" s="5">
        <f t="shared" si="10"/>
        <v>3731.34</v>
      </c>
      <c r="L15" s="5">
        <v>-342</v>
      </c>
      <c r="M15" s="5">
        <v>-750</v>
      </c>
      <c r="Q15" s="2">
        <f t="shared" si="7"/>
        <v>6524.3951999999999</v>
      </c>
      <c r="R15" s="1">
        <f t="shared" si="6"/>
        <v>37118.361199999999</v>
      </c>
    </row>
    <row r="16" spans="1:18" x14ac:dyDescent="0.25">
      <c r="A16" s="6">
        <v>43922</v>
      </c>
      <c r="B16" s="15">
        <v>4609.92</v>
      </c>
      <c r="C16" s="5">
        <f t="shared" si="9"/>
        <v>1812.3899999999999</v>
      </c>
      <c r="D16" s="5">
        <f t="shared" si="8"/>
        <v>-904.75480000000005</v>
      </c>
      <c r="E16" s="5">
        <v>-450</v>
      </c>
      <c r="F16" s="5">
        <v>-1400</v>
      </c>
      <c r="G16" s="5">
        <v>-850</v>
      </c>
      <c r="H16" s="5">
        <f t="shared" si="3"/>
        <v>945</v>
      </c>
      <c r="I16" s="5">
        <f t="shared" si="4"/>
        <v>922.5</v>
      </c>
      <c r="J16" s="5">
        <v>-800</v>
      </c>
      <c r="K16" s="5">
        <f t="shared" si="10"/>
        <v>3731.34</v>
      </c>
      <c r="L16" s="5">
        <v>-342</v>
      </c>
      <c r="M16" s="5">
        <v>-750</v>
      </c>
      <c r="Q16" s="2">
        <f t="shared" si="7"/>
        <v>6524.3951999999999</v>
      </c>
      <c r="R16" s="1">
        <f t="shared" si="6"/>
        <v>43642.756399999998</v>
      </c>
    </row>
    <row r="17" spans="1:18" x14ac:dyDescent="0.25">
      <c r="A17" s="6">
        <v>43952</v>
      </c>
      <c r="B17" s="15">
        <v>4609.92</v>
      </c>
      <c r="C17" s="5">
        <f t="shared" si="9"/>
        <v>1812.3899999999999</v>
      </c>
      <c r="D17" s="5">
        <f t="shared" si="8"/>
        <v>-904.75480000000005</v>
      </c>
      <c r="E17" s="5">
        <v>-450</v>
      </c>
      <c r="F17" s="5">
        <v>-1400</v>
      </c>
      <c r="G17" s="5">
        <v>-850</v>
      </c>
      <c r="H17" s="5">
        <f t="shared" si="3"/>
        <v>945</v>
      </c>
      <c r="I17" s="5">
        <f t="shared" si="4"/>
        <v>922.5</v>
      </c>
      <c r="J17" s="5">
        <v>-800</v>
      </c>
      <c r="K17" s="5">
        <f t="shared" si="10"/>
        <v>3731.34</v>
      </c>
      <c r="L17" s="5">
        <v>-342</v>
      </c>
      <c r="M17" s="5">
        <v>-750</v>
      </c>
      <c r="Q17" s="2">
        <f t="shared" si="7"/>
        <v>6524.3951999999999</v>
      </c>
      <c r="R17" s="1">
        <f t="shared" si="6"/>
        <v>50167.151599999997</v>
      </c>
    </row>
    <row r="18" spans="1:18" x14ac:dyDescent="0.25">
      <c r="A18" s="6">
        <v>43983</v>
      </c>
      <c r="B18" s="15">
        <v>4609.92</v>
      </c>
      <c r="C18" s="5">
        <f t="shared" si="9"/>
        <v>1812.3899999999999</v>
      </c>
      <c r="D18" s="5">
        <f t="shared" si="8"/>
        <v>-904.75480000000005</v>
      </c>
      <c r="E18" s="5">
        <v>-450</v>
      </c>
      <c r="F18" s="5">
        <v>-1400</v>
      </c>
      <c r="G18" s="5">
        <v>-850</v>
      </c>
      <c r="H18" s="5">
        <f t="shared" si="3"/>
        <v>945</v>
      </c>
      <c r="I18" s="5">
        <f t="shared" si="4"/>
        <v>922.5</v>
      </c>
      <c r="J18" s="5">
        <v>-800</v>
      </c>
      <c r="K18" s="5">
        <f t="shared" si="10"/>
        <v>3731.34</v>
      </c>
      <c r="L18" s="5">
        <v>-342</v>
      </c>
      <c r="M18" s="5">
        <v>-750</v>
      </c>
      <c r="Q18" s="2">
        <f t="shared" si="7"/>
        <v>6524.3951999999999</v>
      </c>
      <c r="R18" s="1">
        <f t="shared" si="6"/>
        <v>56691.546799999996</v>
      </c>
    </row>
    <row r="19" spans="1:18" x14ac:dyDescent="0.25">
      <c r="A19" s="6">
        <v>44013</v>
      </c>
      <c r="B19" s="15">
        <v>4609.92</v>
      </c>
      <c r="C19" s="5">
        <f t="shared" si="9"/>
        <v>1812.3899999999999</v>
      </c>
      <c r="D19" s="5">
        <f t="shared" si="8"/>
        <v>-904.75480000000005</v>
      </c>
      <c r="E19" s="5">
        <v>-450</v>
      </c>
      <c r="F19" s="5">
        <v>-1400</v>
      </c>
      <c r="G19" s="5">
        <v>-850</v>
      </c>
      <c r="H19" s="5">
        <f t="shared" si="3"/>
        <v>945</v>
      </c>
      <c r="I19" s="5">
        <f t="shared" si="4"/>
        <v>615</v>
      </c>
      <c r="J19" s="5">
        <v>-800</v>
      </c>
      <c r="K19" s="5">
        <f t="shared" si="10"/>
        <v>3731.34</v>
      </c>
      <c r="L19" s="5">
        <v>-342</v>
      </c>
      <c r="M19" s="5">
        <v>-750</v>
      </c>
      <c r="Q19" s="2">
        <f t="shared" si="7"/>
        <v>6216.8951999999999</v>
      </c>
      <c r="R19" s="1">
        <f t="shared" si="6"/>
        <v>62908.441999999995</v>
      </c>
    </row>
    <row r="20" spans="1:18" x14ac:dyDescent="0.25">
      <c r="A20" s="6">
        <v>44044</v>
      </c>
      <c r="B20" s="15">
        <v>4609.92</v>
      </c>
      <c r="C20" s="5">
        <f t="shared" si="9"/>
        <v>1812.3899999999999</v>
      </c>
      <c r="D20" s="5">
        <f t="shared" si="8"/>
        <v>-904.75480000000005</v>
      </c>
      <c r="E20" s="5">
        <v>-450</v>
      </c>
      <c r="F20" s="5">
        <v>-1400</v>
      </c>
      <c r="G20" s="5">
        <v>-850</v>
      </c>
      <c r="H20" s="5">
        <f t="shared" si="3"/>
        <v>945</v>
      </c>
      <c r="I20" s="5">
        <f t="shared" si="4"/>
        <v>922.5</v>
      </c>
      <c r="J20" s="5">
        <v>-800</v>
      </c>
      <c r="K20" s="5">
        <f t="shared" si="10"/>
        <v>3731.34</v>
      </c>
      <c r="L20" s="5">
        <v>-342</v>
      </c>
      <c r="M20" s="5">
        <v>-750</v>
      </c>
      <c r="Q20" s="2">
        <f t="shared" si="7"/>
        <v>6524.3951999999999</v>
      </c>
      <c r="R20" s="1">
        <f t="shared" si="6"/>
        <v>69432.837199999994</v>
      </c>
    </row>
    <row r="21" spans="1:18" x14ac:dyDescent="0.25">
      <c r="A21" s="6">
        <v>44075</v>
      </c>
      <c r="B21" s="15">
        <v>4609.92</v>
      </c>
      <c r="C21" s="5">
        <f t="shared" si="9"/>
        <v>1812.3899999999999</v>
      </c>
      <c r="D21" s="5">
        <f t="shared" si="8"/>
        <v>-904.75480000000005</v>
      </c>
      <c r="E21" s="5">
        <v>-450</v>
      </c>
      <c r="F21" s="5">
        <v>-1400</v>
      </c>
      <c r="G21" s="5">
        <v>-850</v>
      </c>
      <c r="H21" s="5">
        <f t="shared" si="3"/>
        <v>630</v>
      </c>
      <c r="I21" s="5">
        <f t="shared" si="4"/>
        <v>922.5</v>
      </c>
      <c r="J21" s="5">
        <v>-800</v>
      </c>
      <c r="K21" s="5">
        <f t="shared" si="10"/>
        <v>3731.34</v>
      </c>
      <c r="L21" s="5">
        <v>-342</v>
      </c>
      <c r="M21" s="5">
        <v>-750</v>
      </c>
      <c r="Q21" s="2">
        <f t="shared" si="7"/>
        <v>6209.3951999999999</v>
      </c>
      <c r="R21" s="1">
        <f t="shared" si="6"/>
        <v>75642.232399999994</v>
      </c>
    </row>
    <row r="22" spans="1:18" x14ac:dyDescent="0.25">
      <c r="A22" s="6">
        <v>44105</v>
      </c>
      <c r="B22" s="15">
        <v>4609.92</v>
      </c>
      <c r="C22" s="5">
        <f t="shared" si="9"/>
        <v>1812.3899999999999</v>
      </c>
      <c r="D22" s="5">
        <f t="shared" si="8"/>
        <v>-904.75480000000005</v>
      </c>
      <c r="E22" s="5">
        <v>-450</v>
      </c>
      <c r="F22" s="5">
        <v>-1400</v>
      </c>
      <c r="G22" s="5">
        <v>-850</v>
      </c>
      <c r="H22" s="5">
        <f t="shared" si="3"/>
        <v>945</v>
      </c>
      <c r="I22" s="5">
        <f t="shared" si="4"/>
        <v>922.5</v>
      </c>
      <c r="J22" s="5">
        <v>-800</v>
      </c>
      <c r="K22" s="5">
        <f t="shared" si="10"/>
        <v>3731.34</v>
      </c>
      <c r="L22" s="5">
        <v>-342</v>
      </c>
      <c r="M22" s="5">
        <v>-750</v>
      </c>
      <c r="Q22" s="2">
        <f t="shared" si="7"/>
        <v>6524.3951999999999</v>
      </c>
      <c r="R22" s="1">
        <f t="shared" si="6"/>
        <v>82166.627599999993</v>
      </c>
    </row>
    <row r="23" spans="1:18" x14ac:dyDescent="0.25">
      <c r="A23" s="6">
        <v>44136</v>
      </c>
      <c r="B23" s="15">
        <v>4609.92</v>
      </c>
      <c r="C23" s="5">
        <f t="shared" si="9"/>
        <v>1812.3899999999999</v>
      </c>
      <c r="D23" s="5">
        <f t="shared" si="8"/>
        <v>-904.75480000000005</v>
      </c>
      <c r="E23" s="5">
        <v>-450</v>
      </c>
      <c r="F23" s="5">
        <v>-1400</v>
      </c>
      <c r="G23" s="5">
        <v>-850</v>
      </c>
      <c r="H23" s="5">
        <f t="shared" si="3"/>
        <v>945</v>
      </c>
      <c r="I23" s="5">
        <f t="shared" si="4"/>
        <v>922.5</v>
      </c>
      <c r="J23" s="5">
        <v>-800</v>
      </c>
      <c r="K23" s="5">
        <f t="shared" si="10"/>
        <v>3731.34</v>
      </c>
      <c r="L23" s="5">
        <v>-342</v>
      </c>
      <c r="M23" s="5">
        <v>-750</v>
      </c>
      <c r="Q23" s="2">
        <f t="shared" si="7"/>
        <v>6524.3951999999999</v>
      </c>
      <c r="R23" s="1">
        <f t="shared" si="6"/>
        <v>88691.022799999992</v>
      </c>
    </row>
    <row r="24" spans="1:18" x14ac:dyDescent="0.25">
      <c r="A24" s="6">
        <v>44166</v>
      </c>
      <c r="B24" s="15">
        <v>4609.92</v>
      </c>
      <c r="C24" s="5">
        <f t="shared" si="9"/>
        <v>1812.3899999999999</v>
      </c>
      <c r="D24" s="5">
        <f t="shared" si="8"/>
        <v>-904.75480000000005</v>
      </c>
      <c r="E24" s="5">
        <v>-450</v>
      </c>
      <c r="F24" s="5">
        <v>-1400</v>
      </c>
      <c r="G24" s="5">
        <v>-850</v>
      </c>
      <c r="H24" s="5">
        <f t="shared" si="3"/>
        <v>945</v>
      </c>
      <c r="I24" s="5">
        <f t="shared" si="4"/>
        <v>922.5</v>
      </c>
      <c r="J24" s="5">
        <v>-800</v>
      </c>
      <c r="K24" s="5">
        <f t="shared" si="10"/>
        <v>3731.34</v>
      </c>
      <c r="L24" s="5">
        <v>-342</v>
      </c>
      <c r="M24" s="5">
        <v>-750</v>
      </c>
      <c r="Q24" s="2">
        <f t="shared" si="7"/>
        <v>6524.3951999999999</v>
      </c>
      <c r="R24" s="1">
        <f t="shared" si="6"/>
        <v>95215.417999999991</v>
      </c>
    </row>
    <row r="25" spans="1:18" x14ac:dyDescent="0.25">
      <c r="A25" s="6">
        <v>44197</v>
      </c>
      <c r="B25" s="15">
        <v>4609.92</v>
      </c>
      <c r="C25" s="5">
        <f t="shared" si="9"/>
        <v>1812.3899999999999</v>
      </c>
      <c r="D25" s="5">
        <f t="shared" si="8"/>
        <v>-904.75480000000005</v>
      </c>
      <c r="E25" s="5">
        <v>-450</v>
      </c>
      <c r="F25" s="5">
        <v>-1400</v>
      </c>
      <c r="G25" s="5">
        <v>-850</v>
      </c>
      <c r="H25" s="5">
        <f t="shared" si="3"/>
        <v>945</v>
      </c>
      <c r="I25" s="5">
        <f t="shared" si="4"/>
        <v>922.5</v>
      </c>
      <c r="J25" s="5">
        <v>-800</v>
      </c>
      <c r="K25" s="5">
        <f t="shared" si="10"/>
        <v>3731.34</v>
      </c>
      <c r="L25" s="5">
        <v>-342</v>
      </c>
      <c r="M25" s="5">
        <v>-750</v>
      </c>
      <c r="Q25" s="2">
        <f t="shared" si="7"/>
        <v>6524.3951999999999</v>
      </c>
      <c r="R25" s="1">
        <f t="shared" si="6"/>
        <v>101739.81319999999</v>
      </c>
    </row>
    <row r="26" spans="1:18" x14ac:dyDescent="0.25">
      <c r="A26" s="6">
        <v>44228</v>
      </c>
      <c r="B26" s="15">
        <v>4609.92</v>
      </c>
      <c r="C26" s="5">
        <f t="shared" si="9"/>
        <v>1812.3899999999999</v>
      </c>
      <c r="D26" s="5">
        <f t="shared" si="8"/>
        <v>-904.75480000000005</v>
      </c>
      <c r="E26" s="5">
        <v>-450</v>
      </c>
      <c r="F26" s="5">
        <v>-1400</v>
      </c>
      <c r="G26" s="5">
        <v>-850</v>
      </c>
      <c r="H26" s="5">
        <f t="shared" si="3"/>
        <v>945</v>
      </c>
      <c r="I26" s="5">
        <f t="shared" si="4"/>
        <v>922.5</v>
      </c>
      <c r="J26" s="5">
        <v>-800</v>
      </c>
      <c r="K26" s="5">
        <f t="shared" si="10"/>
        <v>3731.34</v>
      </c>
      <c r="L26" s="5">
        <v>-342</v>
      </c>
      <c r="M26" s="5">
        <v>-750</v>
      </c>
      <c r="Q26" s="2">
        <f t="shared" si="7"/>
        <v>6524.3951999999999</v>
      </c>
      <c r="R26" s="1">
        <f t="shared" si="6"/>
        <v>108264.20839999999</v>
      </c>
    </row>
    <row r="27" spans="1:18" x14ac:dyDescent="0.25">
      <c r="A27" s="6">
        <v>44256</v>
      </c>
      <c r="B27" s="15">
        <v>4609.92</v>
      </c>
      <c r="C27" s="5">
        <f t="shared" si="9"/>
        <v>1812.3899999999999</v>
      </c>
      <c r="D27" s="5">
        <f t="shared" si="8"/>
        <v>-904.75480000000005</v>
      </c>
      <c r="E27" s="5">
        <v>-450</v>
      </c>
      <c r="F27" s="5">
        <v>-1400</v>
      </c>
      <c r="G27" s="5">
        <v>-850</v>
      </c>
      <c r="H27" s="5">
        <f t="shared" si="3"/>
        <v>945</v>
      </c>
      <c r="I27" s="5">
        <f t="shared" si="4"/>
        <v>922.5</v>
      </c>
      <c r="J27" s="5">
        <v>-800</v>
      </c>
      <c r="K27" s="5">
        <f t="shared" si="10"/>
        <v>3731.34</v>
      </c>
      <c r="L27" s="5">
        <v>-342</v>
      </c>
      <c r="M27" s="5">
        <v>-750</v>
      </c>
      <c r="O27" s="5">
        <v>-111000</v>
      </c>
      <c r="P27" s="16" t="s">
        <v>25</v>
      </c>
      <c r="Q27" s="2">
        <f t="shared" si="7"/>
        <v>-104475.6048</v>
      </c>
      <c r="R27" s="1">
        <f t="shared" si="6"/>
        <v>3788.6035999999876</v>
      </c>
    </row>
    <row r="28" spans="1:18" x14ac:dyDescent="0.25">
      <c r="A28" s="6">
        <v>44287</v>
      </c>
      <c r="B28" s="15">
        <v>4609.92</v>
      </c>
      <c r="C28" s="5">
        <f t="shared" si="9"/>
        <v>1812.3899999999999</v>
      </c>
      <c r="D28" s="5">
        <f t="shared" si="8"/>
        <v>-904.75480000000005</v>
      </c>
      <c r="E28" s="5">
        <v>-450</v>
      </c>
      <c r="F28" s="5">
        <f>-1400-250</f>
        <v>-1650</v>
      </c>
      <c r="G28" s="5">
        <v>-850</v>
      </c>
      <c r="H28" s="5">
        <f t="shared" si="3"/>
        <v>945</v>
      </c>
      <c r="I28" s="5">
        <f t="shared" si="4"/>
        <v>922.5</v>
      </c>
      <c r="J28" s="5">
        <v>0</v>
      </c>
      <c r="K28" s="5">
        <f t="shared" si="10"/>
        <v>3731.34</v>
      </c>
      <c r="L28" s="5">
        <v>-342</v>
      </c>
      <c r="M28" s="5">
        <v>-750</v>
      </c>
      <c r="Q28" s="2">
        <f t="shared" si="7"/>
        <v>7074.3951999999999</v>
      </c>
      <c r="R28" s="1">
        <f t="shared" si="6"/>
        <v>10862.998799999987</v>
      </c>
    </row>
    <row r="29" spans="1:18" x14ac:dyDescent="0.25">
      <c r="A29" s="6">
        <v>44317</v>
      </c>
      <c r="B29" s="15">
        <v>4609.92</v>
      </c>
      <c r="C29" s="5">
        <f t="shared" si="9"/>
        <v>1812.3899999999999</v>
      </c>
      <c r="D29" s="5">
        <f t="shared" si="8"/>
        <v>-904.75480000000005</v>
      </c>
      <c r="E29" s="5">
        <v>-450</v>
      </c>
      <c r="F29" s="5">
        <f t="shared" ref="F29:F60" si="11">-1400-250</f>
        <v>-1650</v>
      </c>
      <c r="G29" s="5">
        <v>-850</v>
      </c>
      <c r="H29" s="5">
        <f t="shared" si="3"/>
        <v>945</v>
      </c>
      <c r="I29" s="5">
        <f t="shared" si="4"/>
        <v>922.5</v>
      </c>
      <c r="J29" s="5">
        <v>0</v>
      </c>
      <c r="K29" s="5">
        <f t="shared" si="10"/>
        <v>3731.34</v>
      </c>
      <c r="L29" s="5">
        <v>-342</v>
      </c>
      <c r="M29" s="5">
        <v>-750</v>
      </c>
      <c r="Q29" s="2">
        <f t="shared" si="7"/>
        <v>7074.3951999999999</v>
      </c>
      <c r="R29" s="1">
        <f t="shared" si="6"/>
        <v>17937.393999999986</v>
      </c>
    </row>
    <row r="30" spans="1:18" x14ac:dyDescent="0.25">
      <c r="A30" s="6">
        <v>44348</v>
      </c>
      <c r="B30" s="15">
        <v>4609.92</v>
      </c>
      <c r="C30" s="5">
        <f t="shared" si="9"/>
        <v>1812.3899999999999</v>
      </c>
      <c r="D30" s="5">
        <f t="shared" si="8"/>
        <v>-904.75480000000005</v>
      </c>
      <c r="E30" s="5">
        <v>-450</v>
      </c>
      <c r="F30" s="5">
        <f t="shared" si="11"/>
        <v>-1650</v>
      </c>
      <c r="G30" s="5">
        <v>-850</v>
      </c>
      <c r="H30" s="5">
        <f t="shared" si="3"/>
        <v>945</v>
      </c>
      <c r="I30" s="5">
        <f t="shared" si="4"/>
        <v>922.5</v>
      </c>
      <c r="J30" s="5">
        <v>0</v>
      </c>
      <c r="K30" s="5">
        <f t="shared" si="10"/>
        <v>3731.34</v>
      </c>
      <c r="L30" s="5">
        <v>-342</v>
      </c>
      <c r="M30" s="5">
        <v>-750</v>
      </c>
      <c r="Q30" s="2">
        <f t="shared" si="7"/>
        <v>7074.3951999999999</v>
      </c>
      <c r="R30" s="1">
        <f t="shared" si="6"/>
        <v>25011.789199999985</v>
      </c>
    </row>
    <row r="31" spans="1:18" x14ac:dyDescent="0.25">
      <c r="A31" s="6">
        <v>44378</v>
      </c>
      <c r="B31" s="15">
        <v>4609.92</v>
      </c>
      <c r="C31" s="5">
        <f t="shared" si="9"/>
        <v>1812.3899999999999</v>
      </c>
      <c r="D31" s="5">
        <f t="shared" si="8"/>
        <v>-904.75480000000005</v>
      </c>
      <c r="E31" s="5">
        <v>-450</v>
      </c>
      <c r="F31" s="5">
        <f t="shared" si="11"/>
        <v>-1650</v>
      </c>
      <c r="G31" s="5">
        <v>-850</v>
      </c>
      <c r="H31" s="5">
        <f t="shared" si="3"/>
        <v>945</v>
      </c>
      <c r="I31" s="5">
        <f t="shared" si="4"/>
        <v>615</v>
      </c>
      <c r="J31" s="5">
        <v>0</v>
      </c>
      <c r="K31" s="5">
        <f t="shared" si="10"/>
        <v>3731.34</v>
      </c>
      <c r="L31" s="5">
        <v>-342</v>
      </c>
      <c r="M31" s="5">
        <v>-750</v>
      </c>
      <c r="Q31" s="2">
        <f t="shared" si="7"/>
        <v>6766.8951999999999</v>
      </c>
      <c r="R31" s="1">
        <f t="shared" si="6"/>
        <v>31778.684399999984</v>
      </c>
    </row>
    <row r="32" spans="1:18" x14ac:dyDescent="0.25">
      <c r="A32" s="6">
        <v>44409</v>
      </c>
      <c r="B32" s="15">
        <v>4609.92</v>
      </c>
      <c r="C32" s="5">
        <f t="shared" si="9"/>
        <v>1812.3899999999999</v>
      </c>
      <c r="D32" s="5">
        <f t="shared" si="8"/>
        <v>-904.75480000000005</v>
      </c>
      <c r="E32" s="5">
        <v>-450</v>
      </c>
      <c r="F32" s="5">
        <f t="shared" si="11"/>
        <v>-1650</v>
      </c>
      <c r="G32" s="5">
        <v>-850</v>
      </c>
      <c r="H32" s="5">
        <f t="shared" si="3"/>
        <v>945</v>
      </c>
      <c r="I32" s="5">
        <f t="shared" si="4"/>
        <v>922.5</v>
      </c>
      <c r="J32" s="5">
        <v>0</v>
      </c>
      <c r="K32" s="5">
        <f t="shared" si="10"/>
        <v>3731.34</v>
      </c>
      <c r="L32" s="5">
        <v>-342</v>
      </c>
      <c r="M32" s="5">
        <v>-750</v>
      </c>
      <c r="Q32" s="2">
        <f t="shared" si="7"/>
        <v>7074.3951999999999</v>
      </c>
      <c r="R32" s="1">
        <f t="shared" si="6"/>
        <v>38853.079599999983</v>
      </c>
    </row>
    <row r="33" spans="1:18" x14ac:dyDescent="0.25">
      <c r="A33" s="6">
        <v>44440</v>
      </c>
      <c r="B33" s="15">
        <v>4609.92</v>
      </c>
      <c r="C33" s="5">
        <f t="shared" si="9"/>
        <v>1812.3899999999999</v>
      </c>
      <c r="D33" s="5">
        <f t="shared" si="8"/>
        <v>-904.75480000000005</v>
      </c>
      <c r="E33" s="5">
        <v>-450</v>
      </c>
      <c r="F33" s="5">
        <f t="shared" si="11"/>
        <v>-1650</v>
      </c>
      <c r="G33" s="5">
        <v>-850</v>
      </c>
      <c r="H33" s="5">
        <f t="shared" si="3"/>
        <v>630</v>
      </c>
      <c r="I33" s="5">
        <f t="shared" si="4"/>
        <v>922.5</v>
      </c>
      <c r="J33" s="5">
        <v>0</v>
      </c>
      <c r="K33" s="5">
        <f t="shared" si="10"/>
        <v>3731.34</v>
      </c>
      <c r="L33" s="5">
        <v>-342</v>
      </c>
      <c r="M33" s="5">
        <v>-750</v>
      </c>
      <c r="Q33" s="2">
        <f t="shared" si="7"/>
        <v>6759.3951999999999</v>
      </c>
      <c r="R33" s="1">
        <f t="shared" si="6"/>
        <v>45612.474799999982</v>
      </c>
    </row>
    <row r="34" spans="1:18" x14ac:dyDescent="0.25">
      <c r="A34" s="6">
        <v>44470</v>
      </c>
      <c r="B34" s="15">
        <v>4609.92</v>
      </c>
      <c r="C34" s="5">
        <f t="shared" si="9"/>
        <v>1812.3899999999999</v>
      </c>
      <c r="D34" s="5">
        <f t="shared" si="8"/>
        <v>-904.75480000000005</v>
      </c>
      <c r="E34" s="5">
        <v>-450</v>
      </c>
      <c r="F34" s="5">
        <f t="shared" si="11"/>
        <v>-1650</v>
      </c>
      <c r="G34" s="5">
        <v>-850</v>
      </c>
      <c r="H34" s="5">
        <f t="shared" si="3"/>
        <v>945</v>
      </c>
      <c r="I34" s="5">
        <f t="shared" si="4"/>
        <v>922.5</v>
      </c>
      <c r="J34" s="5">
        <v>0</v>
      </c>
      <c r="K34" s="5">
        <f t="shared" si="10"/>
        <v>3731.34</v>
      </c>
      <c r="L34" s="5">
        <v>-342</v>
      </c>
      <c r="M34" s="5">
        <v>-750</v>
      </c>
      <c r="Q34" s="2">
        <f t="shared" si="7"/>
        <v>7074.3951999999999</v>
      </c>
      <c r="R34" s="1">
        <f t="shared" si="6"/>
        <v>52686.869999999981</v>
      </c>
    </row>
    <row r="35" spans="1:18" x14ac:dyDescent="0.25">
      <c r="A35" s="6">
        <v>44501</v>
      </c>
      <c r="B35" s="15">
        <v>4609.92</v>
      </c>
      <c r="C35" s="5">
        <f t="shared" si="9"/>
        <v>1812.3899999999999</v>
      </c>
      <c r="D35" s="5">
        <f t="shared" si="8"/>
        <v>-904.75480000000005</v>
      </c>
      <c r="E35" s="5">
        <v>-450</v>
      </c>
      <c r="F35" s="5">
        <f t="shared" si="11"/>
        <v>-1650</v>
      </c>
      <c r="G35" s="5">
        <v>-850</v>
      </c>
      <c r="H35" s="5">
        <f t="shared" ref="H35:H60" si="12">IF(MONTH(A35)=rent_1_renew,1050*0.6,1050*0.9)</f>
        <v>945</v>
      </c>
      <c r="I35" s="5">
        <f t="shared" ref="I35:I60" si="13">IF(MONTH(A35)=rent_2_renew,1025*0.6,1025*0.9)</f>
        <v>922.5</v>
      </c>
      <c r="J35" s="5">
        <v>0</v>
      </c>
      <c r="K35" s="5">
        <f t="shared" si="10"/>
        <v>3731.34</v>
      </c>
      <c r="L35" s="5">
        <v>-342</v>
      </c>
      <c r="M35" s="5">
        <v>-750</v>
      </c>
      <c r="Q35" s="2">
        <f t="shared" si="7"/>
        <v>7074.3951999999999</v>
      </c>
      <c r="R35" s="1">
        <f t="shared" si="6"/>
        <v>59761.26519999998</v>
      </c>
    </row>
    <row r="36" spans="1:18" x14ac:dyDescent="0.25">
      <c r="A36" s="6">
        <v>44531</v>
      </c>
      <c r="B36" s="15">
        <v>4609.92</v>
      </c>
      <c r="C36" s="5">
        <f t="shared" si="9"/>
        <v>1812.3899999999999</v>
      </c>
      <c r="D36" s="5">
        <f t="shared" si="8"/>
        <v>-904.75480000000005</v>
      </c>
      <c r="E36" s="5">
        <v>-450</v>
      </c>
      <c r="F36" s="5">
        <f t="shared" si="11"/>
        <v>-1650</v>
      </c>
      <c r="G36" s="5">
        <v>-850</v>
      </c>
      <c r="H36" s="5">
        <f t="shared" si="12"/>
        <v>945</v>
      </c>
      <c r="I36" s="5">
        <f t="shared" si="13"/>
        <v>922.5</v>
      </c>
      <c r="J36" s="5">
        <v>0</v>
      </c>
      <c r="K36" s="5">
        <f t="shared" si="10"/>
        <v>3731.34</v>
      </c>
      <c r="L36" s="5">
        <v>-342</v>
      </c>
      <c r="M36" s="5">
        <v>-750</v>
      </c>
      <c r="Q36" s="2">
        <f t="shared" si="7"/>
        <v>7074.3951999999999</v>
      </c>
      <c r="R36" s="1">
        <f t="shared" si="6"/>
        <v>66835.660399999979</v>
      </c>
    </row>
    <row r="37" spans="1:18" x14ac:dyDescent="0.25">
      <c r="A37" s="6">
        <v>44562</v>
      </c>
      <c r="B37" s="15">
        <v>4609.92</v>
      </c>
      <c r="C37" s="5">
        <f t="shared" si="9"/>
        <v>1812.3899999999999</v>
      </c>
      <c r="D37" s="5">
        <f t="shared" si="8"/>
        <v>-904.75480000000005</v>
      </c>
      <c r="E37" s="5">
        <v>-450</v>
      </c>
      <c r="F37" s="5">
        <f t="shared" si="11"/>
        <v>-1650</v>
      </c>
      <c r="G37" s="5">
        <v>-850</v>
      </c>
      <c r="H37" s="5">
        <f t="shared" si="12"/>
        <v>945</v>
      </c>
      <c r="I37" s="5">
        <f t="shared" si="13"/>
        <v>922.5</v>
      </c>
      <c r="J37" s="5">
        <v>0</v>
      </c>
      <c r="K37" s="5">
        <f t="shared" si="10"/>
        <v>3731.34</v>
      </c>
      <c r="L37" s="5">
        <v>-342</v>
      </c>
      <c r="M37" s="5">
        <v>-750</v>
      </c>
      <c r="Q37" s="2">
        <f t="shared" ref="Q37:Q60" si="14">SUM(B37:O37)</f>
        <v>7074.3951999999999</v>
      </c>
      <c r="R37" s="1">
        <f t="shared" si="6"/>
        <v>73910.055599999978</v>
      </c>
    </row>
    <row r="38" spans="1:18" x14ac:dyDescent="0.25">
      <c r="A38" s="6">
        <v>44593</v>
      </c>
      <c r="B38" s="15">
        <v>4609.92</v>
      </c>
      <c r="C38" s="5">
        <f t="shared" si="9"/>
        <v>1812.3899999999999</v>
      </c>
      <c r="D38" s="5">
        <f t="shared" si="8"/>
        <v>-904.75480000000005</v>
      </c>
      <c r="E38" s="5">
        <v>-450</v>
      </c>
      <c r="F38" s="5">
        <f t="shared" si="11"/>
        <v>-1650</v>
      </c>
      <c r="G38" s="5">
        <v>-850</v>
      </c>
      <c r="H38" s="5">
        <f t="shared" si="12"/>
        <v>945</v>
      </c>
      <c r="I38" s="5">
        <f t="shared" si="13"/>
        <v>922.5</v>
      </c>
      <c r="J38" s="5">
        <v>0</v>
      </c>
      <c r="K38" s="5">
        <f t="shared" si="10"/>
        <v>3731.34</v>
      </c>
      <c r="L38" s="5">
        <v>-342</v>
      </c>
      <c r="M38" s="5">
        <v>-750</v>
      </c>
      <c r="Q38" s="2">
        <f t="shared" si="14"/>
        <v>7074.3951999999999</v>
      </c>
      <c r="R38" s="1">
        <f t="shared" si="6"/>
        <v>80984.450799999977</v>
      </c>
    </row>
    <row r="39" spans="1:18" x14ac:dyDescent="0.25">
      <c r="A39" s="6">
        <v>44621</v>
      </c>
      <c r="B39" s="15">
        <v>4609.92</v>
      </c>
      <c r="C39" s="5">
        <f t="shared" si="9"/>
        <v>1812.3899999999999</v>
      </c>
      <c r="D39" s="5">
        <f t="shared" ref="D39:D59" si="15">B39*-0.19-28.87</f>
        <v>-904.75480000000005</v>
      </c>
      <c r="E39" s="5">
        <v>-450</v>
      </c>
      <c r="F39" s="5">
        <f t="shared" si="11"/>
        <v>-1650</v>
      </c>
      <c r="G39" s="5">
        <v>-850</v>
      </c>
      <c r="H39" s="5">
        <f t="shared" si="12"/>
        <v>945</v>
      </c>
      <c r="I39" s="5">
        <f t="shared" si="13"/>
        <v>922.5</v>
      </c>
      <c r="J39" s="5">
        <v>0</v>
      </c>
      <c r="K39" s="5">
        <f t="shared" si="10"/>
        <v>3731.34</v>
      </c>
      <c r="L39" s="5">
        <v>-342</v>
      </c>
      <c r="M39" s="5">
        <v>-750</v>
      </c>
      <c r="Q39" s="2">
        <f t="shared" si="14"/>
        <v>7074.3951999999999</v>
      </c>
      <c r="R39" s="1">
        <f t="shared" si="6"/>
        <v>88058.845999999976</v>
      </c>
    </row>
    <row r="40" spans="1:18" x14ac:dyDescent="0.25">
      <c r="A40" s="6">
        <v>44652</v>
      </c>
      <c r="B40" s="15">
        <v>4609.92</v>
      </c>
      <c r="C40" s="5">
        <f t="shared" si="9"/>
        <v>1812.3899999999999</v>
      </c>
      <c r="D40" s="5">
        <f t="shared" si="15"/>
        <v>-904.75480000000005</v>
      </c>
      <c r="E40" s="5">
        <v>-450</v>
      </c>
      <c r="F40" s="5">
        <f t="shared" si="11"/>
        <v>-1650</v>
      </c>
      <c r="G40" s="5">
        <v>-850</v>
      </c>
      <c r="H40" s="5">
        <f t="shared" si="12"/>
        <v>945</v>
      </c>
      <c r="I40" s="5">
        <f t="shared" si="13"/>
        <v>922.5</v>
      </c>
      <c r="J40" s="5">
        <v>0</v>
      </c>
      <c r="K40" s="5">
        <f t="shared" si="10"/>
        <v>3731.34</v>
      </c>
      <c r="L40" s="5">
        <v>-342</v>
      </c>
      <c r="M40" s="5">
        <v>-750</v>
      </c>
      <c r="Q40" s="2">
        <f t="shared" si="14"/>
        <v>7074.3951999999999</v>
      </c>
      <c r="R40" s="1">
        <f t="shared" si="6"/>
        <v>95133.241199999975</v>
      </c>
    </row>
    <row r="41" spans="1:18" x14ac:dyDescent="0.25">
      <c r="A41" s="6">
        <v>44682</v>
      </c>
      <c r="B41" s="15">
        <v>4609.92</v>
      </c>
      <c r="C41" s="5">
        <f t="shared" si="9"/>
        <v>1812.3899999999999</v>
      </c>
      <c r="D41" s="5">
        <f t="shared" si="15"/>
        <v>-904.75480000000005</v>
      </c>
      <c r="E41" s="5">
        <v>-450</v>
      </c>
      <c r="F41" s="5">
        <f t="shared" si="11"/>
        <v>-1650</v>
      </c>
      <c r="G41" s="5">
        <v>-850</v>
      </c>
      <c r="H41" s="5">
        <f t="shared" si="12"/>
        <v>945</v>
      </c>
      <c r="I41" s="5">
        <f t="shared" si="13"/>
        <v>922.5</v>
      </c>
      <c r="J41" s="5">
        <v>0</v>
      </c>
      <c r="K41" s="5">
        <f t="shared" si="10"/>
        <v>3731.34</v>
      </c>
      <c r="L41" s="5">
        <v>-342</v>
      </c>
      <c r="M41" s="5">
        <v>-750</v>
      </c>
      <c r="Q41" s="2">
        <f t="shared" si="14"/>
        <v>7074.3951999999999</v>
      </c>
      <c r="R41" s="1">
        <f t="shared" si="6"/>
        <v>102207.63639999997</v>
      </c>
    </row>
    <row r="42" spans="1:18" x14ac:dyDescent="0.25">
      <c r="A42" s="6">
        <v>44713</v>
      </c>
      <c r="B42" s="15">
        <v>4609.92</v>
      </c>
      <c r="C42" s="5">
        <f t="shared" si="9"/>
        <v>1812.3899999999999</v>
      </c>
      <c r="D42" s="5">
        <f t="shared" si="15"/>
        <v>-904.75480000000005</v>
      </c>
      <c r="E42" s="5">
        <v>-450</v>
      </c>
      <c r="F42" s="5">
        <f t="shared" si="11"/>
        <v>-1650</v>
      </c>
      <c r="G42" s="5">
        <v>-850</v>
      </c>
      <c r="H42" s="5">
        <f t="shared" si="12"/>
        <v>945</v>
      </c>
      <c r="I42" s="5">
        <f t="shared" si="13"/>
        <v>922.5</v>
      </c>
      <c r="J42" s="5">
        <v>0</v>
      </c>
      <c r="K42" s="5">
        <f t="shared" si="10"/>
        <v>3731.34</v>
      </c>
      <c r="L42" s="5">
        <v>-342</v>
      </c>
      <c r="M42" s="5">
        <v>-750</v>
      </c>
      <c r="Q42" s="2">
        <f t="shared" si="14"/>
        <v>7074.3951999999999</v>
      </c>
      <c r="R42" s="1">
        <f t="shared" si="6"/>
        <v>109282.03159999997</v>
      </c>
    </row>
    <row r="43" spans="1:18" x14ac:dyDescent="0.25">
      <c r="A43" s="6">
        <v>44743</v>
      </c>
      <c r="B43" s="15">
        <v>4609.92</v>
      </c>
      <c r="C43" s="5">
        <f t="shared" si="9"/>
        <v>1812.3899999999999</v>
      </c>
      <c r="D43" s="5">
        <f t="shared" si="15"/>
        <v>-904.75480000000005</v>
      </c>
      <c r="E43" s="5">
        <v>-450</v>
      </c>
      <c r="F43" s="5">
        <f t="shared" si="11"/>
        <v>-1650</v>
      </c>
      <c r="G43" s="5">
        <v>-850</v>
      </c>
      <c r="H43" s="5">
        <f t="shared" si="12"/>
        <v>945</v>
      </c>
      <c r="I43" s="5">
        <f t="shared" si="13"/>
        <v>615</v>
      </c>
      <c r="J43" s="5">
        <v>0</v>
      </c>
      <c r="K43" s="5">
        <f t="shared" si="10"/>
        <v>3731.34</v>
      </c>
      <c r="L43" s="5">
        <v>-342</v>
      </c>
      <c r="M43" s="5">
        <v>-750</v>
      </c>
      <c r="Q43" s="2">
        <f t="shared" si="14"/>
        <v>6766.8951999999999</v>
      </c>
      <c r="R43" s="1">
        <f t="shared" si="6"/>
        <v>116048.92679999997</v>
      </c>
    </row>
    <row r="44" spans="1:18" x14ac:dyDescent="0.25">
      <c r="A44" s="6">
        <v>44774</v>
      </c>
      <c r="B44" s="15">
        <v>4609.92</v>
      </c>
      <c r="C44" s="5">
        <f t="shared" si="9"/>
        <v>1812.3899999999999</v>
      </c>
      <c r="D44" s="5">
        <f t="shared" si="15"/>
        <v>-904.75480000000005</v>
      </c>
      <c r="E44" s="5">
        <v>-450</v>
      </c>
      <c r="F44" s="5">
        <f t="shared" si="11"/>
        <v>-1650</v>
      </c>
      <c r="G44" s="5">
        <v>-850</v>
      </c>
      <c r="H44" s="5">
        <f t="shared" si="12"/>
        <v>945</v>
      </c>
      <c r="I44" s="5">
        <f t="shared" si="13"/>
        <v>922.5</v>
      </c>
      <c r="J44" s="5">
        <v>0</v>
      </c>
      <c r="K44" s="5">
        <f t="shared" si="10"/>
        <v>3731.34</v>
      </c>
      <c r="L44" s="5">
        <v>-342</v>
      </c>
      <c r="M44" s="5">
        <v>-750</v>
      </c>
      <c r="Q44" s="2">
        <f t="shared" si="14"/>
        <v>7074.3951999999999</v>
      </c>
      <c r="R44" s="1">
        <f t="shared" si="6"/>
        <v>123123.32199999997</v>
      </c>
    </row>
    <row r="45" spans="1:18" x14ac:dyDescent="0.25">
      <c r="A45" s="6">
        <v>44805</v>
      </c>
      <c r="B45" s="15">
        <v>4609.92</v>
      </c>
      <c r="C45" s="5">
        <f t="shared" si="9"/>
        <v>1812.3899999999999</v>
      </c>
      <c r="D45" s="5">
        <f t="shared" si="15"/>
        <v>-904.75480000000005</v>
      </c>
      <c r="E45" s="5">
        <v>-450</v>
      </c>
      <c r="F45" s="5">
        <f t="shared" si="11"/>
        <v>-1650</v>
      </c>
      <c r="G45" s="5">
        <v>-850</v>
      </c>
      <c r="H45" s="5">
        <f t="shared" si="12"/>
        <v>630</v>
      </c>
      <c r="I45" s="5">
        <f t="shared" si="13"/>
        <v>922.5</v>
      </c>
      <c r="J45" s="5">
        <v>0</v>
      </c>
      <c r="K45" s="5">
        <f t="shared" si="10"/>
        <v>3731.34</v>
      </c>
      <c r="L45" s="5">
        <v>-342</v>
      </c>
      <c r="M45" s="5">
        <v>-750</v>
      </c>
      <c r="Q45" s="2">
        <f t="shared" si="14"/>
        <v>6759.3951999999999</v>
      </c>
      <c r="R45" s="1">
        <f t="shared" si="6"/>
        <v>129882.71719999997</v>
      </c>
    </row>
    <row r="46" spans="1:18" x14ac:dyDescent="0.25">
      <c r="A46" s="6">
        <v>44835</v>
      </c>
      <c r="B46" s="15">
        <v>4609.92</v>
      </c>
      <c r="C46" s="5">
        <f t="shared" si="9"/>
        <v>1812.3899999999999</v>
      </c>
      <c r="D46" s="5">
        <f t="shared" si="15"/>
        <v>-904.75480000000005</v>
      </c>
      <c r="E46" s="5">
        <v>-450</v>
      </c>
      <c r="F46" s="5">
        <f t="shared" si="11"/>
        <v>-1650</v>
      </c>
      <c r="G46" s="5">
        <v>-850</v>
      </c>
      <c r="H46" s="5">
        <f t="shared" si="12"/>
        <v>945</v>
      </c>
      <c r="I46" s="5">
        <f t="shared" si="13"/>
        <v>922.5</v>
      </c>
      <c r="J46" s="5">
        <v>0</v>
      </c>
      <c r="K46" s="5">
        <f t="shared" si="10"/>
        <v>3731.34</v>
      </c>
      <c r="L46" s="5">
        <v>-342</v>
      </c>
      <c r="M46" s="5">
        <v>-750</v>
      </c>
      <c r="Q46" s="2">
        <f t="shared" si="14"/>
        <v>7074.3951999999999</v>
      </c>
      <c r="R46" s="1">
        <f t="shared" si="6"/>
        <v>136957.11239999998</v>
      </c>
    </row>
    <row r="47" spans="1:18" x14ac:dyDescent="0.25">
      <c r="A47" s="6">
        <v>44866</v>
      </c>
      <c r="B47" s="15">
        <v>4609.92</v>
      </c>
      <c r="C47" s="5">
        <f t="shared" si="9"/>
        <v>1812.3899999999999</v>
      </c>
      <c r="D47" s="5">
        <f t="shared" si="15"/>
        <v>-904.75480000000005</v>
      </c>
      <c r="E47" s="5">
        <v>-450</v>
      </c>
      <c r="F47" s="5">
        <f t="shared" si="11"/>
        <v>-1650</v>
      </c>
      <c r="G47" s="5">
        <v>-850</v>
      </c>
      <c r="H47" s="5">
        <f t="shared" si="12"/>
        <v>945</v>
      </c>
      <c r="I47" s="5">
        <f t="shared" si="13"/>
        <v>922.5</v>
      </c>
      <c r="J47" s="5">
        <v>0</v>
      </c>
      <c r="K47" s="5">
        <f t="shared" si="10"/>
        <v>3731.34</v>
      </c>
      <c r="L47" s="5">
        <v>-342</v>
      </c>
      <c r="M47" s="5">
        <v>-750</v>
      </c>
      <c r="Q47" s="2">
        <f t="shared" si="14"/>
        <v>7074.3951999999999</v>
      </c>
      <c r="R47" s="1">
        <f t="shared" si="6"/>
        <v>144031.50759999998</v>
      </c>
    </row>
    <row r="48" spans="1:18" x14ac:dyDescent="0.25">
      <c r="A48" s="6">
        <v>44896</v>
      </c>
      <c r="B48" s="15">
        <v>4609.92</v>
      </c>
      <c r="C48" s="5">
        <f t="shared" si="9"/>
        <v>1812.3899999999999</v>
      </c>
      <c r="D48" s="5">
        <f t="shared" si="15"/>
        <v>-904.75480000000005</v>
      </c>
      <c r="E48" s="5">
        <v>-450</v>
      </c>
      <c r="F48" s="5">
        <f t="shared" si="11"/>
        <v>-1650</v>
      </c>
      <c r="G48" s="5">
        <v>-850</v>
      </c>
      <c r="H48" s="5">
        <f t="shared" si="12"/>
        <v>945</v>
      </c>
      <c r="I48" s="5">
        <f t="shared" si="13"/>
        <v>922.5</v>
      </c>
      <c r="J48" s="5">
        <v>0</v>
      </c>
      <c r="K48" s="5">
        <f t="shared" si="10"/>
        <v>3731.34</v>
      </c>
      <c r="L48" s="5">
        <v>-342</v>
      </c>
      <c r="M48" s="5">
        <v>-750</v>
      </c>
      <c r="Q48" s="2">
        <f t="shared" si="14"/>
        <v>7074.3951999999999</v>
      </c>
      <c r="R48" s="1">
        <f t="shared" si="6"/>
        <v>151105.90279999998</v>
      </c>
    </row>
    <row r="49" spans="1:18" x14ac:dyDescent="0.25">
      <c r="A49" s="6">
        <v>44927</v>
      </c>
      <c r="B49" s="15">
        <v>4609.92</v>
      </c>
      <c r="C49" s="5">
        <f t="shared" si="9"/>
        <v>1812.3899999999999</v>
      </c>
      <c r="D49" s="5">
        <f t="shared" si="15"/>
        <v>-904.75480000000005</v>
      </c>
      <c r="E49" s="5">
        <v>-450</v>
      </c>
      <c r="F49" s="5">
        <f t="shared" si="11"/>
        <v>-1650</v>
      </c>
      <c r="G49" s="5">
        <v>-850</v>
      </c>
      <c r="H49" s="5">
        <f t="shared" si="12"/>
        <v>945</v>
      </c>
      <c r="I49" s="5">
        <f t="shared" si="13"/>
        <v>922.5</v>
      </c>
      <c r="J49" s="5">
        <v>0</v>
      </c>
      <c r="K49" s="5">
        <f t="shared" si="10"/>
        <v>3731.34</v>
      </c>
      <c r="L49" s="5">
        <v>-342</v>
      </c>
      <c r="M49" s="5">
        <v>-750</v>
      </c>
      <c r="Q49" s="2">
        <f t="shared" si="14"/>
        <v>7074.3951999999999</v>
      </c>
      <c r="R49" s="1">
        <f t="shared" si="6"/>
        <v>158180.29799999998</v>
      </c>
    </row>
    <row r="50" spans="1:18" x14ac:dyDescent="0.25">
      <c r="A50" s="6">
        <v>44958</v>
      </c>
      <c r="B50" s="15">
        <v>4609.92</v>
      </c>
      <c r="C50" s="5">
        <f t="shared" si="9"/>
        <v>1812.3899999999999</v>
      </c>
      <c r="D50" s="5">
        <f t="shared" si="15"/>
        <v>-904.75480000000005</v>
      </c>
      <c r="E50" s="5">
        <v>-450</v>
      </c>
      <c r="F50" s="5">
        <f t="shared" si="11"/>
        <v>-1650</v>
      </c>
      <c r="G50" s="5">
        <v>-850</v>
      </c>
      <c r="H50" s="5">
        <f t="shared" si="12"/>
        <v>945</v>
      </c>
      <c r="I50" s="5">
        <f t="shared" si="13"/>
        <v>922.5</v>
      </c>
      <c r="J50" s="5">
        <v>0</v>
      </c>
      <c r="K50" s="5">
        <f t="shared" si="10"/>
        <v>3731.34</v>
      </c>
      <c r="L50" s="5">
        <v>-342</v>
      </c>
      <c r="M50" s="5">
        <v>-750</v>
      </c>
      <c r="Q50" s="2">
        <f t="shared" si="14"/>
        <v>7074.3951999999999</v>
      </c>
      <c r="R50" s="1">
        <f t="shared" si="6"/>
        <v>165254.69319999998</v>
      </c>
    </row>
    <row r="51" spans="1:18" x14ac:dyDescent="0.25">
      <c r="A51" s="6">
        <v>44986</v>
      </c>
      <c r="B51" s="15">
        <v>4609.92</v>
      </c>
      <c r="C51" s="5">
        <f t="shared" si="9"/>
        <v>1812.3899999999999</v>
      </c>
      <c r="D51" s="5">
        <f t="shared" si="15"/>
        <v>-904.75480000000005</v>
      </c>
      <c r="E51" s="5">
        <v>-450</v>
      </c>
      <c r="F51" s="5">
        <f t="shared" si="11"/>
        <v>-1650</v>
      </c>
      <c r="G51" s="5">
        <v>-850</v>
      </c>
      <c r="H51" s="5">
        <f t="shared" si="12"/>
        <v>945</v>
      </c>
      <c r="I51" s="5">
        <f t="shared" si="13"/>
        <v>922.5</v>
      </c>
      <c r="J51" s="5">
        <v>0</v>
      </c>
      <c r="K51" s="5">
        <f t="shared" si="10"/>
        <v>3731.34</v>
      </c>
      <c r="L51" s="5">
        <v>-342</v>
      </c>
      <c r="M51" s="5">
        <v>-750</v>
      </c>
      <c r="Q51" s="2">
        <f t="shared" si="14"/>
        <v>7074.3951999999999</v>
      </c>
      <c r="R51" s="1">
        <f t="shared" si="6"/>
        <v>172329.08839999998</v>
      </c>
    </row>
    <row r="52" spans="1:18" x14ac:dyDescent="0.25">
      <c r="A52" s="6">
        <v>45017</v>
      </c>
      <c r="B52" s="15">
        <v>4609.92</v>
      </c>
      <c r="C52" s="5">
        <f t="shared" si="9"/>
        <v>1812.3899999999999</v>
      </c>
      <c r="D52" s="5">
        <f t="shared" si="15"/>
        <v>-904.75480000000005</v>
      </c>
      <c r="E52" s="5">
        <v>-450</v>
      </c>
      <c r="F52" s="5">
        <f t="shared" si="11"/>
        <v>-1650</v>
      </c>
      <c r="G52" s="5">
        <v>-850</v>
      </c>
      <c r="H52" s="5">
        <f t="shared" si="12"/>
        <v>945</v>
      </c>
      <c r="I52" s="5">
        <f t="shared" si="13"/>
        <v>922.5</v>
      </c>
      <c r="J52" s="5">
        <v>0</v>
      </c>
      <c r="K52" s="5">
        <f t="shared" si="10"/>
        <v>3731.34</v>
      </c>
      <c r="L52" s="5">
        <v>-342</v>
      </c>
      <c r="M52" s="5">
        <v>-750</v>
      </c>
      <c r="Q52" s="2">
        <f t="shared" si="14"/>
        <v>7074.3951999999999</v>
      </c>
      <c r="R52" s="1">
        <f t="shared" si="6"/>
        <v>179403.48359999998</v>
      </c>
    </row>
    <row r="53" spans="1:18" x14ac:dyDescent="0.25">
      <c r="A53" s="6">
        <v>45047</v>
      </c>
      <c r="B53" s="15">
        <v>4609.92</v>
      </c>
      <c r="C53" s="5">
        <f t="shared" si="9"/>
        <v>1812.3899999999999</v>
      </c>
      <c r="D53" s="5">
        <f t="shared" si="15"/>
        <v>-904.75480000000005</v>
      </c>
      <c r="E53" s="5">
        <v>-450</v>
      </c>
      <c r="F53" s="5">
        <f t="shared" si="11"/>
        <v>-1650</v>
      </c>
      <c r="G53" s="5">
        <v>-850</v>
      </c>
      <c r="H53" s="5">
        <f t="shared" si="12"/>
        <v>945</v>
      </c>
      <c r="I53" s="5">
        <f t="shared" si="13"/>
        <v>922.5</v>
      </c>
      <c r="J53" s="5">
        <v>0</v>
      </c>
      <c r="K53" s="5">
        <f t="shared" si="10"/>
        <v>3731.34</v>
      </c>
      <c r="L53" s="5">
        <v>-342</v>
      </c>
      <c r="M53" s="5">
        <v>-750</v>
      </c>
      <c r="Q53" s="2">
        <f t="shared" si="14"/>
        <v>7074.3951999999999</v>
      </c>
      <c r="R53" s="1">
        <f t="shared" si="6"/>
        <v>186477.87879999998</v>
      </c>
    </row>
    <row r="54" spans="1:18" x14ac:dyDescent="0.25">
      <c r="A54" s="6">
        <v>45078</v>
      </c>
      <c r="B54" s="15">
        <v>4609.92</v>
      </c>
      <c r="C54" s="5">
        <f t="shared" si="9"/>
        <v>1812.3899999999999</v>
      </c>
      <c r="D54" s="5">
        <f t="shared" si="15"/>
        <v>-904.75480000000005</v>
      </c>
      <c r="E54" s="5">
        <v>-450</v>
      </c>
      <c r="F54" s="5">
        <f t="shared" si="11"/>
        <v>-1650</v>
      </c>
      <c r="G54" s="5">
        <v>-850</v>
      </c>
      <c r="H54" s="5">
        <f t="shared" si="12"/>
        <v>945</v>
      </c>
      <c r="I54" s="5">
        <f t="shared" si="13"/>
        <v>922.5</v>
      </c>
      <c r="J54" s="5">
        <v>0</v>
      </c>
      <c r="K54" s="5">
        <f t="shared" si="10"/>
        <v>3731.34</v>
      </c>
      <c r="L54" s="5">
        <v>-342</v>
      </c>
      <c r="M54" s="5">
        <v>-750</v>
      </c>
      <c r="Q54" s="2">
        <f t="shared" si="14"/>
        <v>7074.3951999999999</v>
      </c>
      <c r="R54" s="1">
        <f t="shared" si="6"/>
        <v>193552.27399999998</v>
      </c>
    </row>
    <row r="55" spans="1:18" x14ac:dyDescent="0.25">
      <c r="A55" s="6">
        <v>45108</v>
      </c>
      <c r="B55" s="15">
        <v>4609.92</v>
      </c>
      <c r="C55" s="5">
        <f t="shared" si="9"/>
        <v>1812.3899999999999</v>
      </c>
      <c r="D55" s="5">
        <f t="shared" si="15"/>
        <v>-904.75480000000005</v>
      </c>
      <c r="E55" s="5">
        <v>-450</v>
      </c>
      <c r="F55" s="5">
        <f t="shared" si="11"/>
        <v>-1650</v>
      </c>
      <c r="G55" s="5">
        <v>-850</v>
      </c>
      <c r="H55" s="5">
        <f t="shared" si="12"/>
        <v>945</v>
      </c>
      <c r="I55" s="5">
        <f t="shared" si="13"/>
        <v>615</v>
      </c>
      <c r="J55" s="5">
        <v>0</v>
      </c>
      <c r="K55" s="5">
        <f t="shared" si="10"/>
        <v>3731.34</v>
      </c>
      <c r="L55" s="5">
        <v>-342</v>
      </c>
      <c r="M55" s="5">
        <v>-750</v>
      </c>
      <c r="Q55" s="2">
        <f t="shared" si="14"/>
        <v>6766.8951999999999</v>
      </c>
      <c r="R55" s="1">
        <f t="shared" si="6"/>
        <v>200319.16919999997</v>
      </c>
    </row>
    <row r="56" spans="1:18" x14ac:dyDescent="0.25">
      <c r="A56" s="6">
        <v>45139</v>
      </c>
      <c r="B56" s="15">
        <v>4609.92</v>
      </c>
      <c r="C56" s="5">
        <f t="shared" si="9"/>
        <v>1812.3899999999999</v>
      </c>
      <c r="D56" s="5">
        <f t="shared" si="15"/>
        <v>-904.75480000000005</v>
      </c>
      <c r="E56" s="5">
        <v>-450</v>
      </c>
      <c r="F56" s="5">
        <f t="shared" si="11"/>
        <v>-1650</v>
      </c>
      <c r="G56" s="5">
        <v>-850</v>
      </c>
      <c r="H56" s="5">
        <f t="shared" si="12"/>
        <v>945</v>
      </c>
      <c r="I56" s="5">
        <f t="shared" si="13"/>
        <v>922.5</v>
      </c>
      <c r="J56" s="5">
        <v>0</v>
      </c>
      <c r="K56" s="5">
        <f t="shared" si="10"/>
        <v>3731.34</v>
      </c>
      <c r="L56" s="5">
        <v>-342</v>
      </c>
      <c r="M56" s="5">
        <v>-750</v>
      </c>
      <c r="Q56" s="2">
        <f t="shared" si="14"/>
        <v>7074.3951999999999</v>
      </c>
      <c r="R56" s="1">
        <f t="shared" si="6"/>
        <v>207393.56439999997</v>
      </c>
    </row>
    <row r="57" spans="1:18" x14ac:dyDescent="0.25">
      <c r="A57" s="6">
        <v>45170</v>
      </c>
      <c r="B57" s="15">
        <v>4609.92</v>
      </c>
      <c r="C57" s="5">
        <f t="shared" si="9"/>
        <v>1812.3899999999999</v>
      </c>
      <c r="D57" s="5">
        <f t="shared" si="15"/>
        <v>-904.75480000000005</v>
      </c>
      <c r="E57" s="5">
        <v>-450</v>
      </c>
      <c r="F57" s="5">
        <f t="shared" si="11"/>
        <v>-1650</v>
      </c>
      <c r="G57" s="5">
        <v>-850</v>
      </c>
      <c r="H57" s="5">
        <f t="shared" si="12"/>
        <v>630</v>
      </c>
      <c r="I57" s="5">
        <f t="shared" si="13"/>
        <v>922.5</v>
      </c>
      <c r="J57" s="5">
        <v>0</v>
      </c>
      <c r="K57" s="5">
        <f t="shared" si="10"/>
        <v>3731.34</v>
      </c>
      <c r="L57" s="5">
        <v>-342</v>
      </c>
      <c r="M57" s="5">
        <v>-750</v>
      </c>
      <c r="O57" s="5">
        <v>-200000</v>
      </c>
      <c r="P57" s="16" t="s">
        <v>26</v>
      </c>
      <c r="Q57" s="2">
        <f t="shared" si="14"/>
        <v>-193240.6048</v>
      </c>
      <c r="R57" s="1">
        <f t="shared" si="6"/>
        <v>14152.959599999973</v>
      </c>
    </row>
    <row r="58" spans="1:18" x14ac:dyDescent="0.25">
      <c r="A58" s="6">
        <v>45200</v>
      </c>
      <c r="B58" s="15">
        <v>4609.92</v>
      </c>
      <c r="C58" s="5">
        <f t="shared" si="9"/>
        <v>1812.3899999999999</v>
      </c>
      <c r="D58" s="5">
        <f t="shared" si="15"/>
        <v>-904.75480000000005</v>
      </c>
      <c r="E58" s="5">
        <v>-450</v>
      </c>
      <c r="F58" s="5">
        <f t="shared" si="11"/>
        <v>-1650</v>
      </c>
      <c r="G58" s="5">
        <v>-850</v>
      </c>
      <c r="H58" s="5">
        <f t="shared" si="12"/>
        <v>945</v>
      </c>
      <c r="I58" s="5">
        <f t="shared" si="13"/>
        <v>922.5</v>
      </c>
      <c r="J58" s="5">
        <v>0</v>
      </c>
      <c r="K58" s="5">
        <f t="shared" si="10"/>
        <v>3731.34</v>
      </c>
      <c r="L58" s="5">
        <v>-342</v>
      </c>
      <c r="M58" s="5">
        <v>-750</v>
      </c>
      <c r="Q58" s="2">
        <f t="shared" si="14"/>
        <v>7074.3951999999999</v>
      </c>
      <c r="R58" s="1">
        <f t="shared" si="6"/>
        <v>21227.354799999972</v>
      </c>
    </row>
    <row r="59" spans="1:18" x14ac:dyDescent="0.25">
      <c r="A59" s="6">
        <v>45231</v>
      </c>
      <c r="B59" s="15">
        <v>4609.92</v>
      </c>
      <c r="C59" s="5">
        <f t="shared" si="9"/>
        <v>1812.3899999999999</v>
      </c>
      <c r="D59" s="5">
        <f t="shared" si="15"/>
        <v>-904.75480000000005</v>
      </c>
      <c r="E59" s="5">
        <v>-450</v>
      </c>
      <c r="F59" s="5">
        <f t="shared" si="11"/>
        <v>-1650</v>
      </c>
      <c r="G59" s="5">
        <v>-850</v>
      </c>
      <c r="H59" s="5">
        <f t="shared" si="12"/>
        <v>945</v>
      </c>
      <c r="I59" s="5">
        <f t="shared" si="13"/>
        <v>922.5</v>
      </c>
      <c r="J59" s="5">
        <v>0</v>
      </c>
      <c r="K59" s="5">
        <f t="shared" si="10"/>
        <v>3731.34</v>
      </c>
      <c r="L59" s="5">
        <v>-342</v>
      </c>
      <c r="M59" s="5">
        <v>-750</v>
      </c>
      <c r="N59" s="5" t="s">
        <v>11</v>
      </c>
      <c r="Q59" s="2">
        <f t="shared" si="14"/>
        <v>7074.3951999999999</v>
      </c>
      <c r="R59" s="1">
        <f t="shared" si="6"/>
        <v>28301.749999999971</v>
      </c>
    </row>
    <row r="60" spans="1:18" x14ac:dyDescent="0.25">
      <c r="A60" s="6">
        <v>45261</v>
      </c>
      <c r="B60" s="15">
        <f>B59/2</f>
        <v>2304.96</v>
      </c>
      <c r="C60" s="5">
        <v>0</v>
      </c>
      <c r="D60" s="5">
        <f>B60*-0.19</f>
        <v>-437.94240000000002</v>
      </c>
      <c r="E60" s="5">
        <v>-450</v>
      </c>
      <c r="F60" s="5">
        <f t="shared" si="11"/>
        <v>-1650</v>
      </c>
      <c r="G60" s="5">
        <v>-850</v>
      </c>
      <c r="H60" s="5">
        <f t="shared" si="12"/>
        <v>945</v>
      </c>
      <c r="I60" s="5">
        <f t="shared" si="13"/>
        <v>922.5</v>
      </c>
      <c r="J60" s="5">
        <f>900-800</f>
        <v>100</v>
      </c>
      <c r="K60" s="5">
        <f t="shared" si="10"/>
        <v>3731.34</v>
      </c>
      <c r="L60" s="5">
        <v>0</v>
      </c>
      <c r="M60" s="5">
        <v>-750</v>
      </c>
      <c r="N60" s="5">
        <f>-48.19-(3*50)</f>
        <v>-198.19</v>
      </c>
      <c r="Q60" s="2">
        <f t="shared" si="14"/>
        <v>3667.6676000000002</v>
      </c>
      <c r="R60" s="1">
        <f t="shared" si="6"/>
        <v>31969.417599999972</v>
      </c>
    </row>
    <row r="61" spans="1:18" x14ac:dyDescent="0.25">
      <c r="A61" s="6">
        <v>45292</v>
      </c>
    </row>
    <row r="62" spans="1:18" x14ac:dyDescent="0.25">
      <c r="A62" s="6">
        <v>45323</v>
      </c>
    </row>
    <row r="63" spans="1:18" x14ac:dyDescent="0.25">
      <c r="A63" s="6">
        <v>45352</v>
      </c>
    </row>
    <row r="64" spans="1:18" x14ac:dyDescent="0.25">
      <c r="A64" s="6">
        <v>45383</v>
      </c>
    </row>
    <row r="65" spans="1:2" x14ac:dyDescent="0.25">
      <c r="A65" s="6">
        <v>45413</v>
      </c>
    </row>
    <row r="66" spans="1:2" x14ac:dyDescent="0.25">
      <c r="A66" s="6">
        <v>45444</v>
      </c>
    </row>
    <row r="67" spans="1:2" x14ac:dyDescent="0.25">
      <c r="A67" s="6">
        <v>45474</v>
      </c>
    </row>
    <row r="68" spans="1:2" x14ac:dyDescent="0.25">
      <c r="A68" s="6">
        <v>45505</v>
      </c>
    </row>
    <row r="69" spans="1:2" x14ac:dyDescent="0.25">
      <c r="A69" s="6">
        <v>45536</v>
      </c>
    </row>
    <row r="70" spans="1:2" x14ac:dyDescent="0.25">
      <c r="A70" s="6">
        <v>45566</v>
      </c>
    </row>
    <row r="71" spans="1:2" x14ac:dyDescent="0.25">
      <c r="A71" s="6">
        <v>45597</v>
      </c>
    </row>
    <row r="72" spans="1:2" x14ac:dyDescent="0.25">
      <c r="A72" s="6">
        <v>45627</v>
      </c>
    </row>
    <row r="73" spans="1:2" x14ac:dyDescent="0.25">
      <c r="A73" s="6">
        <v>45658</v>
      </c>
    </row>
    <row r="74" spans="1:2" x14ac:dyDescent="0.25">
      <c r="A74" s="6">
        <v>45689</v>
      </c>
    </row>
    <row r="75" spans="1:2" x14ac:dyDescent="0.25">
      <c r="A75" s="6">
        <v>45717</v>
      </c>
    </row>
    <row r="76" spans="1:2" x14ac:dyDescent="0.25">
      <c r="A76" s="6">
        <v>45748</v>
      </c>
      <c r="B76" s="15" t="s">
        <v>13</v>
      </c>
    </row>
  </sheetData>
  <sheetProtection sheet="1" objects="1" scenarios="1" formatColumns="0" deleteRow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All_Income_And_Expenses</vt:lpstr>
      <vt:lpstr>All_Income_And_Expenses!rent_1_renew</vt:lpstr>
      <vt:lpstr>All_Income_And_Expenses!rent_2_renew</vt:lpstr>
      <vt:lpstr>All_Income_And_Expenses!rent_3_renew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Jeezy</dc:creator>
  <cp:lastModifiedBy>Jeezy</cp:lastModifiedBy>
  <dcterms:created xsi:type="dcterms:W3CDTF">2018-12-23T09:27:09Z</dcterms:created>
  <dcterms:modified xsi:type="dcterms:W3CDTF">2018-12-31T23:42:45Z</dcterms:modified>
</cp:coreProperties>
</file>