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\Manager\App\Company\ActReco\Projects\v2\"/>
    </mc:Choice>
  </mc:AlternateContent>
  <xr:revisionPtr revIDLastSave="0" documentId="13_ncr:1_{EC21EA20-BE44-42F1-8B94-7B63655A748E}" xr6:coauthVersionLast="47" xr6:coauthVersionMax="47" xr10:uidLastSave="{00000000-0000-0000-0000-000000000000}"/>
  <bookViews>
    <workbookView xWindow="-103" yWindow="-103" windowWidth="29692" windowHeight="11949" tabRatio="633" xr2:uid="{00000000-000D-0000-FFFF-FFFF00000000}"/>
  </bookViews>
  <sheets>
    <sheet name="App" sheetId="66" r:id="rId1"/>
    <sheet name="Tool" sheetId="67" r:id="rId2"/>
    <sheet name="2025-03 (2)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66" l="1"/>
  <c r="P3" i="66"/>
  <c r="D9" i="67"/>
  <c r="D8" i="67"/>
  <c r="D7" i="67"/>
  <c r="D6" i="67"/>
  <c r="D5" i="67"/>
  <c r="D4" i="67"/>
  <c r="D3" i="67"/>
  <c r="D2" i="67"/>
  <c r="C7" i="67"/>
  <c r="C6" i="67"/>
  <c r="C5" i="67"/>
  <c r="C8" i="67"/>
  <c r="E18" i="66"/>
  <c r="E53" i="66"/>
  <c r="B25" i="66"/>
  <c r="B4" i="66"/>
  <c r="B5" i="66"/>
  <c r="E105" i="66"/>
  <c r="E104" i="66"/>
  <c r="E103" i="66"/>
  <c r="E102" i="66"/>
  <c r="E101" i="66"/>
  <c r="E100" i="66"/>
  <c r="E99" i="66"/>
  <c r="E98" i="66"/>
  <c r="E97" i="66"/>
  <c r="E96" i="66"/>
  <c r="E95" i="66"/>
  <c r="E94" i="66"/>
  <c r="E93" i="66"/>
  <c r="E92" i="66"/>
  <c r="E91" i="66"/>
  <c r="E90" i="66"/>
  <c r="E89" i="66"/>
  <c r="E88" i="66"/>
  <c r="E87" i="66"/>
  <c r="E86" i="66"/>
  <c r="E85" i="66"/>
  <c r="E84" i="66"/>
  <c r="E83" i="66"/>
  <c r="E82" i="66"/>
  <c r="E81" i="66"/>
  <c r="E80" i="66"/>
  <c r="E79" i="66"/>
  <c r="E78" i="66"/>
  <c r="E77" i="66"/>
  <c r="E76" i="66"/>
  <c r="E75" i="66"/>
  <c r="E74" i="66"/>
  <c r="E73" i="66"/>
  <c r="E72" i="66"/>
  <c r="E71" i="66"/>
  <c r="E70" i="66"/>
  <c r="E69" i="66"/>
  <c r="E68" i="66"/>
  <c r="E67" i="66"/>
  <c r="E66" i="66"/>
  <c r="E65" i="66"/>
  <c r="E64" i="66"/>
  <c r="E63" i="66"/>
  <c r="E62" i="66"/>
  <c r="E61" i="66"/>
  <c r="E60" i="66"/>
  <c r="E59" i="66"/>
  <c r="E58" i="66"/>
  <c r="E57" i="66"/>
  <c r="E56" i="66"/>
  <c r="E55" i="66"/>
  <c r="E54" i="66"/>
  <c r="E52" i="66"/>
  <c r="E51" i="66"/>
  <c r="E50" i="66"/>
  <c r="E49" i="66"/>
  <c r="E48" i="66"/>
  <c r="E47" i="66"/>
  <c r="E46" i="66"/>
  <c r="E45" i="66"/>
  <c r="E44" i="66"/>
  <c r="E43" i="66"/>
  <c r="E42" i="66"/>
  <c r="E41" i="66"/>
  <c r="E38" i="66"/>
  <c r="E35" i="66"/>
  <c r="E34" i="66"/>
  <c r="E30" i="66"/>
  <c r="E29" i="66"/>
  <c r="E28" i="66"/>
  <c r="E27" i="66"/>
  <c r="E26" i="66"/>
  <c r="E25" i="66"/>
  <c r="E24" i="66"/>
  <c r="E23" i="66"/>
  <c r="E22" i="66"/>
  <c r="E21" i="66"/>
  <c r="E20" i="66"/>
  <c r="E17" i="66"/>
  <c r="E16" i="66"/>
  <c r="E15" i="66"/>
  <c r="E14" i="66"/>
  <c r="E13" i="66"/>
  <c r="E12" i="66"/>
  <c r="E11" i="66"/>
  <c r="E10" i="66"/>
  <c r="E9" i="66"/>
  <c r="E5" i="66"/>
  <c r="J3" i="66"/>
  <c r="B17" i="66" s="1"/>
  <c r="V3" i="66"/>
  <c r="S3" i="66"/>
  <c r="B24" i="66" s="1"/>
  <c r="M3" i="66"/>
  <c r="B19" i="66" s="1"/>
  <c r="G3" i="66"/>
  <c r="B16" i="66" s="1"/>
  <c r="B18" i="66" s="1"/>
  <c r="E19" i="66" l="1"/>
  <c r="E3" i="66" s="1"/>
  <c r="B15" i="66" s="1"/>
  <c r="B33" i="66" s="1"/>
  <c r="B26" i="66"/>
  <c r="B58" i="66" l="1"/>
  <c r="B51" i="66"/>
  <c r="B53" i="66" s="1"/>
  <c r="B37" i="66"/>
  <c r="B39" i="66" s="1"/>
  <c r="B21" i="66"/>
  <c r="B22" i="66" s="1"/>
  <c r="C1048576" i="4"/>
  <c r="E35" i="4"/>
  <c r="F35" i="4" s="1"/>
  <c r="G35" i="4" s="1"/>
  <c r="E34" i="4"/>
  <c r="E33" i="4"/>
  <c r="E32" i="4"/>
  <c r="E31" i="4"/>
  <c r="E30" i="4"/>
  <c r="E29" i="4"/>
  <c r="E28" i="4"/>
  <c r="E27" i="4"/>
  <c r="E26" i="4"/>
  <c r="E25" i="4"/>
  <c r="F25" i="4" s="1"/>
  <c r="G25" i="4" s="1"/>
  <c r="E24" i="4"/>
  <c r="E23" i="4"/>
  <c r="E22" i="4"/>
  <c r="E21" i="4"/>
  <c r="E20" i="4"/>
  <c r="F20" i="4" s="1"/>
  <c r="G20" i="4" s="1"/>
  <c r="F19" i="4"/>
  <c r="G19" i="4" s="1"/>
  <c r="E19" i="4"/>
  <c r="E18" i="4"/>
  <c r="F18" i="4" s="1"/>
  <c r="G18" i="4" s="1"/>
  <c r="J17" i="4"/>
  <c r="J18" i="4" s="1"/>
  <c r="E17" i="4"/>
  <c r="E16" i="4"/>
  <c r="E15" i="4"/>
  <c r="E14" i="4"/>
  <c r="E13" i="4"/>
  <c r="E12" i="4"/>
  <c r="F12" i="4" s="1"/>
  <c r="G12" i="4" s="1"/>
  <c r="E11" i="4"/>
  <c r="E10" i="4"/>
  <c r="E9" i="4"/>
  <c r="J8" i="4"/>
  <c r="E8" i="4"/>
  <c r="F8" i="4" s="1"/>
  <c r="G8" i="4" s="1"/>
  <c r="E7" i="4"/>
  <c r="F7" i="4" s="1"/>
  <c r="G7" i="4" s="1"/>
  <c r="E6" i="4"/>
  <c r="A6" i="4"/>
  <c r="A7" i="4" s="1"/>
  <c r="E5" i="4"/>
  <c r="E3" i="4" s="1"/>
  <c r="E1048576" i="4" s="1"/>
  <c r="D3" i="4"/>
  <c r="D1048576" i="4" s="1"/>
  <c r="C3" i="4"/>
  <c r="B44" i="66" l="1"/>
  <c r="B46" i="66" s="1"/>
  <c r="B60" i="66"/>
  <c r="F21" i="4"/>
  <c r="G21" i="4" s="1"/>
  <c r="F24" i="4"/>
  <c r="G24" i="4" s="1"/>
  <c r="F22" i="4"/>
  <c r="G22" i="4" s="1"/>
  <c r="F28" i="4"/>
  <c r="G28" i="4" s="1"/>
  <c r="F9" i="4"/>
  <c r="G9" i="4" s="1"/>
  <c r="F11" i="4"/>
  <c r="G11" i="4" s="1"/>
  <c r="F26" i="4"/>
  <c r="G26" i="4" s="1"/>
  <c r="F14" i="4"/>
  <c r="G14" i="4" s="1"/>
  <c r="F15" i="4"/>
  <c r="G15" i="4" s="1"/>
  <c r="F29" i="4"/>
  <c r="G29" i="4" s="1"/>
  <c r="F16" i="4"/>
  <c r="G16" i="4" s="1"/>
  <c r="F5" i="4"/>
  <c r="G5" i="4" s="1"/>
  <c r="F17" i="4"/>
  <c r="G17" i="4" s="1"/>
  <c r="F30" i="4"/>
  <c r="G30" i="4" s="1"/>
  <c r="F10" i="4"/>
  <c r="G10" i="4" s="1"/>
  <c r="F23" i="4"/>
  <c r="G23" i="4" s="1"/>
  <c r="F13" i="4"/>
  <c r="G13" i="4" s="1"/>
  <c r="F27" i="4"/>
  <c r="G27" i="4" s="1"/>
  <c r="F31" i="4"/>
  <c r="G31" i="4" s="1"/>
  <c r="F32" i="4"/>
  <c r="G32" i="4" s="1"/>
  <c r="F6" i="4"/>
  <c r="F33" i="4"/>
  <c r="G33" i="4" s="1"/>
  <c r="F34" i="4"/>
  <c r="G34" i="4" s="1"/>
  <c r="G6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2" i="66" l="1"/>
  <c r="B63" i="66" s="1"/>
  <c r="F3" i="4"/>
  <c r="G3" i="4"/>
  <c r="G1048576" i="4" s="1"/>
  <c r="A1048576" i="4"/>
  <c r="F1048576" i="4"/>
  <c r="J13" i="4"/>
  <c r="J14" i="4" l="1"/>
  <c r="J20" i="4" s="1"/>
  <c r="J1048576" i="4" l="1"/>
</calcChain>
</file>

<file path=xl/sharedStrings.xml><?xml version="1.0" encoding="utf-8"?>
<sst xmlns="http://schemas.openxmlformats.org/spreadsheetml/2006/main" count="257" uniqueCount="90">
  <si>
    <t>Link</t>
  </si>
  <si>
    <t>Time in Hour</t>
  </si>
  <si>
    <t>Rate in USD</t>
  </si>
  <si>
    <t>Rate PerHour</t>
  </si>
  <si>
    <t>Currency Rate</t>
  </si>
  <si>
    <t>Bonus Payment</t>
  </si>
  <si>
    <t>Time in Minutes</t>
  </si>
  <si>
    <t>ALL</t>
  </si>
  <si>
    <t>PrePays, Avans</t>
  </si>
  <si>
    <t>Overall for Payment</t>
  </si>
  <si>
    <t>Overall for Payment in UZS</t>
  </si>
  <si>
    <t>Video count</t>
  </si>
  <si>
    <t>Salary in UZS</t>
  </si>
  <si>
    <t xml:space="preserve"> Salary</t>
  </si>
  <si>
    <t>Payment via Labour Contract</t>
  </si>
  <si>
    <t>Tax from Labour Contract</t>
  </si>
  <si>
    <t>Lean Amount of Money from LC</t>
  </si>
  <si>
    <t>Payment via Service Contract</t>
  </si>
  <si>
    <t>Aliev Sh.</t>
  </si>
  <si>
    <t>Full Name</t>
  </si>
  <si>
    <t>https://t.me/c/1928723945/894/63103</t>
  </si>
  <si>
    <t>https://t.me/c/1928723945/894/63448</t>
  </si>
  <si>
    <t>https://t.me/c/1928723945/894/66024</t>
  </si>
  <si>
    <t>https://t.me/c/1928723945/894/67299</t>
  </si>
  <si>
    <t>Начисление</t>
  </si>
  <si>
    <t>Дата</t>
  </si>
  <si>
    <t>Сумма</t>
  </si>
  <si>
    <t>Proof</t>
  </si>
  <si>
    <t>Организация</t>
  </si>
  <si>
    <t>ИНН</t>
  </si>
  <si>
    <t>Директор</t>
  </si>
  <si>
    <t>Площадь помещения</t>
  </si>
  <si>
    <t>Имеется задолженнось</t>
  </si>
  <si>
    <t>Сумма задолженности</t>
  </si>
  <si>
    <t xml:space="preserve"> </t>
  </si>
  <si>
    <t>Перечисления</t>
  </si>
  <si>
    <t>Залоговая сумма</t>
  </si>
  <si>
    <t xml:space="preserve">ПИНФЛ </t>
  </si>
  <si>
    <t>Стоимость</t>
  </si>
  <si>
    <t>Возвраты залоговой суммы</t>
  </si>
  <si>
    <t>IHamkor</t>
  </si>
  <si>
    <t>OrgInfo</t>
  </si>
  <si>
    <t xml:space="preserve">Возвраты </t>
  </si>
  <si>
    <t>Тип</t>
  </si>
  <si>
    <t>{ComType}</t>
  </si>
  <si>
    <t>{ComName}</t>
  </si>
  <si>
    <t>{ComINN}</t>
  </si>
  <si>
    <t>{DirName}</t>
  </si>
  <si>
    <t>{DirPINFL}</t>
  </si>
  <si>
    <t>Дата договора аренды</t>
  </si>
  <si>
    <t>Номер договора аренды</t>
  </si>
  <si>
    <t>{Contract}</t>
  </si>
  <si>
    <t>Паспорт</t>
  </si>
  <si>
    <t>{DirPassport}</t>
  </si>
  <si>
    <t>Дата получения НДС</t>
  </si>
  <si>
    <t>Плательщик НДС ?</t>
  </si>
  <si>
    <t>НДС получен у нас ?</t>
  </si>
  <si>
    <t>Счет Фактуры</t>
  </si>
  <si>
    <t>Да</t>
  </si>
  <si>
    <t>Нет</t>
  </si>
  <si>
    <t>{Date}</t>
  </si>
  <si>
    <t>Возвраты Залога</t>
  </si>
  <si>
    <t>Остаток Залога</t>
  </si>
  <si>
    <t>Бонусный Гонорар №1</t>
  </si>
  <si>
    <t xml:space="preserve">Бонусный процент </t>
  </si>
  <si>
    <t>Подоходный Налог ?</t>
  </si>
  <si>
    <t>Чистый Гонорар</t>
  </si>
  <si>
    <t>Остаток для Компании</t>
  </si>
  <si>
    <t>Обшая Оплата</t>
  </si>
  <si>
    <t>Бонусный Гонорар №2</t>
  </si>
  <si>
    <t>Общий Гонорар</t>
  </si>
  <si>
    <t>Из Обшей Оплаты ?</t>
  </si>
  <si>
    <t>Бонусный Гонорар №3</t>
  </si>
  <si>
    <t>Бонусный Гонорар №4</t>
  </si>
  <si>
    <t>{Area}</t>
  </si>
  <si>
    <t>Остаток в процентах</t>
  </si>
  <si>
    <t>Начисления</t>
  </si>
  <si>
    <t>Оплаты</t>
  </si>
  <si>
    <t>Бонус от:</t>
  </si>
  <si>
    <t>Основная сумма</t>
  </si>
  <si>
    <t>{EHF-IN}</t>
  </si>
  <si>
    <t xml:space="preserve">{Pricings} </t>
  </si>
  <si>
    <t>{Bank-OT}</t>
  </si>
  <si>
    <t>{Trans-OT}</t>
  </si>
  <si>
    <t>{Bank-IN}</t>
  </si>
  <si>
    <t xml:space="preserve"> {Card-OT}</t>
  </si>
  <si>
    <t xml:space="preserve"> {Card-IN}</t>
  </si>
  <si>
    <t>Бонусы</t>
  </si>
  <si>
    <t xml:space="preserve"> {Bonuses}</t>
  </si>
  <si>
    <t>Перечисления на Физическое лицо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</si>
</sst>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yyyy\-mm\-dd;@"/>
    <numFmt numFmtId="166" formatCode="&quot;$&quot;#,##0.00"/>
    <numFmt numFmtId="167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</cellStyleXfs>
  <cellXfs count="76">
    <xf numFmtId="0" fontId="0" fillId="0" borderId="0" xfId="0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3" fontId="10" fillId="2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166" fontId="9" fillId="3" borderId="0" xfId="0" applyNumberFormat="1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3" fontId="7" fillId="0" borderId="0" xfId="1" applyNumberFormat="1" applyFont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3" fontId="14" fillId="4" borderId="2" xfId="1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3" fontId="7" fillId="0" borderId="3" xfId="1" applyNumberFormat="1" applyFont="1" applyBorder="1" applyAlignment="1">
      <alignment horizontal="center" vertical="center"/>
    </xf>
    <xf numFmtId="0" fontId="7" fillId="0" borderId="3" xfId="0" applyFont="1" applyBorder="1"/>
    <xf numFmtId="165" fontId="14" fillId="4" borderId="5" xfId="0" applyNumberFormat="1" applyFont="1" applyFill="1" applyBorder="1" applyAlignment="1">
      <alignment horizontal="center" vertical="center"/>
    </xf>
    <xf numFmtId="165" fontId="8" fillId="4" borderId="6" xfId="0" applyNumberFormat="1" applyFont="1" applyFill="1" applyBorder="1" applyAlignment="1">
      <alignment horizontal="center" vertical="center"/>
    </xf>
    <xf numFmtId="3" fontId="14" fillId="4" borderId="2" xfId="1" applyNumberFormat="1" applyFont="1" applyFill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14" fontId="14" fillId="4" borderId="5" xfId="0" applyNumberFormat="1" applyFont="1" applyFill="1" applyBorder="1" applyAlignment="1">
      <alignment horizontal="center" vertical="center"/>
    </xf>
    <xf numFmtId="14" fontId="8" fillId="4" borderId="6" xfId="0" applyNumberFormat="1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3" fontId="14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16" fillId="0" borderId="0" xfId="2" applyNumberFormat="1" applyFont="1" applyAlignment="1">
      <alignment horizontal="center" vertical="center"/>
    </xf>
    <xf numFmtId="3" fontId="14" fillId="4" borderId="10" xfId="1" applyNumberFormat="1" applyFont="1" applyFill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3" fontId="14" fillId="0" borderId="0" xfId="3" applyNumberFormat="1" applyFont="1" applyAlignment="1">
      <alignment horizontal="center" vertical="center"/>
    </xf>
    <xf numFmtId="3" fontId="14" fillId="0" borderId="0" xfId="3" applyNumberFormat="1" applyFont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4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2" xfId="3" xr:uid="{FD94F1C5-A512-475A-B82D-41ECD95C3E06}"/>
    <cellStyle name="Percent" xfId="4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B3B3"/>
      <color rgb="FFF4F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04E5-93C0-4B34-927D-B6A198944D74}">
  <sheetPr codeName="Sheet5"/>
  <dimension ref="A1:Z275"/>
  <sheetViews>
    <sheetView tabSelected="1" topLeftCell="B1" zoomScale="85" zoomScaleNormal="85" workbookViewId="0">
      <selection activeCell="O4" sqref="O4"/>
    </sheetView>
  </sheetViews>
  <sheetFormatPr defaultColWidth="9.23046875" defaultRowHeight="22" customHeight="1" x14ac:dyDescent="0.35"/>
  <cols>
    <col min="1" max="1" width="28.23046875" style="45" customWidth="1"/>
    <col min="2" max="2" width="37.53515625" style="39" customWidth="1"/>
    <col min="3" max="3" width="16.69140625" style="59" customWidth="1"/>
    <col min="4" max="4" width="16.23046875" style="43" customWidth="1"/>
    <col min="5" max="5" width="14.23046875" style="21" customWidth="1"/>
    <col min="6" max="6" width="14.4609375" style="33" customWidth="1"/>
    <col min="7" max="7" width="16.53515625" style="21" customWidth="1"/>
    <col min="8" max="8" width="13.4609375" style="30" customWidth="1"/>
    <col min="9" max="9" width="14.4609375" style="59" customWidth="1"/>
    <col min="10" max="10" width="14.4609375" style="21" customWidth="1"/>
    <col min="11" max="11" width="11.4609375" style="30" customWidth="1"/>
    <col min="12" max="12" width="14.4609375" style="59" customWidth="1"/>
    <col min="13" max="13" width="14.07421875" style="21" customWidth="1"/>
    <col min="14" max="14" width="15.69140625" style="30" customWidth="1"/>
    <col min="15" max="15" width="14.4609375" style="33" customWidth="1"/>
    <col min="16" max="16" width="16.53515625" style="21" customWidth="1"/>
    <col min="17" max="17" width="13.4609375" style="30" customWidth="1"/>
    <col min="18" max="18" width="14.4609375" style="59" customWidth="1"/>
    <col min="19" max="19" width="14.4609375" style="21" customWidth="1"/>
    <col min="20" max="20" width="17.69140625" style="30" customWidth="1"/>
    <col min="21" max="21" width="14.4609375" style="59" customWidth="1"/>
    <col min="22" max="22" width="14.4609375" style="21" customWidth="1"/>
    <col min="23" max="23" width="17.53515625" style="53" customWidth="1"/>
    <col min="24" max="24" width="14.4609375" style="59" customWidth="1"/>
    <col min="25" max="25" width="14.4609375" style="21" customWidth="1"/>
    <col min="26" max="26" width="17.53515625" style="53" customWidth="1"/>
    <col min="27" max="16384" width="9.23046875" style="20"/>
  </cols>
  <sheetData>
    <row r="1" spans="1:26" s="17" customFormat="1" ht="22" customHeight="1" x14ac:dyDescent="0.4">
      <c r="A1" s="41" t="s">
        <v>43</v>
      </c>
      <c r="B1" s="42" t="s">
        <v>44</v>
      </c>
      <c r="C1" s="72" t="s">
        <v>24</v>
      </c>
      <c r="D1" s="73"/>
      <c r="E1" s="74"/>
      <c r="F1" s="72" t="s">
        <v>35</v>
      </c>
      <c r="G1" s="73"/>
      <c r="H1" s="74"/>
      <c r="I1" s="72" t="s">
        <v>42</v>
      </c>
      <c r="J1" s="73"/>
      <c r="K1" s="74"/>
      <c r="L1" s="72" t="s">
        <v>57</v>
      </c>
      <c r="M1" s="73"/>
      <c r="N1" s="74"/>
      <c r="O1" s="72" t="s">
        <v>89</v>
      </c>
      <c r="P1" s="73"/>
      <c r="Q1" s="74"/>
      <c r="R1" s="72" t="s">
        <v>36</v>
      </c>
      <c r="S1" s="73"/>
      <c r="T1" s="74"/>
      <c r="U1" s="72" t="s">
        <v>39</v>
      </c>
      <c r="V1" s="73"/>
      <c r="W1" s="74"/>
      <c r="X1" s="72" t="s">
        <v>87</v>
      </c>
      <c r="Y1" s="73"/>
      <c r="Z1" s="74"/>
    </row>
    <row r="2" spans="1:26" s="17" customFormat="1" ht="22" customHeight="1" thickBot="1" x14ac:dyDescent="0.45">
      <c r="A2" s="37" t="s">
        <v>28</v>
      </c>
      <c r="B2" s="40" t="s">
        <v>45</v>
      </c>
      <c r="C2" s="27" t="s">
        <v>25</v>
      </c>
      <c r="D2" s="23" t="s">
        <v>38</v>
      </c>
      <c r="E2" s="23" t="s">
        <v>26</v>
      </c>
      <c r="F2" s="31" t="s">
        <v>25</v>
      </c>
      <c r="G2" s="23" t="s">
        <v>26</v>
      </c>
      <c r="H2" s="29" t="s">
        <v>27</v>
      </c>
      <c r="I2" s="27" t="s">
        <v>25</v>
      </c>
      <c r="J2" s="23" t="s">
        <v>26</v>
      </c>
      <c r="K2" s="29" t="s">
        <v>27</v>
      </c>
      <c r="L2" s="27" t="s">
        <v>25</v>
      </c>
      <c r="M2" s="23" t="s">
        <v>26</v>
      </c>
      <c r="N2" s="29" t="s">
        <v>27</v>
      </c>
      <c r="O2" s="31" t="s">
        <v>25</v>
      </c>
      <c r="P2" s="23" t="s">
        <v>26</v>
      </c>
      <c r="Q2" s="29" t="s">
        <v>27</v>
      </c>
      <c r="R2" s="27" t="s">
        <v>25</v>
      </c>
      <c r="S2" s="23" t="s">
        <v>26</v>
      </c>
      <c r="T2" s="29" t="s">
        <v>27</v>
      </c>
      <c r="U2" s="27" t="s">
        <v>25</v>
      </c>
      <c r="V2" s="23" t="s">
        <v>26</v>
      </c>
      <c r="W2" s="52" t="s">
        <v>27</v>
      </c>
      <c r="X2" s="27" t="s">
        <v>25</v>
      </c>
      <c r="Y2" s="23" t="s">
        <v>26</v>
      </c>
      <c r="Z2" s="52" t="s">
        <v>27</v>
      </c>
    </row>
    <row r="3" spans="1:26" s="26" customFormat="1" ht="22" customHeight="1" thickTop="1" thickBot="1" x14ac:dyDescent="0.4">
      <c r="A3" s="37" t="s">
        <v>29</v>
      </c>
      <c r="B3" s="40" t="s">
        <v>46</v>
      </c>
      <c r="C3" s="34" t="s">
        <v>34</v>
      </c>
      <c r="D3" s="24"/>
      <c r="E3" s="25" t="e">
        <f>+SUM(E4:E160)</f>
        <v>#VALUE!</v>
      </c>
      <c r="F3" s="32"/>
      <c r="G3" s="25">
        <f>SUM(G4:G149)</f>
        <v>0</v>
      </c>
      <c r="H3" s="57"/>
      <c r="I3" s="28"/>
      <c r="J3" s="25">
        <f>SUM(J4:J149)</f>
        <v>0</v>
      </c>
      <c r="K3" s="57"/>
      <c r="L3" s="28"/>
      <c r="M3" s="25">
        <f>SUM(M4:M160)</f>
        <v>0</v>
      </c>
      <c r="N3" s="57"/>
      <c r="O3" s="32"/>
      <c r="P3" s="25">
        <f>SUM(P4:P149)</f>
        <v>0</v>
      </c>
      <c r="Q3" s="57"/>
      <c r="R3" s="28"/>
      <c r="S3" s="25">
        <f>SUM(S4:S149)</f>
        <v>0</v>
      </c>
      <c r="T3" s="57"/>
      <c r="U3" s="28"/>
      <c r="V3" s="25">
        <f>SUM(V4:V149)</f>
        <v>0</v>
      </c>
      <c r="W3" s="58"/>
      <c r="X3" s="28"/>
      <c r="Y3" s="25">
        <f>SUM(Y4:Y149)</f>
        <v>0</v>
      </c>
      <c r="Z3" s="58"/>
    </row>
    <row r="4" spans="1:26" s="22" customFormat="1" ht="22" customHeight="1" thickTop="1" x14ac:dyDescent="0.4">
      <c r="A4" s="37" t="s">
        <v>40</v>
      </c>
      <c r="B4" s="51" t="str">
        <f>HYPERLINK("https://ihamkor.uz/ru/search?s=" &amp; B$3)</f>
        <v>https://ihamkor.uz/ru/search?s={ComINN}</v>
      </c>
      <c r="C4" s="65" t="s">
        <v>60</v>
      </c>
      <c r="D4" s="21"/>
      <c r="E4" s="21"/>
      <c r="F4" s="75" t="s">
        <v>82</v>
      </c>
      <c r="G4" s="21"/>
      <c r="H4" s="30"/>
      <c r="I4" s="75" t="s">
        <v>84</v>
      </c>
      <c r="J4" s="21"/>
      <c r="K4" s="30"/>
      <c r="L4" s="75" t="s">
        <v>80</v>
      </c>
      <c r="M4" s="21"/>
      <c r="N4" s="30"/>
      <c r="O4" s="75" t="s">
        <v>83</v>
      </c>
      <c r="P4" s="21"/>
      <c r="Q4" s="30"/>
      <c r="R4" s="75" t="s">
        <v>85</v>
      </c>
      <c r="S4" s="21"/>
      <c r="T4" s="30"/>
      <c r="U4" s="75" t="s">
        <v>86</v>
      </c>
      <c r="V4" s="21"/>
      <c r="W4" s="53"/>
      <c r="X4" s="75" t="s">
        <v>88</v>
      </c>
      <c r="Y4" s="21"/>
      <c r="Z4" s="53"/>
    </row>
    <row r="5" spans="1:26" s="22" customFormat="1" ht="22" customHeight="1" x14ac:dyDescent="0.4">
      <c r="A5" s="37" t="s">
        <v>41</v>
      </c>
      <c r="B5" s="51" t="str">
        <f>HYPERLINK("https://orginfo.uz/search/all/?q=" &amp; B$3)</f>
        <v>https://orginfo.uz/search/all/?q={ComINN}</v>
      </c>
      <c r="C5" s="75" t="s">
        <v>81</v>
      </c>
      <c r="D5" s="21"/>
      <c r="E5" s="19" t="e">
        <f t="shared" ref="E5" si="0">IF(C5&gt;C4, IF(C5="","",IF(AND(MONTH(C4)=MONTH(C5-1),YEAR(C4)=YEAR(C5-1)),(D5/DAY(EOMONTH(C4,0)))*((C5-1)-C4+1),INT(DATEDIF(C4,(C5-1)+1,"m")-IF(DAY(C5-1)&lt;DAY(C4),1,0))*D5+IF((C5-1)&gt;=EDATE(C4,INT(DATEDIF(C4,(C5-1)+1,"m")-IF(DAY(C5-1)&lt;DAY(C4),1,0))),((C5-1)-EDATE(C4,INT(DATEDIF(C4,(C5-1)+1,"m")-IF(DAY(C5-1)&lt;DAY(C4),1,0)))+1)*D5/DAY(EOMONTH(EDATE(C4,INT(DATEDIF(C4,(C5-1)+1,"m")-IF(DAY(C5-1)&lt;DAY(C4),1,0))),0)),0))), "")</f>
        <v>#VALUE!</v>
      </c>
      <c r="F5" s="33"/>
      <c r="G5" s="21"/>
      <c r="H5" s="30"/>
      <c r="I5" s="33"/>
      <c r="J5" s="21"/>
      <c r="K5" s="30"/>
      <c r="L5" s="33" t="s">
        <v>34</v>
      </c>
      <c r="M5" s="21"/>
      <c r="N5" s="30"/>
      <c r="O5" s="33"/>
      <c r="P5" s="21"/>
      <c r="Q5" s="30"/>
      <c r="R5" s="33" t="s">
        <v>34</v>
      </c>
      <c r="S5" s="21"/>
      <c r="T5" s="30"/>
      <c r="U5" s="33" t="s">
        <v>34</v>
      </c>
      <c r="V5" s="21"/>
      <c r="W5" s="53"/>
      <c r="X5" s="33" t="s">
        <v>34</v>
      </c>
      <c r="Y5" s="21"/>
      <c r="Z5" s="53"/>
    </row>
    <row r="6" spans="1:26" s="22" customFormat="1" ht="22" customHeight="1" x14ac:dyDescent="0.4">
      <c r="A6" s="41"/>
      <c r="B6" s="43"/>
      <c r="C6" s="36"/>
      <c r="D6" s="21"/>
      <c r="E6" s="19"/>
      <c r="F6" s="33"/>
      <c r="G6" s="19"/>
      <c r="H6" s="30"/>
      <c r="I6" s="33"/>
      <c r="J6" s="21"/>
      <c r="K6" s="30"/>
      <c r="L6" s="33" t="s">
        <v>34</v>
      </c>
      <c r="M6" s="21"/>
      <c r="N6" s="30"/>
      <c r="O6" s="33"/>
      <c r="P6" s="19"/>
      <c r="Q6" s="30"/>
      <c r="R6" s="33" t="s">
        <v>34</v>
      </c>
      <c r="S6" s="21"/>
      <c r="T6" s="30"/>
      <c r="U6" s="33" t="s">
        <v>34</v>
      </c>
      <c r="V6" s="21"/>
      <c r="W6" s="53"/>
      <c r="X6" s="33" t="s">
        <v>34</v>
      </c>
      <c r="Y6" s="21"/>
      <c r="Z6" s="53"/>
    </row>
    <row r="7" spans="1:26" s="22" customFormat="1" ht="22" customHeight="1" x14ac:dyDescent="0.4">
      <c r="A7" s="37" t="s">
        <v>31</v>
      </c>
      <c r="B7" s="66" t="s">
        <v>74</v>
      </c>
      <c r="C7" s="36"/>
      <c r="D7" s="21"/>
      <c r="E7" s="19"/>
      <c r="F7" s="33"/>
      <c r="G7" s="19"/>
      <c r="H7" s="30"/>
      <c r="I7" s="33"/>
      <c r="J7" s="21"/>
      <c r="K7" s="30"/>
      <c r="L7" s="33" t="s">
        <v>34</v>
      </c>
      <c r="M7" s="21"/>
      <c r="N7" s="30"/>
      <c r="O7" s="33"/>
      <c r="P7" s="19"/>
      <c r="Q7" s="30"/>
      <c r="R7" s="33" t="s">
        <v>34</v>
      </c>
      <c r="S7" s="21"/>
      <c r="T7" s="30"/>
      <c r="U7" s="33" t="s">
        <v>34</v>
      </c>
      <c r="V7" s="21"/>
      <c r="W7" s="53"/>
      <c r="X7" s="33" t="s">
        <v>34</v>
      </c>
      <c r="Y7" s="21"/>
      <c r="Z7" s="53"/>
    </row>
    <row r="8" spans="1:26" s="22" customFormat="1" ht="22" customHeight="1" x14ac:dyDescent="0.4">
      <c r="A8" s="41" t="s">
        <v>49</v>
      </c>
      <c r="B8" s="48" t="s">
        <v>60</v>
      </c>
      <c r="C8" s="33"/>
      <c r="D8" s="21"/>
      <c r="E8" s="19"/>
      <c r="F8" s="33"/>
      <c r="G8" s="21"/>
      <c r="H8" s="30"/>
      <c r="I8" s="33"/>
      <c r="J8" s="21"/>
      <c r="K8" s="30"/>
      <c r="L8" s="33" t="s">
        <v>34</v>
      </c>
      <c r="M8" s="21"/>
      <c r="N8" s="30"/>
      <c r="O8" s="33"/>
      <c r="P8" s="21"/>
      <c r="Q8" s="30"/>
      <c r="R8" s="33" t="s">
        <v>34</v>
      </c>
      <c r="S8" s="21"/>
      <c r="T8" s="30"/>
      <c r="U8" s="33" t="s">
        <v>34</v>
      </c>
      <c r="V8" s="21"/>
      <c r="W8" s="53"/>
      <c r="X8" s="33" t="s">
        <v>34</v>
      </c>
      <c r="Y8" s="21"/>
      <c r="Z8" s="53"/>
    </row>
    <row r="9" spans="1:26" s="22" customFormat="1" ht="22" customHeight="1" x14ac:dyDescent="0.4">
      <c r="A9" s="41" t="s">
        <v>50</v>
      </c>
      <c r="B9" s="42" t="s">
        <v>51</v>
      </c>
      <c r="C9" s="33"/>
      <c r="D9" s="21"/>
      <c r="E9" s="19" t="str">
        <f t="shared" ref="E9:E76" si="1">IF(C9&gt;C8, IF(C9="","",IF(AND(MONTH(C8)=MONTH(C9-1),YEAR(C8)=YEAR(C9-1)),(D9/DAY(EOMONTH(C8,0)))*((C9-1)-C8+1),INT(DATEDIF(C8,(C9-1)+1,"m")-IF(DAY(C9-1)&lt;DAY(C8),1,0))*D9+IF((C9-1)&gt;=EDATE(C8,INT(DATEDIF(C8,(C9-1)+1,"m")-IF(DAY(C9-1)&lt;DAY(C8),1,0))),((C9-1)-EDATE(C8,INT(DATEDIF(C8,(C9-1)+1,"m")-IF(DAY(C9-1)&lt;DAY(C8),1,0)))+1)*D9/DAY(EOMONTH(EDATE(C8,INT(DATEDIF(C8,(C9-1)+1,"m")-IF(DAY(C9-1)&lt;DAY(C8),1,0))),0)),0))), "")</f>
        <v/>
      </c>
      <c r="F9" s="33"/>
      <c r="G9" s="21"/>
      <c r="H9" s="30"/>
      <c r="I9" s="33"/>
      <c r="J9" s="21"/>
      <c r="K9" s="30"/>
      <c r="L9" s="33" t="s">
        <v>34</v>
      </c>
      <c r="M9" s="21"/>
      <c r="N9" s="30"/>
      <c r="O9" s="33"/>
      <c r="P9" s="21"/>
      <c r="Q9" s="30"/>
      <c r="R9" s="33" t="s">
        <v>34</v>
      </c>
      <c r="S9" s="21"/>
      <c r="T9" s="30"/>
      <c r="U9" s="33" t="s">
        <v>34</v>
      </c>
      <c r="V9" s="21"/>
      <c r="W9" s="53"/>
      <c r="X9" s="33" t="s">
        <v>34</v>
      </c>
      <c r="Y9" s="21"/>
      <c r="Z9" s="53"/>
    </row>
    <row r="10" spans="1:26" s="22" customFormat="1" ht="22" customHeight="1" x14ac:dyDescent="0.4">
      <c r="A10" s="41"/>
      <c r="B10" s="43"/>
      <c r="C10" s="33"/>
      <c r="D10" s="21"/>
      <c r="E10" s="19" t="str">
        <f t="shared" si="1"/>
        <v/>
      </c>
      <c r="F10" s="33"/>
      <c r="G10" s="21"/>
      <c r="H10" s="30"/>
      <c r="I10" s="33"/>
      <c r="J10" s="21"/>
      <c r="K10" s="30"/>
      <c r="L10" s="33" t="s">
        <v>34</v>
      </c>
      <c r="M10" s="21"/>
      <c r="N10" s="30"/>
      <c r="O10" s="33"/>
      <c r="P10" s="21"/>
      <c r="Q10" s="30"/>
      <c r="R10" s="33" t="s">
        <v>34</v>
      </c>
      <c r="S10" s="21"/>
      <c r="T10" s="30"/>
      <c r="U10" s="33" t="s">
        <v>34</v>
      </c>
      <c r="V10" s="21"/>
      <c r="W10" s="53"/>
      <c r="X10" s="33" t="s">
        <v>34</v>
      </c>
      <c r="Y10" s="21"/>
      <c r="Z10" s="53"/>
    </row>
    <row r="11" spans="1:26" s="22" customFormat="1" ht="22" customHeight="1" x14ac:dyDescent="0.4">
      <c r="A11" s="37" t="s">
        <v>30</v>
      </c>
      <c r="B11" s="40" t="s">
        <v>47</v>
      </c>
      <c r="C11" s="33"/>
      <c r="D11" s="21"/>
      <c r="E11" s="19" t="str">
        <f t="shared" si="1"/>
        <v/>
      </c>
      <c r="F11" s="33"/>
      <c r="G11" s="21"/>
      <c r="H11" s="30"/>
      <c r="I11" s="33"/>
      <c r="J11" s="21"/>
      <c r="K11" s="30"/>
      <c r="L11" s="33" t="s">
        <v>34</v>
      </c>
      <c r="M11" s="21"/>
      <c r="N11" s="30"/>
      <c r="O11" s="33"/>
      <c r="P11" s="21"/>
      <c r="Q11" s="30"/>
      <c r="R11" s="33" t="s">
        <v>34</v>
      </c>
      <c r="S11" s="21"/>
      <c r="T11" s="30"/>
      <c r="U11" s="33" t="s">
        <v>34</v>
      </c>
      <c r="V11" s="21"/>
      <c r="W11" s="53"/>
      <c r="X11" s="33" t="s">
        <v>34</v>
      </c>
      <c r="Y11" s="21"/>
      <c r="Z11" s="53"/>
    </row>
    <row r="12" spans="1:26" s="22" customFormat="1" ht="22" customHeight="1" x14ac:dyDescent="0.4">
      <c r="A12" s="37" t="s">
        <v>37</v>
      </c>
      <c r="B12" s="40" t="s">
        <v>48</v>
      </c>
      <c r="C12" s="33"/>
      <c r="D12" s="21"/>
      <c r="E12" s="19" t="str">
        <f t="shared" si="1"/>
        <v/>
      </c>
      <c r="F12" s="33"/>
      <c r="G12" s="21"/>
      <c r="H12" s="30"/>
      <c r="I12" s="33"/>
      <c r="J12" s="21"/>
      <c r="K12" s="30"/>
      <c r="L12" s="33" t="s">
        <v>34</v>
      </c>
      <c r="M12" s="21"/>
      <c r="N12" s="30"/>
      <c r="O12" s="33"/>
      <c r="P12" s="21"/>
      <c r="Q12" s="30"/>
      <c r="R12" s="33" t="s">
        <v>34</v>
      </c>
      <c r="S12" s="21"/>
      <c r="T12" s="30"/>
      <c r="U12" s="33" t="s">
        <v>34</v>
      </c>
      <c r="V12" s="21"/>
      <c r="W12" s="53"/>
      <c r="X12" s="33" t="s">
        <v>34</v>
      </c>
      <c r="Y12" s="21"/>
      <c r="Z12" s="53"/>
    </row>
    <row r="13" spans="1:26" s="22" customFormat="1" ht="22" customHeight="1" x14ac:dyDescent="0.4">
      <c r="A13" s="41" t="s">
        <v>52</v>
      </c>
      <c r="B13" s="42" t="s">
        <v>53</v>
      </c>
      <c r="C13" s="33"/>
      <c r="D13" s="21"/>
      <c r="E13" s="19" t="str">
        <f t="shared" si="1"/>
        <v/>
      </c>
      <c r="F13" s="33"/>
      <c r="G13" s="21"/>
      <c r="H13" s="30"/>
      <c r="I13" s="33"/>
      <c r="J13" s="21"/>
      <c r="K13" s="30"/>
      <c r="L13" s="33" t="s">
        <v>34</v>
      </c>
      <c r="M13" s="21"/>
      <c r="N13" s="30"/>
      <c r="O13" s="33"/>
      <c r="P13" s="21"/>
      <c r="Q13" s="30"/>
      <c r="R13" s="33" t="s">
        <v>34</v>
      </c>
      <c r="S13" s="21"/>
      <c r="T13" s="30"/>
      <c r="U13" s="33" t="s">
        <v>34</v>
      </c>
      <c r="V13" s="21"/>
      <c r="W13" s="53"/>
      <c r="X13" s="33" t="s">
        <v>34</v>
      </c>
      <c r="Y13" s="21"/>
      <c r="Z13" s="53"/>
    </row>
    <row r="14" spans="1:26" s="22" customFormat="1" ht="22" customHeight="1" x14ac:dyDescent="0.4">
      <c r="A14" s="37"/>
      <c r="B14" s="50"/>
      <c r="C14" s="33"/>
      <c r="D14" s="21"/>
      <c r="E14" s="19" t="str">
        <f t="shared" si="1"/>
        <v/>
      </c>
      <c r="F14" s="33"/>
      <c r="G14" s="21"/>
      <c r="H14" s="30"/>
      <c r="I14" s="33"/>
      <c r="J14" s="21"/>
      <c r="K14" s="30"/>
      <c r="L14" s="33" t="s">
        <v>34</v>
      </c>
      <c r="M14" s="21"/>
      <c r="N14" s="30"/>
      <c r="O14" s="33"/>
      <c r="P14" s="21"/>
      <c r="Q14" s="30"/>
      <c r="R14" s="33" t="s">
        <v>34</v>
      </c>
      <c r="S14" s="21"/>
      <c r="T14" s="30"/>
      <c r="U14" s="33" t="s">
        <v>34</v>
      </c>
      <c r="V14" s="21"/>
      <c r="W14" s="53"/>
      <c r="X14" s="33" t="s">
        <v>34</v>
      </c>
      <c r="Y14" s="21"/>
      <c r="Z14" s="53"/>
    </row>
    <row r="15" spans="1:26" s="22" customFormat="1" ht="22" customHeight="1" x14ac:dyDescent="0.4">
      <c r="A15" s="37" t="s">
        <v>24</v>
      </c>
      <c r="B15" s="21" t="e">
        <f>E3</f>
        <v>#VALUE!</v>
      </c>
      <c r="C15" s="33"/>
      <c r="D15" s="21"/>
      <c r="E15" s="19" t="str">
        <f>IF(C15&gt;C14, IF(C15="","",IF(AND(MONTH(C14)=MONTH(C15-1),YEAR(C14)=YEAR(C15-1)),(D15/DAY(EOMONTH(C14,0)))*((C15-1)-C14+1),INT(DATEDIF(C14,(C15-1)+1,"m")-IF(DAY(C15-1)&lt;DAY(C14),1,0))*D15+IF((C15-1)&gt;=EDATE(C14,INT(DATEDIF(C14,(C15-1)+1,"m")-IF(DAY(C15-1)&lt;DAY(C14),1,0))),((C15-1)-EDATE(C14,INT(DATEDIF(C14,(C15-1)+1,"m")-IF(DAY(C15-1)&lt;DAY(C14),1,0)))+1)*D15/DAY(EOMONTH(EDATE(C14,INT(DATEDIF(C14,(C15-1)+1,"m")-IF(DAY(C15-1)&lt;DAY(C14),1,0))),0)),0))), "")</f>
        <v/>
      </c>
      <c r="F15" s="33"/>
      <c r="G15" s="21"/>
      <c r="H15" s="30"/>
      <c r="I15" s="33"/>
      <c r="J15" s="21"/>
      <c r="K15" s="30"/>
      <c r="L15" s="33" t="s">
        <v>34</v>
      </c>
      <c r="M15" s="21"/>
      <c r="N15" s="30"/>
      <c r="O15" s="33"/>
      <c r="P15" s="21"/>
      <c r="Q15" s="30"/>
      <c r="R15" s="33" t="s">
        <v>34</v>
      </c>
      <c r="S15" s="21"/>
      <c r="T15" s="30"/>
      <c r="U15" s="33" t="s">
        <v>34</v>
      </c>
      <c r="V15" s="21"/>
      <c r="W15" s="53"/>
      <c r="X15" s="33" t="s">
        <v>34</v>
      </c>
      <c r="Y15" s="21"/>
      <c r="Z15" s="53"/>
    </row>
    <row r="16" spans="1:26" s="22" customFormat="1" ht="22" customHeight="1" x14ac:dyDescent="0.4">
      <c r="A16" s="37" t="s">
        <v>35</v>
      </c>
      <c r="B16" s="21">
        <f>G3</f>
        <v>0</v>
      </c>
      <c r="C16" s="33"/>
      <c r="D16" s="21"/>
      <c r="E16" s="19" t="str">
        <f t="shared" si="1"/>
        <v/>
      </c>
      <c r="F16" s="33"/>
      <c r="G16" s="21"/>
      <c r="H16" s="30"/>
      <c r="I16" s="33"/>
      <c r="J16" s="21"/>
      <c r="K16" s="30"/>
      <c r="L16" s="33" t="s">
        <v>34</v>
      </c>
      <c r="M16" s="21"/>
      <c r="N16" s="30"/>
      <c r="O16" s="33"/>
      <c r="P16" s="21"/>
      <c r="Q16" s="30"/>
      <c r="R16" s="33" t="s">
        <v>34</v>
      </c>
      <c r="S16" s="21"/>
      <c r="T16" s="30"/>
      <c r="U16" s="33" t="s">
        <v>34</v>
      </c>
      <c r="V16" s="21"/>
      <c r="W16" s="53"/>
      <c r="X16" s="33" t="s">
        <v>34</v>
      </c>
      <c r="Y16" s="21"/>
      <c r="Z16" s="53"/>
    </row>
    <row r="17" spans="1:26" s="22" customFormat="1" ht="22" customHeight="1" x14ac:dyDescent="0.4">
      <c r="A17" s="37" t="s">
        <v>42</v>
      </c>
      <c r="B17" s="21">
        <f>J3</f>
        <v>0</v>
      </c>
      <c r="C17" s="33"/>
      <c r="D17" s="21"/>
      <c r="E17" s="19" t="str">
        <f t="shared" si="1"/>
        <v/>
      </c>
      <c r="F17" s="33" t="s">
        <v>34</v>
      </c>
      <c r="G17" s="21"/>
      <c r="H17" s="30"/>
      <c r="I17" s="33" t="s">
        <v>34</v>
      </c>
      <c r="J17" s="21"/>
      <c r="K17" s="30"/>
      <c r="L17" s="33" t="s">
        <v>34</v>
      </c>
      <c r="M17" s="21"/>
      <c r="N17" s="30"/>
      <c r="O17" s="33" t="s">
        <v>34</v>
      </c>
      <c r="P17" s="21"/>
      <c r="Q17" s="30"/>
      <c r="R17" s="33" t="s">
        <v>34</v>
      </c>
      <c r="S17" s="21"/>
      <c r="T17" s="30"/>
      <c r="U17" s="33" t="s">
        <v>34</v>
      </c>
      <c r="V17" s="21"/>
      <c r="W17" s="53"/>
      <c r="X17" s="33" t="s">
        <v>34</v>
      </c>
      <c r="Y17" s="21"/>
      <c r="Z17" s="53"/>
    </row>
    <row r="18" spans="1:26" s="22" customFormat="1" ht="22" customHeight="1" x14ac:dyDescent="0.4">
      <c r="A18" s="37" t="s">
        <v>68</v>
      </c>
      <c r="B18" s="21">
        <f>B16-B17</f>
        <v>0</v>
      </c>
      <c r="C18" s="21"/>
      <c r="D18" s="21"/>
      <c r="E18" s="19" t="str">
        <f>IF(C18&gt;C17, IF(C18="","",IF(AND(MONTH(C17)=MONTH(C18-1),YEAR(C17)=YEAR(C18-1)),(D18/DAY(EOMONTH(C17,0)))*((C18-1)-C17+1),INT(DATEDIF(C17,(C18-1)+1,"m")-IF(DAY(C18-1)&lt;DAY(C17),1,0))*D18+IF((C18-1)&gt;=EDATE(C17,INT(DATEDIF(C17,(C18-1)+1,"m")-IF(DAY(C18-1)&lt;DAY(C17),1,0))),((C18-1)-EDATE(C17,INT(DATEDIF(C17,(C18-1)+1,"m")-IF(DAY(C18-1)&lt;DAY(C17),1,0)))+1)*D18/DAY(EOMONTH(EDATE(C17,INT(DATEDIF(C17,(C18-1)+1,"m")-IF(DAY(C18-1)&lt;DAY(C17),1,0))),0)),0))), "")</f>
        <v/>
      </c>
      <c r="F18" s="33" t="s">
        <v>34</v>
      </c>
      <c r="G18" s="21"/>
      <c r="H18" s="30"/>
      <c r="I18" s="33" t="s">
        <v>34</v>
      </c>
      <c r="J18" s="21"/>
      <c r="K18" s="30"/>
      <c r="L18" s="33" t="s">
        <v>34</v>
      </c>
      <c r="M18" s="21"/>
      <c r="N18" s="30"/>
      <c r="O18" s="33" t="s">
        <v>34</v>
      </c>
      <c r="P18" s="21"/>
      <c r="Q18" s="30"/>
      <c r="R18" s="33" t="s">
        <v>34</v>
      </c>
      <c r="S18" s="21"/>
      <c r="T18" s="30"/>
      <c r="U18" s="33" t="s">
        <v>34</v>
      </c>
      <c r="V18" s="21"/>
      <c r="W18" s="53"/>
      <c r="X18" s="33" t="s">
        <v>34</v>
      </c>
      <c r="Y18" s="21"/>
      <c r="Z18" s="53"/>
    </row>
    <row r="19" spans="1:26" s="22" customFormat="1" ht="22" customHeight="1" x14ac:dyDescent="0.4">
      <c r="A19" s="37" t="s">
        <v>57</v>
      </c>
      <c r="B19" s="21">
        <f>M3</f>
        <v>0</v>
      </c>
      <c r="C19" s="33"/>
      <c r="D19" s="21"/>
      <c r="E19" s="19" t="str">
        <f>IF(C19&gt;C18, IF(C19="","",IF(AND(MONTH(C18)=MONTH(C19-1),YEAR(C18)=YEAR(C19-1)),(D19/DAY(EOMONTH(C18,0)))*((C19-1)-C18+1),INT(DATEDIF(C18,(C19-1)+1,"m")-IF(DAY(C19-1)&lt;DAY(C18),1,0))*D19+IF((C19-1)&gt;=EDATE(C18,INT(DATEDIF(C18,(C19-1)+1,"m")-IF(DAY(C19-1)&lt;DAY(C18),1,0))),((C19-1)-EDATE(C18,INT(DATEDIF(C18,(C19-1)+1,"m")-IF(DAY(C19-1)&lt;DAY(C18),1,0)))+1)*D19/DAY(EOMONTH(EDATE(C18,INT(DATEDIF(C18,(C19-1)+1,"m")-IF(DAY(C19-1)&lt;DAY(C18),1,0))),0)),0))), "")</f>
        <v/>
      </c>
      <c r="F19" s="33" t="s">
        <v>34</v>
      </c>
      <c r="G19" s="21"/>
      <c r="H19" s="30"/>
      <c r="I19" s="33" t="s">
        <v>34</v>
      </c>
      <c r="J19" s="21"/>
      <c r="K19" s="30"/>
      <c r="L19" s="33" t="s">
        <v>34</v>
      </c>
      <c r="M19" s="21"/>
      <c r="N19" s="30"/>
      <c r="O19" s="33" t="s">
        <v>34</v>
      </c>
      <c r="P19" s="21"/>
      <c r="Q19" s="30"/>
      <c r="R19" s="33" t="s">
        <v>34</v>
      </c>
      <c r="S19" s="21"/>
      <c r="T19" s="30"/>
      <c r="U19" s="33" t="s">
        <v>34</v>
      </c>
      <c r="V19" s="21"/>
      <c r="W19" s="53"/>
      <c r="X19" s="33" t="s">
        <v>34</v>
      </c>
      <c r="Y19" s="21"/>
      <c r="Z19" s="53"/>
    </row>
    <row r="20" spans="1:26" s="22" customFormat="1" ht="22" customHeight="1" x14ac:dyDescent="0.4">
      <c r="C20" s="33"/>
      <c r="D20" s="21"/>
      <c r="E20" s="19" t="str">
        <f t="shared" si="1"/>
        <v/>
      </c>
      <c r="F20" s="33" t="s">
        <v>34</v>
      </c>
      <c r="G20" s="21"/>
      <c r="H20" s="30"/>
      <c r="I20" s="33" t="s">
        <v>34</v>
      </c>
      <c r="J20" s="21"/>
      <c r="K20" s="30"/>
      <c r="L20" s="33" t="s">
        <v>34</v>
      </c>
      <c r="M20" s="21"/>
      <c r="N20" s="30"/>
      <c r="O20" s="33" t="s">
        <v>34</v>
      </c>
      <c r="P20" s="21"/>
      <c r="Q20" s="30"/>
      <c r="R20" s="33" t="s">
        <v>34</v>
      </c>
      <c r="S20" s="21"/>
      <c r="T20" s="30"/>
      <c r="U20" s="33" t="s">
        <v>34</v>
      </c>
      <c r="V20" s="21"/>
      <c r="W20" s="53"/>
      <c r="X20" s="33" t="s">
        <v>34</v>
      </c>
      <c r="Y20" s="21"/>
      <c r="Z20" s="53"/>
    </row>
    <row r="21" spans="1:26" s="22" customFormat="1" ht="22" customHeight="1" x14ac:dyDescent="0.4">
      <c r="A21" s="37" t="s">
        <v>33</v>
      </c>
      <c r="B21" s="21" t="e">
        <f>IF(B15-B18&gt;0,B15-B18,0)</f>
        <v>#VALUE!</v>
      </c>
      <c r="C21" s="33"/>
      <c r="D21" s="21"/>
      <c r="E21" s="19" t="str">
        <f t="shared" si="1"/>
        <v/>
      </c>
      <c r="F21" s="33" t="s">
        <v>34</v>
      </c>
      <c r="G21" s="21"/>
      <c r="H21" s="30"/>
      <c r="I21" s="33" t="s">
        <v>34</v>
      </c>
      <c r="J21" s="21"/>
      <c r="K21" s="30"/>
      <c r="L21" s="33" t="s">
        <v>34</v>
      </c>
      <c r="M21" s="21"/>
      <c r="N21" s="30"/>
      <c r="O21" s="33" t="s">
        <v>34</v>
      </c>
      <c r="P21" s="21"/>
      <c r="Q21" s="30"/>
      <c r="R21" s="33" t="s">
        <v>34</v>
      </c>
      <c r="S21" s="21"/>
      <c r="T21" s="30"/>
      <c r="U21" s="33" t="s">
        <v>34</v>
      </c>
      <c r="V21" s="21"/>
      <c r="W21" s="53"/>
      <c r="X21" s="33" t="s">
        <v>34</v>
      </c>
      <c r="Y21" s="21"/>
      <c r="Z21" s="53"/>
    </row>
    <row r="22" spans="1:26" s="22" customFormat="1" ht="22" customHeight="1" x14ac:dyDescent="0.4">
      <c r="A22" s="37" t="s">
        <v>32</v>
      </c>
      <c r="B22" s="37" t="e">
        <f>IF(B21&gt;0,"Да","Нет")</f>
        <v>#VALUE!</v>
      </c>
      <c r="C22" s="33"/>
      <c r="D22" s="21"/>
      <c r="E22" s="19" t="str">
        <f t="shared" si="1"/>
        <v/>
      </c>
      <c r="F22" s="33" t="s">
        <v>34</v>
      </c>
      <c r="G22" s="21"/>
      <c r="H22" s="30"/>
      <c r="I22" s="33" t="s">
        <v>34</v>
      </c>
      <c r="J22" s="21"/>
      <c r="K22" s="30"/>
      <c r="L22" s="33" t="s">
        <v>34</v>
      </c>
      <c r="M22" s="21"/>
      <c r="N22" s="30"/>
      <c r="O22" s="33" t="s">
        <v>34</v>
      </c>
      <c r="P22" s="21"/>
      <c r="Q22" s="30"/>
      <c r="R22" s="33" t="s">
        <v>34</v>
      </c>
      <c r="S22" s="21"/>
      <c r="T22" s="30"/>
      <c r="U22" s="33" t="s">
        <v>34</v>
      </c>
      <c r="V22" s="21"/>
      <c r="W22" s="53"/>
      <c r="X22" s="33" t="s">
        <v>34</v>
      </c>
      <c r="Y22" s="21"/>
      <c r="Z22" s="53"/>
    </row>
    <row r="23" spans="1:26" s="22" customFormat="1" ht="22" customHeight="1" x14ac:dyDescent="0.4">
      <c r="A23" s="41"/>
      <c r="B23" s="43"/>
      <c r="C23" s="33"/>
      <c r="D23" s="21"/>
      <c r="E23" s="19" t="str">
        <f t="shared" si="1"/>
        <v/>
      </c>
      <c r="F23" s="33" t="s">
        <v>34</v>
      </c>
      <c r="G23" s="21"/>
      <c r="H23" s="30"/>
      <c r="I23" s="33" t="s">
        <v>34</v>
      </c>
      <c r="J23" s="21"/>
      <c r="K23" s="30"/>
      <c r="L23" s="33" t="s">
        <v>34</v>
      </c>
      <c r="M23" s="21"/>
      <c r="N23" s="30"/>
      <c r="O23" s="33" t="s">
        <v>34</v>
      </c>
      <c r="P23" s="21"/>
      <c r="Q23" s="30"/>
      <c r="R23" s="33" t="s">
        <v>34</v>
      </c>
      <c r="S23" s="21"/>
      <c r="T23" s="30"/>
      <c r="U23" s="33" t="s">
        <v>34</v>
      </c>
      <c r="V23" s="21"/>
      <c r="W23" s="53"/>
      <c r="X23" s="33" t="s">
        <v>34</v>
      </c>
      <c r="Y23" s="21"/>
      <c r="Z23" s="53"/>
    </row>
    <row r="24" spans="1:26" s="22" customFormat="1" ht="22" customHeight="1" x14ac:dyDescent="0.4">
      <c r="A24" s="41" t="s">
        <v>36</v>
      </c>
      <c r="B24" s="21">
        <f>S3</f>
        <v>0</v>
      </c>
      <c r="C24" s="33"/>
      <c r="D24" s="21"/>
      <c r="E24" s="19" t="str">
        <f t="shared" si="1"/>
        <v/>
      </c>
      <c r="F24" s="33" t="s">
        <v>34</v>
      </c>
      <c r="G24" s="21"/>
      <c r="H24" s="30"/>
      <c r="I24" s="33" t="s">
        <v>34</v>
      </c>
      <c r="J24" s="21"/>
      <c r="K24" s="30"/>
      <c r="L24" s="33" t="s">
        <v>34</v>
      </c>
      <c r="M24" s="21"/>
      <c r="N24" s="30"/>
      <c r="O24" s="33" t="s">
        <v>34</v>
      </c>
      <c r="P24" s="21"/>
      <c r="Q24" s="30"/>
      <c r="R24" s="33" t="s">
        <v>34</v>
      </c>
      <c r="S24" s="21"/>
      <c r="T24" s="30"/>
      <c r="U24" s="33" t="s">
        <v>34</v>
      </c>
      <c r="V24" s="21"/>
      <c r="W24" s="53"/>
      <c r="X24" s="33" t="s">
        <v>34</v>
      </c>
      <c r="Y24" s="21"/>
      <c r="Z24" s="53"/>
    </row>
    <row r="25" spans="1:26" s="22" customFormat="1" ht="22" customHeight="1" x14ac:dyDescent="0.4">
      <c r="A25" s="41" t="s">
        <v>61</v>
      </c>
      <c r="B25" s="21">
        <f>V4</f>
        <v>0</v>
      </c>
      <c r="C25" s="33"/>
      <c r="D25" s="21"/>
      <c r="E25" s="19" t="str">
        <f t="shared" si="1"/>
        <v/>
      </c>
      <c r="F25" s="33" t="s">
        <v>34</v>
      </c>
      <c r="G25" s="21"/>
      <c r="H25" s="30"/>
      <c r="I25" s="33" t="s">
        <v>34</v>
      </c>
      <c r="J25" s="21"/>
      <c r="K25" s="30"/>
      <c r="L25" s="33" t="s">
        <v>34</v>
      </c>
      <c r="M25" s="21"/>
      <c r="N25" s="30"/>
      <c r="O25" s="33" t="s">
        <v>34</v>
      </c>
      <c r="P25" s="21"/>
      <c r="Q25" s="30"/>
      <c r="R25" s="33" t="s">
        <v>34</v>
      </c>
      <c r="S25" s="21"/>
      <c r="T25" s="30"/>
      <c r="U25" s="33" t="s">
        <v>34</v>
      </c>
      <c r="V25" s="21"/>
      <c r="W25" s="53"/>
      <c r="X25" s="33" t="s">
        <v>34</v>
      </c>
      <c r="Y25" s="21"/>
      <c r="Z25" s="53"/>
    </row>
    <row r="26" spans="1:26" s="22" customFormat="1" ht="22" customHeight="1" x14ac:dyDescent="0.4">
      <c r="A26" s="41" t="s">
        <v>62</v>
      </c>
      <c r="B26" s="21">
        <f>B24-B25</f>
        <v>0</v>
      </c>
      <c r="C26" s="33"/>
      <c r="D26" s="21"/>
      <c r="E26" s="19" t="str">
        <f t="shared" si="1"/>
        <v/>
      </c>
      <c r="F26" s="33"/>
      <c r="G26" s="21"/>
      <c r="H26" s="30"/>
      <c r="I26" s="33"/>
      <c r="J26" s="21"/>
      <c r="K26" s="30"/>
      <c r="L26" s="33"/>
      <c r="M26" s="21"/>
      <c r="N26" s="30"/>
      <c r="O26" s="33"/>
      <c r="P26" s="21"/>
      <c r="Q26" s="30"/>
      <c r="R26" s="33" t="s">
        <v>34</v>
      </c>
      <c r="S26" s="21"/>
      <c r="T26" s="30"/>
      <c r="U26" s="33"/>
      <c r="V26" s="21"/>
      <c r="W26" s="53"/>
      <c r="X26" s="33"/>
      <c r="Y26" s="21"/>
      <c r="Z26" s="53"/>
    </row>
    <row r="27" spans="1:26" s="22" customFormat="1" ht="22" customHeight="1" x14ac:dyDescent="0.4">
      <c r="A27" s="41"/>
      <c r="B27" s="38"/>
      <c r="C27" s="33"/>
      <c r="D27" s="21"/>
      <c r="E27" s="19" t="str">
        <f t="shared" si="1"/>
        <v/>
      </c>
      <c r="F27" s="33"/>
      <c r="G27" s="21"/>
      <c r="H27" s="30"/>
      <c r="I27" s="33"/>
      <c r="J27" s="21"/>
      <c r="K27" s="30"/>
      <c r="L27" s="33"/>
      <c r="M27" s="21"/>
      <c r="N27" s="30"/>
      <c r="O27" s="33"/>
      <c r="P27" s="21"/>
      <c r="Q27" s="30"/>
      <c r="R27" s="33"/>
      <c r="S27" s="21"/>
      <c r="T27" s="30"/>
      <c r="U27" s="33"/>
      <c r="V27" s="21"/>
      <c r="W27" s="53"/>
      <c r="X27" s="33"/>
      <c r="Y27" s="21"/>
      <c r="Z27" s="53"/>
    </row>
    <row r="28" spans="1:26" s="22" customFormat="1" ht="22" customHeight="1" x14ac:dyDescent="0.4">
      <c r="A28" s="41" t="s">
        <v>55</v>
      </c>
      <c r="B28" s="66" t="s">
        <v>59</v>
      </c>
      <c r="C28" s="33"/>
      <c r="D28" s="21"/>
      <c r="E28" s="19" t="str">
        <f t="shared" si="1"/>
        <v/>
      </c>
      <c r="F28" s="33"/>
      <c r="G28" s="21"/>
      <c r="H28" s="30"/>
      <c r="I28" s="33"/>
      <c r="J28" s="21"/>
      <c r="K28" s="30"/>
      <c r="L28" s="33"/>
      <c r="M28" s="21"/>
      <c r="N28" s="30"/>
      <c r="O28" s="33"/>
      <c r="P28" s="21"/>
      <c r="Q28" s="30"/>
      <c r="R28" s="33" t="s">
        <v>34</v>
      </c>
      <c r="S28" s="21"/>
      <c r="T28" s="30"/>
      <c r="U28" s="33"/>
      <c r="V28" s="21"/>
      <c r="W28" s="53"/>
      <c r="X28" s="33"/>
      <c r="Y28" s="21"/>
      <c r="Z28" s="53"/>
    </row>
    <row r="29" spans="1:26" s="22" customFormat="1" ht="22" customHeight="1" x14ac:dyDescent="0.4">
      <c r="A29" s="37" t="s">
        <v>54</v>
      </c>
      <c r="B29" s="54"/>
      <c r="C29" s="33"/>
      <c r="D29" s="21"/>
      <c r="E29" s="19" t="str">
        <f t="shared" si="1"/>
        <v/>
      </c>
      <c r="F29" s="33"/>
      <c r="G29" s="21"/>
      <c r="H29" s="30"/>
      <c r="I29" s="33"/>
      <c r="J29" s="21"/>
      <c r="K29" s="30"/>
      <c r="L29" s="33"/>
      <c r="M29" s="21"/>
      <c r="N29" s="30"/>
      <c r="O29" s="33"/>
      <c r="P29" s="21"/>
      <c r="Q29" s="30"/>
      <c r="R29" s="33" t="s">
        <v>34</v>
      </c>
      <c r="S29" s="21"/>
      <c r="T29" s="30"/>
      <c r="U29" s="33"/>
      <c r="V29" s="21"/>
      <c r="W29" s="53"/>
      <c r="X29" s="33"/>
      <c r="Y29" s="21"/>
      <c r="Z29" s="53"/>
    </row>
    <row r="30" spans="1:26" s="22" customFormat="1" ht="22" customHeight="1" x14ac:dyDescent="0.4">
      <c r="A30" s="46" t="s">
        <v>56</v>
      </c>
      <c r="B30" s="66" t="s">
        <v>59</v>
      </c>
      <c r="C30" s="33"/>
      <c r="D30" s="21"/>
      <c r="E30" s="19" t="str">
        <f t="shared" si="1"/>
        <v/>
      </c>
      <c r="F30" s="33"/>
      <c r="G30" s="21"/>
      <c r="H30" s="30"/>
      <c r="I30" s="33"/>
      <c r="J30" s="21"/>
      <c r="K30" s="30"/>
      <c r="L30" s="33"/>
      <c r="M30" s="21"/>
      <c r="N30" s="30"/>
      <c r="O30" s="33"/>
      <c r="P30" s="21"/>
      <c r="Q30" s="30"/>
      <c r="R30" s="33" t="s">
        <v>34</v>
      </c>
      <c r="S30" s="21"/>
      <c r="T30" s="30"/>
      <c r="U30" s="33"/>
      <c r="V30" s="21"/>
      <c r="W30" s="53"/>
      <c r="X30" s="33"/>
      <c r="Y30" s="21"/>
      <c r="Z30" s="53"/>
    </row>
    <row r="31" spans="1:26" s="22" customFormat="1" ht="22" customHeight="1" x14ac:dyDescent="0.4">
      <c r="A31" s="46"/>
      <c r="B31" s="66"/>
      <c r="C31" s="33"/>
      <c r="D31" s="21"/>
      <c r="E31" s="19"/>
      <c r="F31" s="33"/>
      <c r="G31" s="21"/>
      <c r="H31" s="30"/>
      <c r="I31" s="33"/>
      <c r="J31" s="21"/>
      <c r="K31" s="30"/>
      <c r="L31" s="33"/>
      <c r="M31" s="21"/>
      <c r="N31" s="30"/>
      <c r="O31" s="33"/>
      <c r="P31" s="21"/>
      <c r="Q31" s="30"/>
      <c r="R31" s="33"/>
      <c r="S31" s="21"/>
      <c r="T31" s="30"/>
      <c r="U31" s="33"/>
      <c r="V31" s="21"/>
      <c r="W31" s="53"/>
      <c r="X31" s="33"/>
      <c r="Y31" s="21"/>
      <c r="Z31" s="53"/>
    </row>
    <row r="32" spans="1:26" s="22" customFormat="1" ht="22" customHeight="1" x14ac:dyDescent="0.4">
      <c r="A32" s="46" t="s">
        <v>78</v>
      </c>
      <c r="B32" s="38" t="s">
        <v>76</v>
      </c>
      <c r="C32" s="33"/>
      <c r="D32" s="21"/>
      <c r="E32" s="19"/>
      <c r="F32" s="33"/>
      <c r="G32" s="21"/>
      <c r="H32" s="30"/>
      <c r="I32" s="33"/>
      <c r="J32" s="21"/>
      <c r="K32" s="30"/>
      <c r="L32" s="33"/>
      <c r="M32" s="21"/>
      <c r="N32" s="30"/>
      <c r="O32" s="33"/>
      <c r="P32" s="21"/>
      <c r="Q32" s="30"/>
      <c r="R32" s="33"/>
      <c r="S32" s="21"/>
      <c r="T32" s="30"/>
      <c r="U32" s="33"/>
      <c r="V32" s="21"/>
      <c r="W32" s="53"/>
      <c r="X32" s="33"/>
      <c r="Y32" s="21"/>
      <c r="Z32" s="53"/>
    </row>
    <row r="33" spans="1:26" s="22" customFormat="1" ht="22" customHeight="1" x14ac:dyDescent="0.4">
      <c r="A33" s="46" t="s">
        <v>79</v>
      </c>
      <c r="B33" s="21" t="e">
        <f>IF(B32="Начисления", B15, B18)</f>
        <v>#VALUE!</v>
      </c>
      <c r="C33" s="33"/>
      <c r="D33" s="21"/>
      <c r="E33" s="19"/>
      <c r="F33" s="33"/>
      <c r="G33" s="21"/>
      <c r="H33" s="30"/>
      <c r="I33" s="33"/>
      <c r="J33" s="21"/>
      <c r="K33" s="30"/>
      <c r="L33" s="33"/>
      <c r="M33" s="21"/>
      <c r="N33" s="30"/>
      <c r="O33" s="33"/>
      <c r="P33" s="21"/>
      <c r="Q33" s="30"/>
      <c r="R33" s="33"/>
      <c r="S33" s="21"/>
      <c r="T33" s="30"/>
      <c r="U33" s="33"/>
      <c r="V33" s="21"/>
      <c r="W33" s="53"/>
      <c r="X33" s="33"/>
      <c r="Y33" s="21"/>
      <c r="Z33" s="53"/>
    </row>
    <row r="34" spans="1:26" s="22" customFormat="1" ht="22" customHeight="1" x14ac:dyDescent="0.4">
      <c r="A34" s="37"/>
      <c r="B34" s="38"/>
      <c r="C34" s="33"/>
      <c r="D34" s="21"/>
      <c r="E34" s="19" t="str">
        <f>IF(C34&gt;C30, IF(C34="","",IF(AND(MONTH(C30)=MONTH(C34-1),YEAR(C30)=YEAR(C34-1)),(D34/DAY(EOMONTH(C30,0)))*((C34-1)-C30+1),INT(DATEDIF(C30,(C34-1)+1,"m")-IF(DAY(C34-1)&lt;DAY(C30),1,0))*D34+IF((C34-1)&gt;=EDATE(C30,INT(DATEDIF(C30,(C34-1)+1,"m")-IF(DAY(C34-1)&lt;DAY(C30),1,0))),((C34-1)-EDATE(C30,INT(DATEDIF(C30,(C34-1)+1,"m")-IF(DAY(C34-1)&lt;DAY(C30),1,0)))+1)*D34/DAY(EOMONTH(EDATE(C30,INT(DATEDIF(C30,(C34-1)+1,"m")-IF(DAY(C34-1)&lt;DAY(C30),1,0))),0)),0))), "")</f>
        <v/>
      </c>
      <c r="F34" s="33"/>
      <c r="G34" s="21"/>
      <c r="H34" s="30"/>
      <c r="I34" s="33"/>
      <c r="J34" s="21"/>
      <c r="K34" s="30"/>
      <c r="L34" s="33"/>
      <c r="M34" s="21"/>
      <c r="N34" s="30"/>
      <c r="O34" s="33"/>
      <c r="P34" s="21"/>
      <c r="Q34" s="30"/>
      <c r="R34" s="33" t="s">
        <v>34</v>
      </c>
      <c r="S34" s="21"/>
      <c r="T34" s="30"/>
      <c r="U34" s="33"/>
      <c r="V34" s="21"/>
      <c r="W34" s="53"/>
      <c r="X34" s="33"/>
      <c r="Y34" s="21"/>
      <c r="Z34" s="53"/>
    </row>
    <row r="35" spans="1:26" s="22" customFormat="1" ht="22" customHeight="1" x14ac:dyDescent="0.4">
      <c r="A35" s="70" t="s">
        <v>63</v>
      </c>
      <c r="B35" s="71"/>
      <c r="C35" s="33"/>
      <c r="D35" s="21"/>
      <c r="E35" s="19" t="str">
        <f t="shared" si="1"/>
        <v/>
      </c>
      <c r="F35" s="33"/>
      <c r="G35" s="21"/>
      <c r="H35" s="30"/>
      <c r="I35" s="33"/>
      <c r="J35" s="21"/>
      <c r="K35" s="30"/>
      <c r="L35" s="33"/>
      <c r="M35" s="21"/>
      <c r="N35" s="30"/>
      <c r="O35" s="33"/>
      <c r="P35" s="21"/>
      <c r="Q35" s="30"/>
      <c r="R35" s="33" t="s">
        <v>34</v>
      </c>
      <c r="S35" s="21"/>
      <c r="T35" s="30"/>
      <c r="U35" s="33"/>
      <c r="V35" s="21"/>
      <c r="W35" s="53"/>
      <c r="X35" s="33"/>
      <c r="Y35" s="21"/>
      <c r="Z35" s="53"/>
    </row>
    <row r="36" spans="1:26" s="22" customFormat="1" ht="22" customHeight="1" x14ac:dyDescent="0.4">
      <c r="A36" s="55" t="s">
        <v>64</v>
      </c>
      <c r="B36" s="69">
        <v>0.33333333333333326</v>
      </c>
      <c r="C36" s="33"/>
      <c r="D36" s="21"/>
      <c r="E36" s="19"/>
      <c r="F36" s="33"/>
      <c r="G36" s="21"/>
      <c r="H36" s="30"/>
      <c r="I36" s="33"/>
      <c r="J36" s="21"/>
      <c r="K36" s="30"/>
      <c r="L36" s="33"/>
      <c r="M36" s="21"/>
      <c r="N36" s="30"/>
      <c r="O36" s="33"/>
      <c r="P36" s="21"/>
      <c r="Q36" s="30"/>
      <c r="R36" s="33"/>
      <c r="S36" s="21"/>
      <c r="T36" s="30"/>
      <c r="U36" s="33"/>
      <c r="V36" s="21"/>
      <c r="W36" s="53"/>
      <c r="X36" s="33"/>
      <c r="Y36" s="21"/>
      <c r="Z36" s="53"/>
    </row>
    <row r="37" spans="1:26" s="22" customFormat="1" ht="22" customHeight="1" x14ac:dyDescent="0.4">
      <c r="A37" s="56" t="s">
        <v>70</v>
      </c>
      <c r="B37" s="21" t="e">
        <f>B33*B36</f>
        <v>#VALUE!</v>
      </c>
      <c r="C37" s="33"/>
      <c r="D37" s="21"/>
      <c r="E37" s="19"/>
      <c r="F37" s="33"/>
      <c r="G37" s="21"/>
      <c r="H37" s="30"/>
      <c r="I37" s="33"/>
      <c r="J37" s="21"/>
      <c r="K37" s="30"/>
      <c r="L37" s="33"/>
      <c r="M37" s="21"/>
      <c r="N37" s="30"/>
      <c r="O37" s="33"/>
      <c r="P37" s="21"/>
      <c r="Q37" s="30"/>
      <c r="R37" s="33"/>
      <c r="S37" s="21"/>
      <c r="T37" s="30"/>
      <c r="U37" s="33"/>
      <c r="V37" s="21"/>
      <c r="W37" s="53"/>
      <c r="X37" s="33"/>
      <c r="Y37" s="21"/>
      <c r="Z37" s="53"/>
    </row>
    <row r="38" spans="1:26" s="22" customFormat="1" ht="22" customHeight="1" x14ac:dyDescent="0.4">
      <c r="A38" s="46" t="s">
        <v>65</v>
      </c>
      <c r="B38" s="67" t="s">
        <v>58</v>
      </c>
      <c r="C38" s="33"/>
      <c r="D38" s="21"/>
      <c r="E38" s="19" t="str">
        <f>IF(C38&gt;C35, IF(C38="","",IF(AND(MONTH(C35)=MONTH(C38-1),YEAR(C35)=YEAR(C38-1)),(D38/DAY(EOMONTH(C35,0)))*((C38-1)-C35+1),INT(DATEDIF(C35,(C38-1)+1,"m")-IF(DAY(C38-1)&lt;DAY(C35),1,0))*D38+IF((C38-1)&gt;=EDATE(C35,INT(DATEDIF(C35,(C38-1)+1,"m")-IF(DAY(C38-1)&lt;DAY(C35),1,0))),((C38-1)-EDATE(C35,INT(DATEDIF(C35,(C38-1)+1,"m")-IF(DAY(C38-1)&lt;DAY(C35),1,0)))+1)*D38/DAY(EOMONTH(EDATE(C35,INT(DATEDIF(C35,(C38-1)+1,"m")-IF(DAY(C38-1)&lt;DAY(C35),1,0))),0)),0))), "")</f>
        <v/>
      </c>
      <c r="F38" s="33"/>
      <c r="G38" s="21"/>
      <c r="H38" s="30"/>
      <c r="I38" s="33"/>
      <c r="J38" s="21"/>
      <c r="K38" s="30"/>
      <c r="L38" s="33"/>
      <c r="M38" s="21"/>
      <c r="N38" s="30"/>
      <c r="O38" s="33"/>
      <c r="P38" s="21"/>
      <c r="Q38" s="30"/>
      <c r="R38" s="33"/>
      <c r="S38" s="21"/>
      <c r="T38" s="30"/>
      <c r="U38" s="33"/>
      <c r="V38" s="21"/>
      <c r="W38" s="53"/>
      <c r="X38" s="33"/>
      <c r="Y38" s="21"/>
      <c r="Z38" s="53"/>
    </row>
    <row r="39" spans="1:26" ht="22" customHeight="1" x14ac:dyDescent="0.35">
      <c r="A39" s="56" t="s">
        <v>66</v>
      </c>
      <c r="B39" s="21" t="e">
        <f>IF(B38="Да",B37*0.88,B37)</f>
        <v>#VALUE!</v>
      </c>
    </row>
    <row r="40" spans="1:26" ht="22" customHeight="1" x14ac:dyDescent="0.35">
      <c r="A40" s="56"/>
      <c r="B40" s="38"/>
    </row>
    <row r="41" spans="1:26" s="22" customFormat="1" ht="22" customHeight="1" x14ac:dyDescent="0.4">
      <c r="A41" s="70" t="s">
        <v>69</v>
      </c>
      <c r="B41" s="71"/>
      <c r="C41" s="33"/>
      <c r="D41" s="21"/>
      <c r="E41" s="19" t="str">
        <f>IF(C41&gt;C38, IF(C41="","",IF(AND(MONTH(C38)=MONTH(C41-1),YEAR(C38)=YEAR(C41-1)),(D41/DAY(EOMONTH(C38,0)))*((C41-1)-C38+1),INT(DATEDIF(C38,(C41-1)+1,"m")-IF(DAY(C41-1)&lt;DAY(C38),1,0))*D41+IF((C41-1)&gt;=EDATE(C38,INT(DATEDIF(C38,(C41-1)+1,"m")-IF(DAY(C41-1)&lt;DAY(C38),1,0))),((C41-1)-EDATE(C38,INT(DATEDIF(C38,(C41-1)+1,"m")-IF(DAY(C41-1)&lt;DAY(C38),1,0)))+1)*D41/DAY(EOMONTH(EDATE(C38,INT(DATEDIF(C38,(C41-1)+1,"m")-IF(DAY(C41-1)&lt;DAY(C38),1,0))),0)),0))), "")</f>
        <v/>
      </c>
      <c r="F41" s="33"/>
      <c r="G41" s="21"/>
      <c r="H41" s="30"/>
      <c r="I41" s="33"/>
      <c r="J41" s="21"/>
      <c r="K41" s="30"/>
      <c r="L41" s="33"/>
      <c r="M41" s="21"/>
      <c r="N41" s="30"/>
      <c r="O41" s="33"/>
      <c r="P41" s="21"/>
      <c r="Q41" s="30"/>
      <c r="R41" s="33"/>
      <c r="S41" s="21"/>
      <c r="T41" s="30"/>
      <c r="U41" s="33"/>
      <c r="V41" s="21"/>
      <c r="W41" s="53"/>
      <c r="X41" s="33"/>
      <c r="Y41" s="21"/>
      <c r="Z41" s="53"/>
    </row>
    <row r="42" spans="1:26" s="22" customFormat="1" ht="22" customHeight="1" x14ac:dyDescent="0.4">
      <c r="A42" s="55" t="s">
        <v>64</v>
      </c>
      <c r="B42" s="69">
        <v>0.14285714285714285</v>
      </c>
      <c r="C42" s="33"/>
      <c r="D42" s="21"/>
      <c r="E42" s="19" t="str">
        <f t="shared" ref="E42:E53" si="2">IF(C42&gt;C41, IF(C42="","",IF(AND(MONTH(C41)=MONTH(C42-1),YEAR(C41)=YEAR(C42-1)),(D42/DAY(EOMONTH(C41,0)))*((C42-1)-C41+1),INT(DATEDIF(C41,(C42-1)+1,"m")-IF(DAY(C42-1)&lt;DAY(C41),1,0))*D42+IF((C42-1)&gt;=EDATE(C41,INT(DATEDIF(C41,(C42-1)+1,"m")-IF(DAY(C42-1)&lt;DAY(C41),1,0))),((C42-1)-EDATE(C41,INT(DATEDIF(C41,(C42-1)+1,"m")-IF(DAY(C42-1)&lt;DAY(C41),1,0)))+1)*D42/DAY(EOMONTH(EDATE(C41,INT(DATEDIF(C41,(C42-1)+1,"m")-IF(DAY(C42-1)&lt;DAY(C41),1,0))),0)),0))), "")</f>
        <v/>
      </c>
      <c r="F42" s="33"/>
      <c r="G42" s="21"/>
      <c r="H42" s="30"/>
      <c r="I42" s="33"/>
      <c r="J42" s="21"/>
      <c r="K42" s="30"/>
      <c r="L42" s="33"/>
      <c r="M42" s="21"/>
      <c r="N42" s="30"/>
      <c r="O42" s="33"/>
      <c r="P42" s="21"/>
      <c r="Q42" s="30"/>
      <c r="R42" s="33"/>
      <c r="S42" s="21"/>
      <c r="T42" s="30"/>
      <c r="U42" s="33"/>
      <c r="V42" s="21"/>
      <c r="W42" s="53"/>
      <c r="X42" s="33"/>
      <c r="Y42" s="21"/>
      <c r="Z42" s="53"/>
    </row>
    <row r="43" spans="1:26" s="22" customFormat="1" ht="22" customHeight="1" x14ac:dyDescent="0.4">
      <c r="A43" s="56" t="s">
        <v>71</v>
      </c>
      <c r="B43" s="38" t="s">
        <v>59</v>
      </c>
      <c r="C43" s="33"/>
      <c r="D43" s="21"/>
      <c r="E43" s="19" t="str">
        <f t="shared" si="2"/>
        <v/>
      </c>
      <c r="F43" s="33"/>
      <c r="G43" s="21"/>
      <c r="H43" s="30"/>
      <c r="I43" s="33"/>
      <c r="J43" s="21"/>
      <c r="K43" s="30"/>
      <c r="L43" s="33"/>
      <c r="M43" s="21"/>
      <c r="N43" s="30"/>
      <c r="O43" s="33"/>
      <c r="P43" s="21"/>
      <c r="Q43" s="30"/>
      <c r="R43" s="33"/>
      <c r="S43" s="21"/>
      <c r="T43" s="30"/>
      <c r="U43" s="33"/>
      <c r="V43" s="21"/>
      <c r="W43" s="53"/>
      <c r="X43" s="33"/>
      <c r="Y43" s="21"/>
      <c r="Z43" s="53"/>
    </row>
    <row r="44" spans="1:26" s="22" customFormat="1" ht="22" customHeight="1" x14ac:dyDescent="0.4">
      <c r="A44" s="56" t="s">
        <v>70</v>
      </c>
      <c r="B44" s="21" t="e">
        <f>IF(B43="Да",B33*B42,(B33-B37)*B42)</f>
        <v>#VALUE!</v>
      </c>
      <c r="C44" s="33"/>
      <c r="D44" s="21"/>
      <c r="E44" s="19" t="str">
        <f t="shared" si="2"/>
        <v/>
      </c>
      <c r="F44" s="33"/>
      <c r="G44" s="21"/>
      <c r="H44" s="30"/>
      <c r="I44" s="33"/>
      <c r="J44" s="21"/>
      <c r="K44" s="30"/>
      <c r="L44" s="33"/>
      <c r="M44" s="21"/>
      <c r="N44" s="30"/>
      <c r="O44" s="33"/>
      <c r="P44" s="21"/>
      <c r="Q44" s="30"/>
      <c r="R44" s="33"/>
      <c r="S44" s="21"/>
      <c r="T44" s="30"/>
      <c r="U44" s="33"/>
      <c r="V44" s="21"/>
      <c r="W44" s="53"/>
      <c r="X44" s="33"/>
      <c r="Y44" s="21"/>
      <c r="Z44" s="53"/>
    </row>
    <row r="45" spans="1:26" s="22" customFormat="1" ht="22" customHeight="1" x14ac:dyDescent="0.4">
      <c r="A45" s="46" t="s">
        <v>65</v>
      </c>
      <c r="B45" s="38" t="s">
        <v>59</v>
      </c>
      <c r="C45" s="33"/>
      <c r="D45" s="21"/>
      <c r="E45" s="19" t="str">
        <f t="shared" si="2"/>
        <v/>
      </c>
      <c r="F45" s="33"/>
      <c r="G45" s="21"/>
      <c r="H45" s="30"/>
      <c r="I45" s="33"/>
      <c r="J45" s="21"/>
      <c r="K45" s="30"/>
      <c r="L45" s="33"/>
      <c r="M45" s="21"/>
      <c r="N45" s="30"/>
      <c r="O45" s="33"/>
      <c r="P45" s="21"/>
      <c r="Q45" s="30"/>
      <c r="R45" s="33"/>
      <c r="S45" s="21"/>
      <c r="T45" s="30"/>
      <c r="U45" s="33"/>
      <c r="V45" s="21"/>
      <c r="W45" s="53"/>
      <c r="X45" s="33"/>
      <c r="Y45" s="21"/>
      <c r="Z45" s="53"/>
    </row>
    <row r="46" spans="1:26" s="22" customFormat="1" ht="22" customHeight="1" x14ac:dyDescent="0.4">
      <c r="A46" s="56" t="s">
        <v>66</v>
      </c>
      <c r="B46" s="21" t="e">
        <f>IF(B45="Да",B44*0.88,B44)</f>
        <v>#VALUE!</v>
      </c>
      <c r="C46" s="33"/>
      <c r="D46" s="21"/>
      <c r="E46" s="19" t="str">
        <f t="shared" si="2"/>
        <v/>
      </c>
      <c r="F46" s="33"/>
      <c r="G46" s="21"/>
      <c r="H46" s="30"/>
      <c r="I46" s="33"/>
      <c r="J46" s="21"/>
      <c r="K46" s="30"/>
      <c r="L46" s="33"/>
      <c r="M46" s="21"/>
      <c r="N46" s="30"/>
      <c r="O46" s="33"/>
      <c r="P46" s="21"/>
      <c r="Q46" s="30"/>
      <c r="R46" s="33"/>
      <c r="S46" s="21"/>
      <c r="T46" s="30"/>
      <c r="U46" s="33"/>
      <c r="V46" s="21"/>
      <c r="W46" s="53"/>
      <c r="X46" s="33"/>
      <c r="Y46" s="21"/>
      <c r="Z46" s="53"/>
    </row>
    <row r="47" spans="1:26" s="22" customFormat="1" ht="22" customHeight="1" x14ac:dyDescent="0.4">
      <c r="C47" s="33"/>
      <c r="D47" s="21"/>
      <c r="E47" s="19" t="str">
        <f t="shared" si="2"/>
        <v/>
      </c>
      <c r="F47" s="33"/>
      <c r="G47" s="21"/>
      <c r="H47" s="30"/>
      <c r="I47" s="33"/>
      <c r="J47" s="21"/>
      <c r="K47" s="30"/>
      <c r="L47" s="33"/>
      <c r="M47" s="21"/>
      <c r="N47" s="30"/>
      <c r="O47" s="33"/>
      <c r="P47" s="21"/>
      <c r="Q47" s="30"/>
      <c r="R47" s="33"/>
      <c r="S47" s="21"/>
      <c r="T47" s="30"/>
      <c r="U47" s="33"/>
      <c r="V47" s="21"/>
      <c r="W47" s="53"/>
      <c r="X47" s="33"/>
      <c r="Y47" s="21"/>
      <c r="Z47" s="53"/>
    </row>
    <row r="48" spans="1:26" s="22" customFormat="1" ht="22" customHeight="1" x14ac:dyDescent="0.4">
      <c r="A48" s="70" t="s">
        <v>72</v>
      </c>
      <c r="B48" s="71"/>
      <c r="C48" s="33"/>
      <c r="D48" s="21"/>
      <c r="E48" s="19" t="str">
        <f t="shared" si="2"/>
        <v/>
      </c>
      <c r="F48" s="33"/>
      <c r="G48" s="21"/>
      <c r="H48" s="30"/>
      <c r="I48" s="33"/>
      <c r="J48" s="21"/>
      <c r="K48" s="30"/>
      <c r="L48" s="33"/>
      <c r="M48" s="21"/>
      <c r="N48" s="30"/>
      <c r="O48" s="33"/>
      <c r="P48" s="21"/>
      <c r="Q48" s="30"/>
      <c r="R48" s="33"/>
      <c r="S48" s="21"/>
      <c r="T48" s="30"/>
      <c r="U48" s="33"/>
      <c r="V48" s="21"/>
      <c r="W48" s="53"/>
      <c r="X48" s="33"/>
      <c r="Y48" s="21"/>
      <c r="Z48" s="53"/>
    </row>
    <row r="49" spans="1:26" s="22" customFormat="1" ht="22" customHeight="1" x14ac:dyDescent="0.4">
      <c r="A49" s="55" t="s">
        <v>64</v>
      </c>
      <c r="B49" s="69">
        <v>0.2</v>
      </c>
      <c r="C49" s="33"/>
      <c r="D49" s="21"/>
      <c r="E49" s="19" t="str">
        <f t="shared" si="2"/>
        <v/>
      </c>
      <c r="F49" s="33"/>
      <c r="G49" s="21"/>
      <c r="H49" s="30"/>
      <c r="I49" s="33"/>
      <c r="J49" s="21"/>
      <c r="K49" s="30"/>
      <c r="L49" s="33"/>
      <c r="M49" s="21"/>
      <c r="N49" s="30"/>
      <c r="O49" s="33"/>
      <c r="P49" s="21"/>
      <c r="Q49" s="30"/>
      <c r="R49" s="33"/>
      <c r="S49" s="21"/>
      <c r="T49" s="30"/>
      <c r="U49" s="33"/>
      <c r="V49" s="21"/>
      <c r="W49" s="53"/>
      <c r="X49" s="33"/>
      <c r="Y49" s="21"/>
      <c r="Z49" s="53"/>
    </row>
    <row r="50" spans="1:26" s="22" customFormat="1" ht="22" customHeight="1" x14ac:dyDescent="0.4">
      <c r="A50" s="56" t="s">
        <v>71</v>
      </c>
      <c r="B50" s="38" t="s">
        <v>58</v>
      </c>
      <c r="C50" s="33"/>
      <c r="D50" s="21"/>
      <c r="E50" s="19" t="str">
        <f t="shared" si="2"/>
        <v/>
      </c>
      <c r="F50" s="33"/>
      <c r="G50" s="21"/>
      <c r="H50" s="30"/>
      <c r="I50" s="33"/>
      <c r="J50" s="21"/>
      <c r="K50" s="30"/>
      <c r="L50" s="33"/>
      <c r="M50" s="21"/>
      <c r="N50" s="30"/>
      <c r="O50" s="33"/>
      <c r="P50" s="21"/>
      <c r="Q50" s="30"/>
      <c r="R50" s="33"/>
      <c r="S50" s="21"/>
      <c r="T50" s="30"/>
      <c r="U50" s="33"/>
      <c r="V50" s="21"/>
      <c r="W50" s="53"/>
      <c r="X50" s="33"/>
      <c r="Y50" s="21"/>
      <c r="Z50" s="53"/>
    </row>
    <row r="51" spans="1:26" s="22" customFormat="1" ht="22" customHeight="1" x14ac:dyDescent="0.4">
      <c r="A51" s="56" t="s">
        <v>70</v>
      </c>
      <c r="B51" s="21" t="e">
        <f>IF(B50="Да",B33*B49,(B33-B37-B44)*B49)</f>
        <v>#VALUE!</v>
      </c>
      <c r="C51" s="33"/>
      <c r="D51" s="21"/>
      <c r="E51" s="19" t="str">
        <f t="shared" si="2"/>
        <v/>
      </c>
      <c r="F51" s="33"/>
      <c r="G51" s="21"/>
      <c r="H51" s="30"/>
      <c r="I51" s="33"/>
      <c r="J51" s="21"/>
      <c r="K51" s="30"/>
      <c r="L51" s="33"/>
      <c r="M51" s="21"/>
      <c r="N51" s="30"/>
      <c r="O51" s="33"/>
      <c r="P51" s="21"/>
      <c r="Q51" s="30"/>
      <c r="R51" s="33"/>
      <c r="S51" s="21"/>
      <c r="T51" s="30"/>
      <c r="U51" s="33"/>
      <c r="V51" s="21"/>
      <c r="W51" s="53"/>
      <c r="X51" s="33"/>
      <c r="Y51" s="21"/>
      <c r="Z51" s="53"/>
    </row>
    <row r="52" spans="1:26" s="22" customFormat="1" ht="22" customHeight="1" x14ac:dyDescent="0.4">
      <c r="A52" s="46" t="s">
        <v>65</v>
      </c>
      <c r="B52" s="38" t="s">
        <v>59</v>
      </c>
      <c r="C52" s="33"/>
      <c r="D52" s="21"/>
      <c r="E52" s="19" t="str">
        <f t="shared" si="2"/>
        <v/>
      </c>
      <c r="F52" s="33"/>
      <c r="G52" s="21"/>
      <c r="H52" s="30"/>
      <c r="I52" s="33"/>
      <c r="J52" s="21"/>
      <c r="K52" s="30"/>
      <c r="L52" s="33"/>
      <c r="M52" s="21"/>
      <c r="N52" s="30"/>
      <c r="O52" s="33"/>
      <c r="P52" s="21"/>
      <c r="Q52" s="30"/>
      <c r="R52" s="33"/>
      <c r="S52" s="21"/>
      <c r="T52" s="30"/>
      <c r="U52" s="33"/>
      <c r="V52" s="21"/>
      <c r="W52" s="53"/>
      <c r="X52" s="33"/>
      <c r="Y52" s="21"/>
      <c r="Z52" s="53"/>
    </row>
    <row r="53" spans="1:26" s="22" customFormat="1" ht="22" customHeight="1" x14ac:dyDescent="0.4">
      <c r="A53" s="56" t="s">
        <v>66</v>
      </c>
      <c r="B53" s="21" t="e">
        <f>IF(B52="Да",B51*0.88,B51)</f>
        <v>#VALUE!</v>
      </c>
      <c r="C53" s="33"/>
      <c r="D53" s="21"/>
      <c r="E53" s="19" t="str">
        <f t="shared" si="2"/>
        <v/>
      </c>
      <c r="F53" s="33"/>
      <c r="G53" s="21"/>
      <c r="H53" s="30"/>
      <c r="I53" s="33"/>
      <c r="J53" s="21"/>
      <c r="K53" s="30"/>
      <c r="L53" s="33"/>
      <c r="M53" s="21"/>
      <c r="N53" s="30"/>
      <c r="O53" s="33"/>
      <c r="P53" s="21"/>
      <c r="Q53" s="30"/>
      <c r="R53" s="33"/>
      <c r="S53" s="21"/>
      <c r="T53" s="30"/>
      <c r="U53" s="33"/>
      <c r="V53" s="21"/>
      <c r="W53" s="53"/>
      <c r="X53" s="33"/>
      <c r="Y53" s="21"/>
      <c r="Z53" s="53"/>
    </row>
    <row r="54" spans="1:26" s="22" customFormat="1" ht="22" customHeight="1" x14ac:dyDescent="0.4">
      <c r="A54" s="46"/>
      <c r="B54" s="38"/>
      <c r="C54" s="33"/>
      <c r="D54" s="21"/>
      <c r="E54" s="19" t="str">
        <f t="shared" si="1"/>
        <v/>
      </c>
      <c r="F54" s="33"/>
      <c r="G54" s="21"/>
      <c r="H54" s="30"/>
      <c r="I54" s="33"/>
      <c r="J54" s="21"/>
      <c r="K54" s="30"/>
      <c r="L54" s="33"/>
      <c r="M54" s="21"/>
      <c r="N54" s="30"/>
      <c r="O54" s="33"/>
      <c r="P54" s="21"/>
      <c r="Q54" s="30"/>
      <c r="R54" s="33"/>
      <c r="S54" s="21"/>
      <c r="T54" s="30"/>
      <c r="U54" s="33"/>
      <c r="V54" s="21"/>
      <c r="W54" s="53"/>
      <c r="X54" s="33"/>
      <c r="Y54" s="21"/>
      <c r="Z54" s="53"/>
    </row>
    <row r="55" spans="1:26" s="22" customFormat="1" ht="22" customHeight="1" x14ac:dyDescent="0.4">
      <c r="A55" s="70" t="s">
        <v>73</v>
      </c>
      <c r="B55" s="71"/>
      <c r="C55" s="33"/>
      <c r="D55" s="21"/>
      <c r="E55" s="19" t="str">
        <f t="shared" si="1"/>
        <v/>
      </c>
      <c r="F55" s="33"/>
      <c r="G55" s="21"/>
      <c r="H55" s="30"/>
      <c r="I55" s="33"/>
      <c r="J55" s="21"/>
      <c r="K55" s="30"/>
      <c r="L55" s="33"/>
      <c r="M55" s="21"/>
      <c r="N55" s="30"/>
      <c r="O55" s="33"/>
      <c r="P55" s="21"/>
      <c r="Q55" s="30"/>
      <c r="R55" s="33"/>
      <c r="S55" s="21"/>
      <c r="T55" s="30"/>
      <c r="U55" s="33"/>
      <c r="V55" s="21"/>
      <c r="W55" s="53"/>
      <c r="X55" s="33"/>
      <c r="Y55" s="21"/>
      <c r="Z55" s="53"/>
    </row>
    <row r="56" spans="1:26" s="22" customFormat="1" ht="22" customHeight="1" x14ac:dyDescent="0.4">
      <c r="A56" s="55" t="s">
        <v>64</v>
      </c>
      <c r="B56" s="69">
        <v>0</v>
      </c>
      <c r="C56" s="33"/>
      <c r="D56" s="21"/>
      <c r="E56" s="19" t="str">
        <f t="shared" si="1"/>
        <v/>
      </c>
      <c r="F56" s="33"/>
      <c r="G56" s="21"/>
      <c r="H56" s="30"/>
      <c r="I56" s="33"/>
      <c r="J56" s="21"/>
      <c r="K56" s="30"/>
      <c r="L56" s="33"/>
      <c r="M56" s="21"/>
      <c r="N56" s="30"/>
      <c r="O56" s="33"/>
      <c r="P56" s="21"/>
      <c r="Q56" s="30"/>
      <c r="R56" s="33"/>
      <c r="S56" s="21"/>
      <c r="T56" s="30"/>
      <c r="U56" s="33"/>
      <c r="V56" s="21"/>
      <c r="W56" s="53"/>
      <c r="X56" s="33"/>
      <c r="Y56" s="21"/>
      <c r="Z56" s="53"/>
    </row>
    <row r="57" spans="1:26" s="22" customFormat="1" ht="22" customHeight="1" x14ac:dyDescent="0.4">
      <c r="A57" s="56" t="s">
        <v>71</v>
      </c>
      <c r="B57" s="38" t="s">
        <v>58</v>
      </c>
      <c r="C57" s="33"/>
      <c r="D57" s="21"/>
      <c r="E57" s="19" t="str">
        <f t="shared" si="1"/>
        <v/>
      </c>
      <c r="F57" s="33"/>
      <c r="G57" s="21"/>
      <c r="H57" s="30"/>
      <c r="I57" s="33"/>
      <c r="J57" s="21"/>
      <c r="K57" s="30"/>
      <c r="L57" s="33"/>
      <c r="M57" s="21"/>
      <c r="N57" s="30"/>
      <c r="O57" s="33"/>
      <c r="P57" s="21"/>
      <c r="Q57" s="30"/>
      <c r="R57" s="33"/>
      <c r="S57" s="21"/>
      <c r="T57" s="30"/>
      <c r="U57" s="33"/>
      <c r="V57" s="21"/>
      <c r="W57" s="53"/>
      <c r="X57" s="33"/>
      <c r="Y57" s="21"/>
      <c r="Z57" s="53"/>
    </row>
    <row r="58" spans="1:26" s="22" customFormat="1" ht="22" customHeight="1" x14ac:dyDescent="0.4">
      <c r="A58" s="56" t="s">
        <v>70</v>
      </c>
      <c r="B58" s="21" t="e">
        <f>IF(B57="Да",B33*B56,(B33-B37-B44-B51)*B56)</f>
        <v>#VALUE!</v>
      </c>
      <c r="C58" s="33"/>
      <c r="D58" s="21"/>
      <c r="E58" s="19" t="str">
        <f t="shared" si="1"/>
        <v/>
      </c>
      <c r="F58" s="33"/>
      <c r="G58" s="21"/>
      <c r="H58" s="30"/>
      <c r="I58" s="33"/>
      <c r="J58" s="21"/>
      <c r="K58" s="30"/>
      <c r="L58" s="33"/>
      <c r="M58" s="21"/>
      <c r="N58" s="30"/>
      <c r="O58" s="33"/>
      <c r="P58" s="21"/>
      <c r="Q58" s="30"/>
      <c r="R58" s="33"/>
      <c r="S58" s="21"/>
      <c r="T58" s="30"/>
      <c r="U58" s="33"/>
      <c r="V58" s="21"/>
      <c r="W58" s="53"/>
      <c r="X58" s="33"/>
      <c r="Y58" s="21"/>
      <c r="Z58" s="53"/>
    </row>
    <row r="59" spans="1:26" s="18" customFormat="1" ht="22" customHeight="1" x14ac:dyDescent="0.3">
      <c r="A59" s="46" t="s">
        <v>65</v>
      </c>
      <c r="B59" s="38" t="s">
        <v>58</v>
      </c>
      <c r="C59" s="33"/>
      <c r="D59" s="21"/>
      <c r="E59" s="19" t="str">
        <f t="shared" si="1"/>
        <v/>
      </c>
      <c r="F59" s="33"/>
      <c r="G59" s="60"/>
      <c r="H59" s="61"/>
      <c r="I59" s="33"/>
      <c r="J59" s="60"/>
      <c r="K59" s="61"/>
      <c r="L59" s="33"/>
      <c r="M59" s="21"/>
      <c r="N59" s="30"/>
      <c r="O59" s="33"/>
      <c r="P59" s="60"/>
      <c r="Q59" s="61"/>
      <c r="R59" s="33"/>
      <c r="S59" s="60"/>
      <c r="T59" s="61"/>
      <c r="U59" s="33"/>
      <c r="V59" s="60"/>
      <c r="W59" s="62"/>
      <c r="X59" s="33"/>
      <c r="Y59" s="60"/>
      <c r="Z59" s="62"/>
    </row>
    <row r="60" spans="1:26" s="18" customFormat="1" ht="22" customHeight="1" x14ac:dyDescent="0.3">
      <c r="A60" s="56" t="s">
        <v>66</v>
      </c>
      <c r="B60" s="21" t="e">
        <f>IF(B59="Да",B58*0.88,B58)</f>
        <v>#VALUE!</v>
      </c>
      <c r="C60" s="33"/>
      <c r="D60" s="21"/>
      <c r="E60" s="19" t="str">
        <f t="shared" si="1"/>
        <v/>
      </c>
      <c r="F60" s="33"/>
      <c r="G60" s="60"/>
      <c r="H60" s="61"/>
      <c r="I60" s="33"/>
      <c r="J60" s="60"/>
      <c r="K60" s="61"/>
      <c r="L60" s="33"/>
      <c r="M60" s="21"/>
      <c r="N60" s="30"/>
      <c r="O60" s="33"/>
      <c r="P60" s="60"/>
      <c r="Q60" s="61"/>
      <c r="R60" s="33"/>
      <c r="S60" s="60"/>
      <c r="T60" s="61"/>
      <c r="U60" s="33"/>
      <c r="V60" s="60"/>
      <c r="W60" s="62"/>
      <c r="X60" s="33"/>
      <c r="Y60" s="60"/>
      <c r="Z60" s="62"/>
    </row>
    <row r="61" spans="1:26" s="18" customFormat="1" ht="22" customHeight="1" x14ac:dyDescent="0.3">
      <c r="B61" s="38"/>
      <c r="C61" s="33"/>
      <c r="D61" s="21"/>
      <c r="E61" s="19" t="str">
        <f t="shared" si="1"/>
        <v/>
      </c>
      <c r="F61" s="33"/>
      <c r="G61" s="60"/>
      <c r="H61" s="61"/>
      <c r="I61" s="33"/>
      <c r="J61" s="60"/>
      <c r="K61" s="61"/>
      <c r="L61" s="33"/>
      <c r="M61" s="21"/>
      <c r="N61" s="30"/>
      <c r="O61" s="33"/>
      <c r="P61" s="60"/>
      <c r="Q61" s="61"/>
      <c r="R61" s="33"/>
      <c r="S61" s="60"/>
      <c r="T61" s="61"/>
      <c r="U61" s="33"/>
      <c r="V61" s="60"/>
      <c r="W61" s="62"/>
      <c r="X61" s="33"/>
      <c r="Y61" s="60"/>
      <c r="Z61" s="62"/>
    </row>
    <row r="62" spans="1:26" s="18" customFormat="1" ht="22" customHeight="1" x14ac:dyDescent="0.3">
      <c r="A62" s="41" t="s">
        <v>67</v>
      </c>
      <c r="B62" s="21" t="e">
        <f>B33-B37-B44-B51-B58</f>
        <v>#VALUE!</v>
      </c>
      <c r="C62" s="33"/>
      <c r="D62" s="21"/>
      <c r="E62" s="19" t="str">
        <f t="shared" si="1"/>
        <v/>
      </c>
      <c r="F62" s="33"/>
      <c r="G62" s="60"/>
      <c r="H62" s="61"/>
      <c r="I62" s="33"/>
      <c r="J62" s="60"/>
      <c r="K62" s="61"/>
      <c r="L62" s="33"/>
      <c r="M62" s="21"/>
      <c r="N62" s="30"/>
      <c r="O62" s="33"/>
      <c r="P62" s="60"/>
      <c r="Q62" s="61"/>
      <c r="R62" s="33"/>
      <c r="S62" s="60"/>
      <c r="T62" s="61"/>
      <c r="U62" s="33"/>
      <c r="V62" s="60"/>
      <c r="W62" s="62"/>
      <c r="X62" s="33"/>
      <c r="Y62" s="60"/>
      <c r="Z62" s="62"/>
    </row>
    <row r="63" spans="1:26" s="18" customFormat="1" ht="22" customHeight="1" x14ac:dyDescent="0.3">
      <c r="A63" s="41" t="s">
        <v>75</v>
      </c>
      <c r="B63" s="68" t="e">
        <f>IF(B62&gt;0,B62/B33,0)</f>
        <v>#VALUE!</v>
      </c>
      <c r="C63" s="33"/>
      <c r="D63" s="21"/>
      <c r="E63" s="19" t="str">
        <f t="shared" si="1"/>
        <v/>
      </c>
      <c r="F63" s="33"/>
      <c r="G63" s="60"/>
      <c r="H63" s="61"/>
      <c r="I63" s="33"/>
      <c r="J63" s="60"/>
      <c r="K63" s="61"/>
      <c r="L63" s="33"/>
      <c r="M63" s="21"/>
      <c r="N63" s="30"/>
      <c r="O63" s="33"/>
      <c r="P63" s="60"/>
      <c r="Q63" s="61"/>
      <c r="R63" s="33"/>
      <c r="S63" s="60"/>
      <c r="T63" s="61"/>
      <c r="U63" s="33"/>
      <c r="V63" s="60"/>
      <c r="W63" s="62"/>
      <c r="X63" s="33"/>
      <c r="Y63" s="60"/>
      <c r="Z63" s="62"/>
    </row>
    <row r="64" spans="1:26" s="18" customFormat="1" ht="22" customHeight="1" x14ac:dyDescent="0.3">
      <c r="A64" s="37"/>
      <c r="B64" s="38"/>
      <c r="C64" s="33"/>
      <c r="D64" s="21"/>
      <c r="E64" s="19" t="str">
        <f t="shared" si="1"/>
        <v/>
      </c>
      <c r="F64" s="33"/>
      <c r="G64" s="60"/>
      <c r="H64" s="61"/>
      <c r="I64" s="33"/>
      <c r="J64" s="60"/>
      <c r="K64" s="61"/>
      <c r="L64" s="33"/>
      <c r="M64" s="21"/>
      <c r="N64" s="30"/>
      <c r="O64" s="33"/>
      <c r="P64" s="60"/>
      <c r="Q64" s="61"/>
      <c r="R64" s="33"/>
      <c r="S64" s="60"/>
      <c r="T64" s="61"/>
      <c r="U64" s="33"/>
      <c r="V64" s="60"/>
      <c r="W64" s="62"/>
      <c r="X64" s="33"/>
      <c r="Y64" s="60"/>
      <c r="Z64" s="62"/>
    </row>
    <row r="65" spans="1:26" ht="22" customHeight="1" x14ac:dyDescent="0.35">
      <c r="A65" s="37"/>
      <c r="B65" s="38"/>
      <c r="C65" s="33"/>
      <c r="D65" s="21"/>
      <c r="E65" s="19" t="str">
        <f t="shared" si="1"/>
        <v/>
      </c>
      <c r="I65" s="33"/>
      <c r="L65" s="33"/>
      <c r="R65" s="33"/>
      <c r="U65" s="33"/>
      <c r="X65" s="33"/>
    </row>
    <row r="66" spans="1:26" ht="22" customHeight="1" x14ac:dyDescent="0.35">
      <c r="A66" s="37"/>
      <c r="B66" s="38"/>
      <c r="C66" s="33"/>
      <c r="D66" s="21"/>
      <c r="E66" s="19" t="str">
        <f t="shared" si="1"/>
        <v/>
      </c>
      <c r="I66" s="33"/>
      <c r="L66" s="33"/>
      <c r="R66" s="33"/>
      <c r="U66" s="33"/>
      <c r="X66" s="33"/>
    </row>
    <row r="67" spans="1:26" ht="22" customHeight="1" x14ac:dyDescent="0.35">
      <c r="A67" s="37"/>
      <c r="B67" s="38"/>
      <c r="C67" s="33"/>
      <c r="D67" s="21"/>
      <c r="E67" s="19" t="str">
        <f t="shared" si="1"/>
        <v/>
      </c>
      <c r="I67" s="33"/>
      <c r="L67" s="33"/>
      <c r="R67" s="33"/>
      <c r="U67" s="33"/>
      <c r="X67" s="33"/>
    </row>
    <row r="68" spans="1:26" ht="22" customHeight="1" x14ac:dyDescent="0.35">
      <c r="A68" s="37"/>
      <c r="B68" s="38"/>
      <c r="C68" s="33"/>
      <c r="D68" s="21"/>
      <c r="E68" s="19" t="str">
        <f t="shared" si="1"/>
        <v/>
      </c>
      <c r="H68" s="63"/>
      <c r="I68" s="33"/>
      <c r="K68" s="63"/>
      <c r="L68" s="33"/>
      <c r="Q68" s="63"/>
      <c r="R68" s="33"/>
      <c r="T68" s="63"/>
      <c r="U68" s="33"/>
      <c r="W68" s="64"/>
      <c r="X68" s="33"/>
      <c r="Z68" s="64"/>
    </row>
    <row r="69" spans="1:26" ht="22" customHeight="1" x14ac:dyDescent="0.35">
      <c r="A69" s="37"/>
      <c r="B69" s="38"/>
      <c r="C69" s="33"/>
      <c r="D69" s="21"/>
      <c r="E69" s="19" t="str">
        <f t="shared" si="1"/>
        <v/>
      </c>
      <c r="H69" s="63"/>
      <c r="I69" s="33"/>
      <c r="K69" s="63"/>
      <c r="L69" s="33"/>
      <c r="Q69" s="63"/>
      <c r="R69" s="33"/>
      <c r="T69" s="63"/>
      <c r="U69" s="33"/>
      <c r="W69" s="64"/>
      <c r="X69" s="33"/>
      <c r="Z69" s="64"/>
    </row>
    <row r="70" spans="1:26" ht="22" customHeight="1" x14ac:dyDescent="0.35">
      <c r="A70" s="37"/>
      <c r="B70" s="38"/>
      <c r="C70" s="33"/>
      <c r="D70" s="21"/>
      <c r="E70" s="19" t="str">
        <f t="shared" si="1"/>
        <v/>
      </c>
      <c r="H70" s="63"/>
      <c r="I70" s="33"/>
      <c r="K70" s="63"/>
      <c r="L70" s="33"/>
      <c r="M70" s="60"/>
      <c r="N70" s="61"/>
      <c r="Q70" s="63"/>
      <c r="R70" s="33"/>
      <c r="T70" s="63"/>
      <c r="U70" s="33"/>
      <c r="W70" s="64"/>
      <c r="X70" s="33"/>
      <c r="Z70" s="64"/>
    </row>
    <row r="71" spans="1:26" ht="22" customHeight="1" x14ac:dyDescent="0.35">
      <c r="A71" s="37"/>
      <c r="B71" s="38"/>
      <c r="C71" s="33"/>
      <c r="D71" s="21"/>
      <c r="E71" s="19" t="str">
        <f t="shared" si="1"/>
        <v/>
      </c>
      <c r="H71" s="63"/>
      <c r="I71" s="33"/>
      <c r="K71" s="63"/>
      <c r="L71" s="33"/>
      <c r="M71" s="60"/>
      <c r="N71" s="61"/>
      <c r="Q71" s="63"/>
      <c r="R71" s="33"/>
      <c r="T71" s="63"/>
      <c r="U71" s="33"/>
      <c r="W71" s="64"/>
      <c r="X71" s="33"/>
      <c r="Z71" s="64"/>
    </row>
    <row r="72" spans="1:26" ht="22" customHeight="1" x14ac:dyDescent="0.35">
      <c r="A72" s="37"/>
      <c r="B72" s="38"/>
      <c r="C72" s="33"/>
      <c r="D72" s="21"/>
      <c r="E72" s="19" t="str">
        <f t="shared" si="1"/>
        <v/>
      </c>
      <c r="H72" s="63"/>
      <c r="I72" s="33"/>
      <c r="K72" s="63"/>
      <c r="L72" s="33"/>
      <c r="M72" s="60"/>
      <c r="N72" s="61"/>
      <c r="Q72" s="63"/>
      <c r="R72" s="33"/>
      <c r="T72" s="63"/>
      <c r="U72" s="33"/>
      <c r="W72" s="64"/>
      <c r="X72" s="33"/>
      <c r="Z72" s="64"/>
    </row>
    <row r="73" spans="1:26" ht="22" customHeight="1" x14ac:dyDescent="0.35">
      <c r="A73" s="37"/>
      <c r="B73" s="38"/>
      <c r="C73" s="33"/>
      <c r="D73" s="21"/>
      <c r="E73" s="19" t="str">
        <f t="shared" si="1"/>
        <v/>
      </c>
      <c r="H73" s="63"/>
      <c r="I73" s="33"/>
      <c r="K73" s="63"/>
      <c r="L73" s="33"/>
      <c r="M73" s="60"/>
      <c r="N73" s="61"/>
      <c r="Q73" s="63"/>
      <c r="R73" s="33"/>
      <c r="T73" s="63"/>
      <c r="U73" s="33"/>
      <c r="W73" s="64"/>
      <c r="X73" s="33"/>
      <c r="Z73" s="64"/>
    </row>
    <row r="74" spans="1:26" ht="22" customHeight="1" x14ac:dyDescent="0.35">
      <c r="A74" s="37"/>
      <c r="B74" s="38"/>
      <c r="C74" s="33"/>
      <c r="D74" s="21"/>
      <c r="E74" s="19" t="str">
        <f t="shared" si="1"/>
        <v/>
      </c>
      <c r="H74" s="63"/>
      <c r="I74" s="33"/>
      <c r="K74" s="63"/>
      <c r="L74" s="33"/>
      <c r="M74" s="60"/>
      <c r="N74" s="61"/>
      <c r="Q74" s="63"/>
      <c r="R74" s="33"/>
      <c r="T74" s="63"/>
      <c r="U74" s="33"/>
      <c r="W74" s="64"/>
      <c r="X74" s="33"/>
      <c r="Z74" s="64"/>
    </row>
    <row r="75" spans="1:26" ht="22" customHeight="1" x14ac:dyDescent="0.35">
      <c r="A75" s="37"/>
      <c r="B75" s="38"/>
      <c r="C75" s="33"/>
      <c r="D75" s="21"/>
      <c r="E75" s="19" t="str">
        <f t="shared" si="1"/>
        <v/>
      </c>
      <c r="H75" s="63"/>
      <c r="I75" s="33"/>
      <c r="K75" s="63"/>
      <c r="L75" s="33"/>
      <c r="M75" s="60"/>
      <c r="N75" s="61"/>
      <c r="Q75" s="63"/>
      <c r="R75" s="33"/>
      <c r="T75" s="63"/>
      <c r="U75" s="33"/>
      <c r="W75" s="64"/>
      <c r="X75" s="33"/>
      <c r="Z75" s="64"/>
    </row>
    <row r="76" spans="1:26" ht="22" customHeight="1" x14ac:dyDescent="0.35">
      <c r="A76" s="37"/>
      <c r="B76" s="38"/>
      <c r="C76" s="33"/>
      <c r="D76" s="21"/>
      <c r="E76" s="19" t="str">
        <f t="shared" si="1"/>
        <v/>
      </c>
      <c r="H76" s="63"/>
      <c r="I76" s="33"/>
      <c r="K76" s="63"/>
      <c r="L76" s="33"/>
      <c r="Q76" s="63"/>
      <c r="R76" s="33"/>
      <c r="T76" s="63"/>
      <c r="U76" s="33"/>
      <c r="W76" s="64"/>
      <c r="X76" s="33"/>
      <c r="Z76" s="64"/>
    </row>
    <row r="77" spans="1:26" ht="22" customHeight="1" x14ac:dyDescent="0.35">
      <c r="A77" s="37"/>
      <c r="B77" s="38"/>
      <c r="C77" s="33"/>
      <c r="D77" s="21"/>
      <c r="E77" s="19" t="str">
        <f t="shared" ref="E77:E105" si="3">IF(C77&gt;C76, IF(C77="","",IF(AND(MONTH(C76)=MONTH(C77-1),YEAR(C76)=YEAR(C77-1)),(D77/DAY(EOMONTH(C76,0)))*((C77-1)-C76+1),INT(DATEDIF(C76,(C77-1)+1,"m")-IF(DAY(C77-1)&lt;DAY(C76),1,0))*D77+IF((C77-1)&gt;=EDATE(C76,INT(DATEDIF(C76,(C77-1)+1,"m")-IF(DAY(C77-1)&lt;DAY(C76),1,0))),((C77-1)-EDATE(C76,INT(DATEDIF(C76,(C77-1)+1,"m")-IF(DAY(C77-1)&lt;DAY(C76),1,0)))+1)*D77/DAY(EOMONTH(EDATE(C76,INT(DATEDIF(C76,(C77-1)+1,"m")-IF(DAY(C77-1)&lt;DAY(C76),1,0))),0)),0))), "")</f>
        <v/>
      </c>
      <c r="H77" s="63"/>
      <c r="I77" s="33"/>
      <c r="K77" s="63"/>
      <c r="L77" s="33"/>
      <c r="Q77" s="63"/>
      <c r="R77" s="33"/>
      <c r="T77" s="63"/>
      <c r="U77" s="33"/>
      <c r="W77" s="64"/>
      <c r="X77" s="33"/>
      <c r="Z77" s="64"/>
    </row>
    <row r="78" spans="1:26" ht="22" customHeight="1" x14ac:dyDescent="0.35">
      <c r="A78" s="37"/>
      <c r="B78" s="38"/>
      <c r="C78" s="33"/>
      <c r="D78" s="21"/>
      <c r="E78" s="19" t="str">
        <f t="shared" si="3"/>
        <v/>
      </c>
      <c r="H78" s="63"/>
      <c r="I78" s="33"/>
      <c r="K78" s="63"/>
      <c r="L78" s="33"/>
      <c r="Q78" s="63"/>
      <c r="R78" s="33"/>
      <c r="T78" s="63"/>
      <c r="U78" s="33"/>
      <c r="W78" s="64"/>
      <c r="X78" s="33"/>
      <c r="Z78" s="64"/>
    </row>
    <row r="79" spans="1:26" ht="22" customHeight="1" x14ac:dyDescent="0.35">
      <c r="A79" s="37"/>
      <c r="B79" s="38"/>
      <c r="C79" s="33"/>
      <c r="D79" s="21"/>
      <c r="E79" s="19" t="str">
        <f t="shared" si="3"/>
        <v/>
      </c>
      <c r="H79" s="63"/>
      <c r="I79" s="33"/>
      <c r="K79" s="63"/>
      <c r="L79" s="33"/>
      <c r="N79" s="63"/>
      <c r="Q79" s="63"/>
      <c r="R79" s="33"/>
      <c r="T79" s="63"/>
      <c r="U79" s="33"/>
      <c r="W79" s="64"/>
      <c r="X79" s="33"/>
      <c r="Z79" s="64"/>
    </row>
    <row r="80" spans="1:26" ht="22" customHeight="1" x14ac:dyDescent="0.35">
      <c r="A80" s="37"/>
      <c r="B80" s="38"/>
      <c r="C80" s="33"/>
      <c r="D80" s="21"/>
      <c r="E80" s="19" t="str">
        <f t="shared" si="3"/>
        <v/>
      </c>
      <c r="H80" s="63"/>
      <c r="I80" s="33"/>
      <c r="K80" s="63"/>
      <c r="L80" s="33"/>
      <c r="N80" s="63"/>
      <c r="Q80" s="63"/>
      <c r="R80" s="33"/>
      <c r="T80" s="63"/>
      <c r="U80" s="33"/>
      <c r="W80" s="64"/>
      <c r="X80" s="33"/>
      <c r="Z80" s="64"/>
    </row>
    <row r="81" spans="1:26" ht="22" customHeight="1" x14ac:dyDescent="0.35">
      <c r="A81" s="37"/>
      <c r="B81" s="38"/>
      <c r="C81" s="33"/>
      <c r="D81" s="21"/>
      <c r="E81" s="19" t="str">
        <f t="shared" si="3"/>
        <v/>
      </c>
      <c r="H81" s="63"/>
      <c r="I81" s="33"/>
      <c r="K81" s="63"/>
      <c r="L81" s="33"/>
      <c r="N81" s="63"/>
      <c r="Q81" s="63"/>
      <c r="R81" s="33"/>
      <c r="T81" s="63"/>
      <c r="U81" s="33"/>
      <c r="W81" s="64"/>
      <c r="X81" s="33"/>
      <c r="Z81" s="64"/>
    </row>
    <row r="82" spans="1:26" ht="22" customHeight="1" x14ac:dyDescent="0.35">
      <c r="A82" s="37"/>
      <c r="B82" s="38"/>
      <c r="C82" s="33"/>
      <c r="D82" s="21"/>
      <c r="E82" s="19" t="str">
        <f t="shared" si="3"/>
        <v/>
      </c>
      <c r="H82" s="63"/>
      <c r="I82" s="33"/>
      <c r="K82" s="63"/>
      <c r="L82" s="33"/>
      <c r="N82" s="63"/>
      <c r="Q82" s="63"/>
      <c r="R82" s="33"/>
      <c r="T82" s="63"/>
      <c r="U82" s="33"/>
      <c r="W82" s="64"/>
      <c r="X82" s="33"/>
      <c r="Z82" s="64"/>
    </row>
    <row r="83" spans="1:26" ht="22" customHeight="1" x14ac:dyDescent="0.35">
      <c r="A83" s="37"/>
      <c r="B83" s="38"/>
      <c r="C83" s="33"/>
      <c r="D83" s="21"/>
      <c r="E83" s="19" t="str">
        <f t="shared" si="3"/>
        <v/>
      </c>
      <c r="H83" s="63"/>
      <c r="I83" s="33"/>
      <c r="K83" s="63"/>
      <c r="L83" s="33"/>
      <c r="N83" s="63"/>
      <c r="Q83" s="63"/>
      <c r="R83" s="33"/>
      <c r="T83" s="63"/>
      <c r="U83" s="33"/>
      <c r="W83" s="64"/>
      <c r="X83" s="33"/>
      <c r="Z83" s="64"/>
    </row>
    <row r="84" spans="1:26" ht="22" customHeight="1" x14ac:dyDescent="0.35">
      <c r="A84" s="37"/>
      <c r="B84" s="38"/>
      <c r="C84" s="33"/>
      <c r="D84" s="21"/>
      <c r="E84" s="19" t="str">
        <f t="shared" si="3"/>
        <v/>
      </c>
      <c r="H84" s="63"/>
      <c r="I84" s="33"/>
      <c r="K84" s="63"/>
      <c r="L84" s="33"/>
      <c r="N84" s="63"/>
      <c r="Q84" s="63"/>
      <c r="R84" s="33"/>
      <c r="T84" s="63"/>
      <c r="U84" s="33"/>
      <c r="W84" s="64"/>
      <c r="X84" s="33"/>
      <c r="Z84" s="64"/>
    </row>
    <row r="85" spans="1:26" ht="22" customHeight="1" x14ac:dyDescent="0.35">
      <c r="A85" s="37"/>
      <c r="B85" s="38"/>
      <c r="C85" s="33"/>
      <c r="D85" s="21"/>
      <c r="E85" s="19" t="str">
        <f t="shared" si="3"/>
        <v/>
      </c>
      <c r="H85" s="63"/>
      <c r="I85" s="33"/>
      <c r="K85" s="63"/>
      <c r="L85" s="33"/>
      <c r="N85" s="63"/>
      <c r="Q85" s="63"/>
      <c r="R85" s="33"/>
      <c r="T85" s="63"/>
      <c r="U85" s="33"/>
      <c r="W85" s="64"/>
      <c r="X85" s="33"/>
      <c r="Z85" s="64"/>
    </row>
    <row r="86" spans="1:26" ht="22" customHeight="1" x14ac:dyDescent="0.35">
      <c r="A86" s="37"/>
      <c r="B86" s="38"/>
      <c r="C86" s="33"/>
      <c r="D86" s="21"/>
      <c r="E86" s="19" t="str">
        <f t="shared" si="3"/>
        <v/>
      </c>
      <c r="H86" s="63"/>
      <c r="I86" s="33"/>
      <c r="K86" s="63"/>
      <c r="L86" s="33"/>
      <c r="N86" s="63"/>
      <c r="Q86" s="63"/>
      <c r="R86" s="33"/>
      <c r="T86" s="63"/>
      <c r="U86" s="33"/>
      <c r="W86" s="64"/>
      <c r="X86" s="33"/>
      <c r="Z86" s="64"/>
    </row>
    <row r="87" spans="1:26" ht="22" customHeight="1" x14ac:dyDescent="0.35">
      <c r="A87" s="37"/>
      <c r="B87" s="38"/>
      <c r="C87" s="33"/>
      <c r="D87" s="21"/>
      <c r="E87" s="19" t="str">
        <f t="shared" si="3"/>
        <v/>
      </c>
      <c r="H87" s="63"/>
      <c r="I87" s="33"/>
      <c r="K87" s="63"/>
      <c r="L87" s="33"/>
      <c r="N87" s="63"/>
      <c r="Q87" s="63"/>
      <c r="R87" s="33"/>
      <c r="T87" s="63"/>
      <c r="U87" s="33"/>
      <c r="W87" s="64"/>
      <c r="X87" s="33"/>
      <c r="Z87" s="64"/>
    </row>
    <row r="88" spans="1:26" ht="22" customHeight="1" x14ac:dyDescent="0.35">
      <c r="A88" s="37"/>
      <c r="B88" s="38"/>
      <c r="C88" s="33"/>
      <c r="D88" s="21"/>
      <c r="E88" s="19" t="str">
        <f t="shared" si="3"/>
        <v/>
      </c>
      <c r="H88" s="63"/>
      <c r="I88" s="33"/>
      <c r="K88" s="63"/>
      <c r="L88" s="33"/>
      <c r="N88" s="63"/>
      <c r="Q88" s="63"/>
      <c r="R88" s="33"/>
      <c r="T88" s="63"/>
      <c r="U88" s="33"/>
      <c r="W88" s="64"/>
      <c r="X88" s="33"/>
      <c r="Z88" s="64"/>
    </row>
    <row r="89" spans="1:26" ht="22" customHeight="1" x14ac:dyDescent="0.35">
      <c r="A89" s="37"/>
      <c r="B89" s="38"/>
      <c r="C89" s="33"/>
      <c r="D89" s="21"/>
      <c r="E89" s="19" t="str">
        <f t="shared" si="3"/>
        <v/>
      </c>
      <c r="H89" s="63"/>
      <c r="I89" s="33"/>
      <c r="K89" s="63"/>
      <c r="L89" s="33"/>
      <c r="N89" s="63"/>
      <c r="Q89" s="63"/>
      <c r="R89" s="33"/>
      <c r="T89" s="63"/>
      <c r="U89" s="33"/>
      <c r="W89" s="64"/>
      <c r="X89" s="33"/>
      <c r="Z89" s="64"/>
    </row>
    <row r="90" spans="1:26" ht="22" customHeight="1" x14ac:dyDescent="0.35">
      <c r="A90" s="37"/>
      <c r="B90" s="38"/>
      <c r="C90" s="33"/>
      <c r="D90" s="21"/>
      <c r="E90" s="19" t="str">
        <f t="shared" si="3"/>
        <v/>
      </c>
      <c r="H90" s="63"/>
      <c r="I90" s="33"/>
      <c r="K90" s="63"/>
      <c r="L90" s="33"/>
      <c r="N90" s="63"/>
      <c r="Q90" s="63"/>
      <c r="R90" s="33"/>
      <c r="T90" s="63"/>
      <c r="U90" s="33"/>
      <c r="W90" s="64"/>
      <c r="X90" s="33"/>
      <c r="Z90" s="64"/>
    </row>
    <row r="91" spans="1:26" ht="22" customHeight="1" x14ac:dyDescent="0.35">
      <c r="A91" s="37"/>
      <c r="B91" s="38"/>
      <c r="C91" s="33"/>
      <c r="D91" s="21"/>
      <c r="E91" s="19" t="str">
        <f t="shared" si="3"/>
        <v/>
      </c>
      <c r="H91" s="63"/>
      <c r="I91" s="33"/>
      <c r="K91" s="63"/>
      <c r="L91" s="33"/>
      <c r="N91" s="63"/>
      <c r="Q91" s="63"/>
      <c r="R91" s="33"/>
      <c r="T91" s="63"/>
      <c r="U91" s="33"/>
      <c r="W91" s="64"/>
      <c r="X91" s="33"/>
      <c r="Z91" s="64"/>
    </row>
    <row r="92" spans="1:26" ht="22" customHeight="1" x14ac:dyDescent="0.35">
      <c r="A92" s="37"/>
      <c r="B92" s="38"/>
      <c r="C92" s="33"/>
      <c r="D92" s="21"/>
      <c r="E92" s="19" t="str">
        <f t="shared" si="3"/>
        <v/>
      </c>
      <c r="H92" s="63"/>
      <c r="I92" s="33"/>
      <c r="K92" s="63"/>
      <c r="L92" s="33"/>
      <c r="N92" s="63"/>
      <c r="Q92" s="63"/>
      <c r="R92" s="33"/>
      <c r="T92" s="63"/>
      <c r="U92" s="33"/>
      <c r="W92" s="64"/>
      <c r="X92" s="33"/>
      <c r="Z92" s="64"/>
    </row>
    <row r="93" spans="1:26" ht="22" customHeight="1" x14ac:dyDescent="0.35">
      <c r="A93" s="37"/>
      <c r="B93" s="38"/>
      <c r="C93" s="33"/>
      <c r="D93" s="21"/>
      <c r="E93" s="19" t="str">
        <f t="shared" si="3"/>
        <v/>
      </c>
      <c r="H93" s="63"/>
      <c r="I93" s="33"/>
      <c r="K93" s="63"/>
      <c r="L93" s="33"/>
      <c r="N93" s="63"/>
      <c r="Q93" s="63"/>
      <c r="R93" s="33"/>
      <c r="T93" s="63"/>
      <c r="U93" s="33"/>
      <c r="W93" s="64"/>
      <c r="X93" s="33"/>
      <c r="Z93" s="64"/>
    </row>
    <row r="94" spans="1:26" ht="22" customHeight="1" x14ac:dyDescent="0.35">
      <c r="A94" s="37"/>
      <c r="B94" s="38"/>
      <c r="C94" s="33"/>
      <c r="D94" s="21"/>
      <c r="E94" s="19" t="str">
        <f t="shared" si="3"/>
        <v/>
      </c>
      <c r="H94" s="63"/>
      <c r="I94" s="33"/>
      <c r="K94" s="63"/>
      <c r="L94" s="33"/>
      <c r="N94" s="63"/>
      <c r="Q94" s="63"/>
      <c r="R94" s="33"/>
      <c r="T94" s="63"/>
      <c r="U94" s="33"/>
      <c r="W94" s="64"/>
      <c r="X94" s="33"/>
      <c r="Z94" s="64"/>
    </row>
    <row r="95" spans="1:26" ht="22" customHeight="1" x14ac:dyDescent="0.35">
      <c r="A95" s="37"/>
      <c r="B95" s="38"/>
      <c r="C95" s="33"/>
      <c r="D95" s="21"/>
      <c r="E95" s="19" t="str">
        <f t="shared" si="3"/>
        <v/>
      </c>
      <c r="H95" s="63"/>
      <c r="I95" s="33"/>
      <c r="K95" s="63"/>
      <c r="L95" s="33"/>
      <c r="N95" s="63"/>
      <c r="Q95" s="63"/>
      <c r="R95" s="33"/>
      <c r="T95" s="63"/>
      <c r="U95" s="33"/>
      <c r="W95" s="64"/>
      <c r="X95" s="33"/>
      <c r="Z95" s="64"/>
    </row>
    <row r="96" spans="1:26" ht="22" customHeight="1" x14ac:dyDescent="0.35">
      <c r="A96" s="37"/>
      <c r="B96" s="38"/>
      <c r="C96" s="33"/>
      <c r="D96" s="21"/>
      <c r="E96" s="19" t="str">
        <f t="shared" si="3"/>
        <v/>
      </c>
      <c r="H96" s="63"/>
      <c r="I96" s="33"/>
      <c r="K96" s="63"/>
      <c r="L96" s="33"/>
      <c r="N96" s="63"/>
      <c r="Q96" s="63"/>
      <c r="R96" s="33"/>
      <c r="T96" s="63"/>
      <c r="U96" s="33"/>
      <c r="W96" s="64"/>
      <c r="X96" s="33"/>
      <c r="Z96" s="64"/>
    </row>
    <row r="97" spans="1:26" ht="22" customHeight="1" x14ac:dyDescent="0.35">
      <c r="A97" s="37"/>
      <c r="B97" s="38"/>
      <c r="C97" s="33"/>
      <c r="D97" s="21"/>
      <c r="E97" s="19" t="str">
        <f t="shared" si="3"/>
        <v/>
      </c>
      <c r="H97" s="63"/>
      <c r="I97" s="33"/>
      <c r="K97" s="63"/>
      <c r="L97" s="33"/>
      <c r="N97" s="63"/>
      <c r="Q97" s="63"/>
      <c r="R97" s="33"/>
      <c r="T97" s="63"/>
      <c r="U97" s="33"/>
      <c r="W97" s="64"/>
      <c r="X97" s="33"/>
      <c r="Z97" s="64"/>
    </row>
    <row r="98" spans="1:26" ht="22" customHeight="1" x14ac:dyDescent="0.35">
      <c r="A98" s="37"/>
      <c r="B98" s="38"/>
      <c r="C98" s="33"/>
      <c r="D98" s="21"/>
      <c r="E98" s="19" t="str">
        <f t="shared" si="3"/>
        <v/>
      </c>
      <c r="H98" s="63"/>
      <c r="I98" s="33"/>
      <c r="K98" s="63"/>
      <c r="L98" s="33"/>
      <c r="N98" s="63"/>
      <c r="Q98" s="63"/>
      <c r="R98" s="33"/>
      <c r="T98" s="63"/>
      <c r="U98" s="33"/>
      <c r="W98" s="64"/>
      <c r="X98" s="33"/>
      <c r="Z98" s="64"/>
    </row>
    <row r="99" spans="1:26" ht="22" customHeight="1" x14ac:dyDescent="0.35">
      <c r="A99" s="37"/>
      <c r="B99" s="38"/>
      <c r="C99" s="33"/>
      <c r="D99" s="21"/>
      <c r="E99" s="19" t="str">
        <f t="shared" si="3"/>
        <v/>
      </c>
      <c r="H99" s="63"/>
      <c r="I99" s="33"/>
      <c r="K99" s="63"/>
      <c r="L99" s="33"/>
      <c r="N99" s="63"/>
      <c r="Q99" s="63"/>
      <c r="R99" s="33"/>
      <c r="T99" s="63"/>
      <c r="U99" s="33"/>
      <c r="W99" s="64"/>
      <c r="X99" s="33"/>
      <c r="Z99" s="64"/>
    </row>
    <row r="100" spans="1:26" ht="22" customHeight="1" x14ac:dyDescent="0.35">
      <c r="A100" s="37"/>
      <c r="B100" s="38"/>
      <c r="C100" s="33"/>
      <c r="D100" s="21"/>
      <c r="E100" s="19" t="str">
        <f t="shared" si="3"/>
        <v/>
      </c>
      <c r="H100" s="63"/>
      <c r="I100" s="33"/>
      <c r="K100" s="63"/>
      <c r="L100" s="33"/>
      <c r="N100" s="63"/>
      <c r="Q100" s="63"/>
      <c r="R100" s="33"/>
      <c r="T100" s="63"/>
      <c r="U100" s="33"/>
      <c r="W100" s="64"/>
      <c r="X100" s="33"/>
      <c r="Z100" s="64"/>
    </row>
    <row r="101" spans="1:26" ht="22" customHeight="1" x14ac:dyDescent="0.35">
      <c r="A101" s="37"/>
      <c r="B101" s="38"/>
      <c r="C101" s="33"/>
      <c r="D101" s="21"/>
      <c r="E101" s="19" t="str">
        <f t="shared" si="3"/>
        <v/>
      </c>
      <c r="H101" s="63"/>
      <c r="I101" s="33"/>
      <c r="K101" s="63"/>
      <c r="L101" s="33"/>
      <c r="N101" s="63"/>
      <c r="Q101" s="63"/>
      <c r="R101" s="33"/>
      <c r="T101" s="63"/>
      <c r="U101" s="33"/>
      <c r="W101" s="64"/>
      <c r="X101" s="33"/>
      <c r="Z101" s="64"/>
    </row>
    <row r="102" spans="1:26" ht="22" customHeight="1" x14ac:dyDescent="0.35">
      <c r="A102" s="37"/>
      <c r="B102" s="38"/>
      <c r="C102" s="33"/>
      <c r="D102" s="21"/>
      <c r="E102" s="19" t="str">
        <f t="shared" si="3"/>
        <v/>
      </c>
      <c r="H102" s="63"/>
      <c r="I102" s="33"/>
      <c r="K102" s="63"/>
      <c r="L102" s="33"/>
      <c r="N102" s="63"/>
      <c r="Q102" s="63"/>
      <c r="R102" s="33"/>
      <c r="T102" s="63"/>
      <c r="U102" s="33"/>
      <c r="W102" s="64"/>
      <c r="X102" s="33"/>
      <c r="Z102" s="64"/>
    </row>
    <row r="103" spans="1:26" ht="22" customHeight="1" x14ac:dyDescent="0.35">
      <c r="A103" s="37"/>
      <c r="B103" s="38"/>
      <c r="C103" s="33"/>
      <c r="D103" s="21"/>
      <c r="E103" s="19" t="str">
        <f t="shared" si="3"/>
        <v/>
      </c>
      <c r="H103" s="63"/>
      <c r="I103" s="33"/>
      <c r="K103" s="63"/>
      <c r="L103" s="33"/>
      <c r="N103" s="63"/>
      <c r="Q103" s="63"/>
      <c r="R103" s="33"/>
      <c r="T103" s="63"/>
      <c r="U103" s="33"/>
      <c r="W103" s="64"/>
      <c r="X103" s="33"/>
      <c r="Z103" s="64"/>
    </row>
    <row r="104" spans="1:26" ht="22" customHeight="1" x14ac:dyDescent="0.35">
      <c r="A104" s="37"/>
      <c r="B104" s="38"/>
      <c r="C104" s="33"/>
      <c r="D104" s="21"/>
      <c r="E104" s="19" t="str">
        <f t="shared" si="3"/>
        <v/>
      </c>
      <c r="H104" s="63"/>
      <c r="I104" s="33"/>
      <c r="K104" s="63"/>
      <c r="L104" s="33"/>
      <c r="N104" s="63"/>
      <c r="Q104" s="63"/>
      <c r="R104" s="33"/>
      <c r="T104" s="63"/>
      <c r="U104" s="33"/>
      <c r="W104" s="64"/>
      <c r="X104" s="33"/>
      <c r="Z104" s="64"/>
    </row>
    <row r="105" spans="1:26" ht="22" customHeight="1" x14ac:dyDescent="0.35">
      <c r="A105" s="37"/>
      <c r="B105" s="38"/>
      <c r="C105" s="33"/>
      <c r="D105" s="21"/>
      <c r="E105" s="19" t="str">
        <f t="shared" si="3"/>
        <v/>
      </c>
      <c r="H105" s="63"/>
      <c r="I105" s="33"/>
      <c r="K105" s="63"/>
      <c r="L105" s="33"/>
      <c r="N105" s="63"/>
      <c r="Q105" s="63"/>
      <c r="R105" s="33"/>
      <c r="T105" s="63"/>
      <c r="W105" s="64"/>
      <c r="Z105" s="64"/>
    </row>
    <row r="106" spans="1:26" ht="22" customHeight="1" x14ac:dyDescent="0.35">
      <c r="B106" s="44"/>
      <c r="C106" s="35"/>
      <c r="D106" s="21"/>
      <c r="H106" s="63"/>
      <c r="K106" s="63"/>
      <c r="N106" s="63"/>
      <c r="Q106" s="63"/>
      <c r="T106" s="63"/>
      <c r="W106" s="64"/>
      <c r="Z106" s="64"/>
    </row>
    <row r="107" spans="1:26" ht="22" customHeight="1" x14ac:dyDescent="0.35">
      <c r="B107" s="44"/>
      <c r="C107" s="35"/>
      <c r="D107" s="21"/>
      <c r="H107" s="63"/>
      <c r="K107" s="63"/>
      <c r="N107" s="63"/>
      <c r="Q107" s="63"/>
      <c r="T107" s="63"/>
      <c r="W107" s="64"/>
      <c r="Z107" s="64"/>
    </row>
    <row r="108" spans="1:26" ht="22" customHeight="1" x14ac:dyDescent="0.35">
      <c r="B108" s="44"/>
      <c r="C108" s="35"/>
      <c r="D108" s="21"/>
      <c r="H108" s="63"/>
      <c r="K108" s="63"/>
      <c r="N108" s="63"/>
      <c r="Q108" s="63"/>
      <c r="T108" s="63"/>
      <c r="W108" s="64"/>
      <c r="Z108" s="64"/>
    </row>
    <row r="109" spans="1:26" ht="22" customHeight="1" x14ac:dyDescent="0.35">
      <c r="B109" s="44"/>
      <c r="H109" s="63"/>
      <c r="K109" s="63"/>
      <c r="N109" s="63"/>
      <c r="Q109" s="63"/>
      <c r="T109" s="63"/>
      <c r="W109" s="64"/>
      <c r="Z109" s="64"/>
    </row>
    <row r="110" spans="1:26" ht="22" customHeight="1" x14ac:dyDescent="0.35">
      <c r="B110" s="44"/>
      <c r="H110" s="63"/>
      <c r="K110" s="63"/>
      <c r="N110" s="63"/>
      <c r="Q110" s="63"/>
      <c r="T110" s="63"/>
      <c r="W110" s="64"/>
      <c r="Z110" s="64"/>
    </row>
    <row r="111" spans="1:26" ht="22" customHeight="1" x14ac:dyDescent="0.35">
      <c r="B111" s="44"/>
      <c r="H111" s="63"/>
      <c r="K111" s="63"/>
      <c r="N111" s="63"/>
      <c r="Q111" s="63"/>
      <c r="T111" s="63"/>
      <c r="W111" s="64"/>
      <c r="Z111" s="64"/>
    </row>
    <row r="112" spans="1:26" ht="22" customHeight="1" x14ac:dyDescent="0.35">
      <c r="B112" s="44"/>
      <c r="H112" s="63"/>
      <c r="K112" s="63"/>
      <c r="N112" s="63"/>
      <c r="Q112" s="63"/>
      <c r="T112" s="63"/>
      <c r="W112" s="64"/>
      <c r="Z112" s="64"/>
    </row>
    <row r="113" spans="2:26" ht="22" customHeight="1" x14ac:dyDescent="0.35">
      <c r="B113" s="44"/>
      <c r="H113" s="63"/>
      <c r="K113" s="63"/>
      <c r="N113" s="63"/>
      <c r="Q113" s="63"/>
      <c r="T113" s="63"/>
      <c r="W113" s="64"/>
      <c r="Z113" s="64"/>
    </row>
    <row r="114" spans="2:26" ht="22" customHeight="1" x14ac:dyDescent="0.35">
      <c r="B114" s="44"/>
      <c r="H114" s="63"/>
      <c r="K114" s="63"/>
      <c r="N114" s="63"/>
      <c r="Q114" s="63"/>
      <c r="T114" s="63"/>
      <c r="W114" s="64"/>
      <c r="Z114" s="64"/>
    </row>
    <row r="115" spans="2:26" ht="22" customHeight="1" x14ac:dyDescent="0.35">
      <c r="B115" s="44"/>
      <c r="H115" s="63"/>
      <c r="K115" s="63"/>
      <c r="N115" s="63"/>
      <c r="Q115" s="63"/>
      <c r="T115" s="63"/>
      <c r="W115" s="64"/>
      <c r="Z115" s="64"/>
    </row>
    <row r="116" spans="2:26" ht="22" customHeight="1" x14ac:dyDescent="0.35">
      <c r="B116" s="44"/>
      <c r="H116" s="63"/>
      <c r="K116" s="63"/>
      <c r="N116" s="63"/>
      <c r="Q116" s="63"/>
      <c r="T116" s="63"/>
      <c r="W116" s="64"/>
      <c r="Z116" s="64"/>
    </row>
    <row r="117" spans="2:26" ht="22" customHeight="1" x14ac:dyDescent="0.35">
      <c r="B117" s="44"/>
      <c r="H117" s="63"/>
      <c r="K117" s="63"/>
      <c r="N117" s="63"/>
      <c r="Q117" s="63"/>
      <c r="T117" s="63"/>
      <c r="W117" s="64"/>
      <c r="Z117" s="64"/>
    </row>
    <row r="118" spans="2:26" ht="22" customHeight="1" x14ac:dyDescent="0.35">
      <c r="B118" s="44"/>
      <c r="H118" s="63"/>
      <c r="K118" s="63"/>
      <c r="N118" s="63"/>
      <c r="Q118" s="63"/>
      <c r="T118" s="63"/>
      <c r="W118" s="64"/>
      <c r="Z118" s="64"/>
    </row>
    <row r="119" spans="2:26" ht="22" customHeight="1" x14ac:dyDescent="0.35">
      <c r="B119" s="44"/>
      <c r="H119" s="63"/>
      <c r="K119" s="63"/>
      <c r="N119" s="63"/>
      <c r="Q119" s="63"/>
      <c r="T119" s="63"/>
      <c r="W119" s="64"/>
      <c r="Z119" s="64"/>
    </row>
    <row r="120" spans="2:26" ht="22" customHeight="1" x14ac:dyDescent="0.35">
      <c r="B120" s="44"/>
      <c r="H120" s="63"/>
      <c r="K120" s="63"/>
      <c r="N120" s="63"/>
      <c r="Q120" s="63"/>
      <c r="T120" s="63"/>
      <c r="W120" s="64"/>
      <c r="Z120" s="64"/>
    </row>
    <row r="121" spans="2:26" ht="22" customHeight="1" x14ac:dyDescent="0.35">
      <c r="B121" s="44"/>
      <c r="H121" s="63"/>
      <c r="K121" s="63"/>
      <c r="N121" s="63"/>
      <c r="Q121" s="63"/>
      <c r="T121" s="63"/>
      <c r="W121" s="64"/>
      <c r="Z121" s="64"/>
    </row>
    <row r="122" spans="2:26" ht="22" customHeight="1" x14ac:dyDescent="0.35">
      <c r="B122" s="44"/>
      <c r="H122" s="63"/>
      <c r="K122" s="63"/>
      <c r="N122" s="63"/>
      <c r="Q122" s="63"/>
      <c r="T122" s="63"/>
      <c r="W122" s="64"/>
      <c r="Z122" s="64"/>
    </row>
    <row r="123" spans="2:26" ht="22" customHeight="1" x14ac:dyDescent="0.35">
      <c r="B123" s="44"/>
      <c r="H123" s="63"/>
      <c r="K123" s="63"/>
      <c r="N123" s="63"/>
      <c r="Q123" s="63"/>
      <c r="T123" s="63"/>
      <c r="W123" s="64"/>
      <c r="Z123" s="64"/>
    </row>
    <row r="124" spans="2:26" ht="22" customHeight="1" x14ac:dyDescent="0.35">
      <c r="B124" s="44"/>
      <c r="H124" s="63"/>
      <c r="K124" s="63"/>
      <c r="N124" s="63"/>
      <c r="Q124" s="63"/>
      <c r="T124" s="63"/>
      <c r="W124" s="64"/>
      <c r="Z124" s="64"/>
    </row>
    <row r="125" spans="2:26" ht="22" customHeight="1" x14ac:dyDescent="0.35">
      <c r="B125" s="44"/>
      <c r="H125" s="63"/>
      <c r="K125" s="63"/>
      <c r="N125" s="63"/>
      <c r="Q125" s="63"/>
      <c r="T125" s="63"/>
      <c r="W125" s="64"/>
      <c r="Z125" s="64"/>
    </row>
    <row r="126" spans="2:26" ht="22" customHeight="1" x14ac:dyDescent="0.35">
      <c r="B126" s="44"/>
      <c r="H126" s="63"/>
      <c r="K126" s="63"/>
      <c r="N126" s="63"/>
      <c r="Q126" s="63"/>
      <c r="T126" s="63"/>
      <c r="W126" s="64"/>
      <c r="Z126" s="64"/>
    </row>
    <row r="127" spans="2:26" ht="22" customHeight="1" x14ac:dyDescent="0.35">
      <c r="B127" s="44"/>
      <c r="H127" s="63"/>
      <c r="K127" s="63"/>
      <c r="N127" s="63"/>
      <c r="Q127" s="63"/>
      <c r="T127" s="63"/>
      <c r="W127" s="64"/>
      <c r="Z127" s="64"/>
    </row>
    <row r="128" spans="2:26" ht="22" customHeight="1" x14ac:dyDescent="0.35">
      <c r="B128" s="44"/>
      <c r="H128" s="63"/>
      <c r="K128" s="63"/>
      <c r="N128" s="63"/>
      <c r="Q128" s="63"/>
      <c r="T128" s="63"/>
      <c r="W128" s="64"/>
      <c r="Z128" s="64"/>
    </row>
    <row r="129" spans="2:26" ht="22" customHeight="1" x14ac:dyDescent="0.35">
      <c r="B129" s="44"/>
      <c r="H129" s="63"/>
      <c r="K129" s="63"/>
      <c r="N129" s="63"/>
      <c r="Q129" s="63"/>
      <c r="T129" s="63"/>
      <c r="W129" s="64"/>
      <c r="Z129" s="64"/>
    </row>
    <row r="130" spans="2:26" ht="22" customHeight="1" x14ac:dyDescent="0.35">
      <c r="B130" s="44"/>
      <c r="H130" s="63"/>
      <c r="K130" s="63"/>
      <c r="N130" s="63"/>
      <c r="Q130" s="63"/>
      <c r="T130" s="63"/>
      <c r="W130" s="64"/>
      <c r="Z130" s="64"/>
    </row>
    <row r="131" spans="2:26" ht="22" customHeight="1" x14ac:dyDescent="0.35">
      <c r="B131" s="44"/>
      <c r="H131" s="63"/>
      <c r="K131" s="63"/>
      <c r="N131" s="63"/>
      <c r="Q131" s="63"/>
      <c r="T131" s="63"/>
      <c r="W131" s="64"/>
      <c r="Z131" s="64"/>
    </row>
    <row r="132" spans="2:26" ht="22" customHeight="1" x14ac:dyDescent="0.35">
      <c r="B132" s="44"/>
      <c r="H132" s="63"/>
      <c r="K132" s="63"/>
      <c r="N132" s="63"/>
      <c r="Q132" s="63"/>
      <c r="T132" s="63"/>
      <c r="W132" s="64"/>
      <c r="Z132" s="64"/>
    </row>
    <row r="133" spans="2:26" ht="22" customHeight="1" x14ac:dyDescent="0.35">
      <c r="B133" s="44"/>
      <c r="H133" s="63"/>
      <c r="K133" s="63"/>
      <c r="N133" s="63"/>
      <c r="Q133" s="63"/>
      <c r="T133" s="63"/>
      <c r="W133" s="64"/>
      <c r="Z133" s="64"/>
    </row>
    <row r="134" spans="2:26" ht="22" customHeight="1" x14ac:dyDescent="0.35">
      <c r="B134" s="44"/>
      <c r="H134" s="63"/>
      <c r="K134" s="63"/>
      <c r="N134" s="63"/>
      <c r="Q134" s="63"/>
      <c r="T134" s="63"/>
      <c r="W134" s="64"/>
      <c r="Z134" s="64"/>
    </row>
    <row r="135" spans="2:26" ht="22" customHeight="1" x14ac:dyDescent="0.35">
      <c r="B135" s="44"/>
      <c r="H135" s="63"/>
      <c r="K135" s="63"/>
      <c r="N135" s="63"/>
      <c r="Q135" s="63"/>
      <c r="T135" s="63"/>
      <c r="W135" s="64"/>
      <c r="Z135" s="64"/>
    </row>
    <row r="136" spans="2:26" ht="22" customHeight="1" x14ac:dyDescent="0.35">
      <c r="B136" s="44"/>
      <c r="H136" s="63"/>
      <c r="K136" s="63"/>
      <c r="N136" s="63"/>
      <c r="Q136" s="63"/>
      <c r="T136" s="63"/>
      <c r="W136" s="64"/>
      <c r="Z136" s="64"/>
    </row>
    <row r="137" spans="2:26" ht="22" customHeight="1" x14ac:dyDescent="0.35">
      <c r="B137" s="44"/>
      <c r="H137" s="63"/>
      <c r="K137" s="63"/>
      <c r="N137" s="63"/>
      <c r="Q137" s="63"/>
      <c r="T137" s="63"/>
      <c r="W137" s="64"/>
      <c r="Z137" s="64"/>
    </row>
    <row r="138" spans="2:26" ht="22" customHeight="1" x14ac:dyDescent="0.35">
      <c r="B138" s="44"/>
      <c r="H138" s="63"/>
      <c r="K138" s="63"/>
      <c r="N138" s="63"/>
      <c r="Q138" s="63"/>
      <c r="T138" s="63"/>
      <c r="W138" s="64"/>
      <c r="Z138" s="64"/>
    </row>
    <row r="139" spans="2:26" ht="22" customHeight="1" x14ac:dyDescent="0.35">
      <c r="B139" s="44"/>
      <c r="H139" s="63"/>
      <c r="K139" s="63"/>
      <c r="N139" s="63"/>
      <c r="Q139" s="63"/>
      <c r="T139" s="63"/>
      <c r="W139" s="64"/>
      <c r="Z139" s="64"/>
    </row>
    <row r="140" spans="2:26" ht="22" customHeight="1" x14ac:dyDescent="0.35">
      <c r="B140" s="44"/>
      <c r="H140" s="63"/>
      <c r="K140" s="63"/>
      <c r="N140" s="63"/>
      <c r="Q140" s="63"/>
      <c r="T140" s="63"/>
      <c r="W140" s="64"/>
      <c r="Z140" s="64"/>
    </row>
    <row r="141" spans="2:26" ht="22" customHeight="1" x14ac:dyDescent="0.35">
      <c r="B141" s="44"/>
      <c r="H141" s="63"/>
      <c r="K141" s="63"/>
      <c r="N141" s="63"/>
      <c r="Q141" s="63"/>
      <c r="T141" s="63"/>
      <c r="W141" s="64"/>
      <c r="Z141" s="64"/>
    </row>
    <row r="142" spans="2:26" ht="22" customHeight="1" x14ac:dyDescent="0.35">
      <c r="B142" s="44"/>
      <c r="H142" s="63"/>
      <c r="K142" s="63"/>
      <c r="N142" s="63"/>
      <c r="Q142" s="63"/>
      <c r="T142" s="63"/>
      <c r="W142" s="64"/>
      <c r="Z142" s="64"/>
    </row>
    <row r="143" spans="2:26" ht="22" customHeight="1" x14ac:dyDescent="0.35">
      <c r="B143" s="44"/>
      <c r="H143" s="63"/>
      <c r="K143" s="63"/>
      <c r="N143" s="63"/>
      <c r="Q143" s="63"/>
      <c r="T143" s="63"/>
      <c r="W143" s="64"/>
      <c r="Z143" s="64"/>
    </row>
    <row r="144" spans="2:26" ht="22" customHeight="1" x14ac:dyDescent="0.35">
      <c r="B144" s="44"/>
      <c r="H144" s="63"/>
      <c r="K144" s="63"/>
      <c r="N144" s="63"/>
      <c r="Q144" s="63"/>
      <c r="T144" s="63"/>
      <c r="W144" s="64"/>
      <c r="Z144" s="64"/>
    </row>
    <row r="145" spans="2:26" ht="22" customHeight="1" x14ac:dyDescent="0.35">
      <c r="B145" s="44"/>
      <c r="H145" s="63"/>
      <c r="K145" s="63"/>
      <c r="N145" s="63"/>
      <c r="Q145" s="63"/>
      <c r="T145" s="63"/>
      <c r="W145" s="64"/>
      <c r="Z145" s="64"/>
    </row>
    <row r="146" spans="2:26" ht="22" customHeight="1" x14ac:dyDescent="0.35">
      <c r="B146" s="44"/>
      <c r="H146" s="63"/>
      <c r="K146" s="63"/>
      <c r="N146" s="63"/>
      <c r="Q146" s="63"/>
      <c r="T146" s="63"/>
      <c r="W146" s="64"/>
      <c r="Z146" s="64"/>
    </row>
    <row r="147" spans="2:26" ht="22" customHeight="1" x14ac:dyDescent="0.35">
      <c r="B147" s="44"/>
      <c r="H147" s="63"/>
      <c r="K147" s="63"/>
      <c r="N147" s="63"/>
      <c r="Q147" s="63"/>
      <c r="T147" s="63"/>
      <c r="W147" s="64"/>
      <c r="Z147" s="64"/>
    </row>
    <row r="148" spans="2:26" ht="22" customHeight="1" x14ac:dyDescent="0.35">
      <c r="B148" s="44"/>
      <c r="H148" s="63"/>
      <c r="K148" s="63"/>
      <c r="N148" s="63"/>
      <c r="Q148" s="63"/>
      <c r="T148" s="63"/>
      <c r="W148" s="64"/>
      <c r="Z148" s="64"/>
    </row>
    <row r="149" spans="2:26" ht="22" customHeight="1" x14ac:dyDescent="0.35">
      <c r="B149" s="44"/>
      <c r="H149" s="63"/>
      <c r="K149" s="63"/>
      <c r="N149" s="63"/>
      <c r="Q149" s="63"/>
      <c r="T149" s="63"/>
      <c r="W149" s="64"/>
      <c r="Z149" s="64"/>
    </row>
    <row r="150" spans="2:26" ht="22" customHeight="1" x14ac:dyDescent="0.35">
      <c r="B150" s="44"/>
      <c r="H150" s="63"/>
      <c r="K150" s="63"/>
      <c r="N150" s="63"/>
      <c r="Q150" s="63"/>
      <c r="T150" s="63"/>
      <c r="W150" s="64"/>
      <c r="Z150" s="64"/>
    </row>
    <row r="151" spans="2:26" ht="22" customHeight="1" x14ac:dyDescent="0.35">
      <c r="B151" s="44"/>
      <c r="H151" s="63"/>
      <c r="K151" s="63"/>
      <c r="N151" s="63"/>
      <c r="Q151" s="63"/>
      <c r="T151" s="63"/>
      <c r="W151" s="64"/>
      <c r="Z151" s="64"/>
    </row>
    <row r="152" spans="2:26" ht="22" customHeight="1" x14ac:dyDescent="0.35">
      <c r="B152" s="44"/>
      <c r="H152" s="63"/>
      <c r="K152" s="63"/>
      <c r="N152" s="63"/>
      <c r="Q152" s="63"/>
      <c r="T152" s="63"/>
      <c r="W152" s="64"/>
      <c r="Z152" s="64"/>
    </row>
    <row r="153" spans="2:26" ht="22" customHeight="1" x14ac:dyDescent="0.35">
      <c r="B153" s="44"/>
      <c r="H153" s="63"/>
      <c r="K153" s="63"/>
      <c r="N153" s="63"/>
      <c r="Q153" s="63"/>
      <c r="T153" s="63"/>
      <c r="W153" s="64"/>
      <c r="Z153" s="64"/>
    </row>
    <row r="154" spans="2:26" ht="22" customHeight="1" x14ac:dyDescent="0.35">
      <c r="B154" s="44"/>
      <c r="H154" s="63"/>
      <c r="K154" s="63"/>
      <c r="N154" s="63"/>
      <c r="Q154" s="63"/>
      <c r="T154" s="63"/>
      <c r="W154" s="64"/>
      <c r="Z154" s="64"/>
    </row>
    <row r="155" spans="2:26" ht="22" customHeight="1" x14ac:dyDescent="0.35">
      <c r="B155" s="44"/>
      <c r="H155" s="63"/>
      <c r="K155" s="63"/>
      <c r="N155" s="63"/>
      <c r="Q155" s="63"/>
      <c r="T155" s="63"/>
      <c r="W155" s="64"/>
      <c r="Z155" s="64"/>
    </row>
    <row r="156" spans="2:26" ht="22" customHeight="1" x14ac:dyDescent="0.35">
      <c r="B156" s="44"/>
      <c r="H156" s="63"/>
      <c r="K156" s="63"/>
      <c r="N156" s="63"/>
      <c r="Q156" s="63"/>
      <c r="T156" s="63"/>
      <c r="W156" s="64"/>
      <c r="Z156" s="64"/>
    </row>
    <row r="157" spans="2:26" ht="22" customHeight="1" x14ac:dyDescent="0.35">
      <c r="B157" s="44"/>
      <c r="H157" s="63"/>
      <c r="K157" s="63"/>
      <c r="N157" s="63"/>
      <c r="Q157" s="63"/>
      <c r="T157" s="63"/>
      <c r="W157" s="64"/>
      <c r="Z157" s="64"/>
    </row>
    <row r="158" spans="2:26" ht="22" customHeight="1" x14ac:dyDescent="0.35">
      <c r="B158" s="44"/>
      <c r="H158" s="63"/>
      <c r="K158" s="63"/>
      <c r="N158" s="63"/>
      <c r="Q158" s="63"/>
      <c r="T158" s="63"/>
      <c r="W158" s="64"/>
      <c r="Z158" s="64"/>
    </row>
    <row r="159" spans="2:26" ht="22" customHeight="1" x14ac:dyDescent="0.35">
      <c r="B159" s="44"/>
      <c r="H159" s="63"/>
      <c r="K159" s="63"/>
      <c r="N159" s="63"/>
      <c r="Q159" s="63"/>
      <c r="T159" s="63"/>
      <c r="W159" s="64"/>
      <c r="Z159" s="64"/>
    </row>
    <row r="160" spans="2:26" ht="22" customHeight="1" x14ac:dyDescent="0.35">
      <c r="B160" s="44"/>
      <c r="H160" s="63"/>
      <c r="K160" s="63"/>
      <c r="N160" s="63"/>
      <c r="Q160" s="63"/>
      <c r="T160" s="63"/>
      <c r="W160" s="64"/>
      <c r="Z160" s="64"/>
    </row>
    <row r="161" spans="2:26" ht="22" customHeight="1" x14ac:dyDescent="0.35">
      <c r="B161" s="44"/>
      <c r="H161" s="63"/>
      <c r="K161" s="63"/>
      <c r="N161" s="63"/>
      <c r="Q161" s="63"/>
      <c r="T161" s="63"/>
      <c r="W161" s="64"/>
      <c r="Z161" s="64"/>
    </row>
    <row r="162" spans="2:26" ht="22" customHeight="1" x14ac:dyDescent="0.35">
      <c r="B162" s="44"/>
      <c r="H162" s="63"/>
      <c r="K162" s="63"/>
      <c r="N162" s="63"/>
      <c r="Q162" s="63"/>
      <c r="T162" s="63"/>
      <c r="W162" s="64"/>
      <c r="Z162" s="64"/>
    </row>
    <row r="163" spans="2:26" ht="22" customHeight="1" x14ac:dyDescent="0.35">
      <c r="B163" s="44"/>
      <c r="H163" s="63"/>
      <c r="K163" s="63"/>
      <c r="N163" s="63"/>
      <c r="Q163" s="63"/>
      <c r="T163" s="63"/>
      <c r="W163" s="64"/>
      <c r="Z163" s="64"/>
    </row>
    <row r="164" spans="2:26" ht="22" customHeight="1" x14ac:dyDescent="0.35">
      <c r="B164" s="44"/>
      <c r="H164" s="63"/>
      <c r="K164" s="63"/>
      <c r="N164" s="63"/>
      <c r="Q164" s="63"/>
      <c r="T164" s="63"/>
      <c r="W164" s="64"/>
      <c r="Z164" s="64"/>
    </row>
    <row r="165" spans="2:26" ht="22" customHeight="1" x14ac:dyDescent="0.35">
      <c r="B165" s="44"/>
      <c r="H165" s="63"/>
      <c r="K165" s="63"/>
      <c r="N165" s="63"/>
      <c r="Q165" s="63"/>
      <c r="T165" s="63"/>
      <c r="W165" s="64"/>
      <c r="Z165" s="64"/>
    </row>
    <row r="166" spans="2:26" ht="22" customHeight="1" x14ac:dyDescent="0.35">
      <c r="B166" s="44"/>
      <c r="H166" s="63"/>
      <c r="K166" s="63"/>
      <c r="N166" s="63"/>
      <c r="Q166" s="63"/>
      <c r="T166" s="63"/>
      <c r="W166" s="64"/>
      <c r="Z166" s="64"/>
    </row>
    <row r="167" spans="2:26" ht="22" customHeight="1" x14ac:dyDescent="0.35">
      <c r="B167" s="44"/>
      <c r="H167" s="63"/>
      <c r="K167" s="63"/>
      <c r="N167" s="63"/>
      <c r="Q167" s="63"/>
      <c r="T167" s="63"/>
      <c r="W167" s="64"/>
      <c r="Z167" s="64"/>
    </row>
    <row r="168" spans="2:26" ht="22" customHeight="1" x14ac:dyDescent="0.35">
      <c r="B168" s="44"/>
      <c r="H168" s="63"/>
      <c r="K168" s="63"/>
      <c r="N168" s="63"/>
      <c r="Q168" s="63"/>
      <c r="T168" s="63"/>
      <c r="W168" s="64"/>
      <c r="Z168" s="64"/>
    </row>
    <row r="169" spans="2:26" ht="22" customHeight="1" x14ac:dyDescent="0.35">
      <c r="B169" s="44"/>
      <c r="H169" s="63"/>
      <c r="K169" s="63"/>
      <c r="N169" s="63"/>
      <c r="Q169" s="63"/>
      <c r="T169" s="63"/>
      <c r="W169" s="64"/>
      <c r="Z169" s="64"/>
    </row>
    <row r="170" spans="2:26" ht="22" customHeight="1" x14ac:dyDescent="0.35">
      <c r="B170" s="44"/>
      <c r="H170" s="63"/>
      <c r="K170" s="63"/>
      <c r="N170" s="63"/>
      <c r="Q170" s="63"/>
      <c r="T170" s="63"/>
      <c r="W170" s="64"/>
      <c r="Z170" s="64"/>
    </row>
    <row r="171" spans="2:26" ht="22" customHeight="1" x14ac:dyDescent="0.35">
      <c r="B171" s="44"/>
      <c r="H171" s="63"/>
      <c r="K171" s="63"/>
      <c r="N171" s="63"/>
      <c r="Q171" s="63"/>
      <c r="T171" s="63"/>
      <c r="W171" s="64"/>
      <c r="Z171" s="64"/>
    </row>
    <row r="172" spans="2:26" ht="22" customHeight="1" x14ac:dyDescent="0.35">
      <c r="B172" s="44"/>
      <c r="H172" s="63"/>
      <c r="K172" s="63"/>
      <c r="N172" s="63"/>
      <c r="Q172" s="63"/>
      <c r="T172" s="63"/>
      <c r="W172" s="64"/>
      <c r="Z172" s="64"/>
    </row>
    <row r="173" spans="2:26" ht="22" customHeight="1" x14ac:dyDescent="0.35">
      <c r="B173" s="44"/>
      <c r="H173" s="63"/>
      <c r="K173" s="63"/>
      <c r="N173" s="63"/>
      <c r="Q173" s="63"/>
      <c r="T173" s="63"/>
      <c r="W173" s="64"/>
      <c r="Z173" s="64"/>
    </row>
    <row r="174" spans="2:26" ht="22" customHeight="1" x14ac:dyDescent="0.35">
      <c r="B174" s="44"/>
      <c r="H174" s="63"/>
      <c r="K174" s="63"/>
      <c r="N174" s="63"/>
      <c r="Q174" s="63"/>
      <c r="T174" s="63"/>
      <c r="W174" s="64"/>
      <c r="Z174" s="64"/>
    </row>
    <row r="175" spans="2:26" ht="22" customHeight="1" x14ac:dyDescent="0.35">
      <c r="B175" s="44"/>
      <c r="H175" s="63"/>
      <c r="K175" s="63"/>
      <c r="N175" s="63"/>
      <c r="Q175" s="63"/>
      <c r="T175" s="63"/>
      <c r="W175" s="64"/>
      <c r="Z175" s="64"/>
    </row>
    <row r="176" spans="2:26" ht="22" customHeight="1" x14ac:dyDescent="0.35">
      <c r="B176" s="44"/>
      <c r="H176" s="63"/>
      <c r="K176" s="63"/>
      <c r="N176" s="63"/>
      <c r="Q176" s="63"/>
      <c r="T176" s="63"/>
      <c r="W176" s="64"/>
      <c r="Z176" s="64"/>
    </row>
    <row r="177" spans="2:26" ht="22" customHeight="1" x14ac:dyDescent="0.35">
      <c r="B177" s="44"/>
      <c r="H177" s="63"/>
      <c r="K177" s="63"/>
      <c r="N177" s="63"/>
      <c r="Q177" s="63"/>
      <c r="T177" s="63"/>
      <c r="W177" s="64"/>
      <c r="Z177" s="64"/>
    </row>
    <row r="178" spans="2:26" ht="22" customHeight="1" x14ac:dyDescent="0.35">
      <c r="B178" s="44"/>
      <c r="H178" s="63"/>
      <c r="K178" s="63"/>
      <c r="N178" s="63"/>
      <c r="Q178" s="63"/>
      <c r="T178" s="63"/>
      <c r="W178" s="64"/>
      <c r="Z178" s="64"/>
    </row>
    <row r="179" spans="2:26" ht="22" customHeight="1" x14ac:dyDescent="0.35">
      <c r="B179" s="44"/>
      <c r="H179" s="63"/>
      <c r="K179" s="63"/>
      <c r="N179" s="63"/>
      <c r="Q179" s="63"/>
      <c r="T179" s="63"/>
      <c r="W179" s="64"/>
      <c r="Z179" s="64"/>
    </row>
    <row r="180" spans="2:26" ht="22" customHeight="1" x14ac:dyDescent="0.35">
      <c r="B180" s="44"/>
      <c r="H180" s="63"/>
      <c r="K180" s="63"/>
      <c r="N180" s="63"/>
      <c r="Q180" s="63"/>
      <c r="T180" s="63"/>
      <c r="W180" s="64"/>
      <c r="Z180" s="64"/>
    </row>
    <row r="181" spans="2:26" ht="22" customHeight="1" x14ac:dyDescent="0.35">
      <c r="B181" s="44"/>
      <c r="H181" s="63"/>
      <c r="K181" s="63"/>
      <c r="N181" s="63"/>
      <c r="Q181" s="63"/>
      <c r="T181" s="63"/>
      <c r="W181" s="64"/>
      <c r="Z181" s="64"/>
    </row>
    <row r="182" spans="2:26" ht="22" customHeight="1" x14ac:dyDescent="0.35">
      <c r="B182" s="44"/>
      <c r="H182" s="63"/>
      <c r="K182" s="63"/>
      <c r="N182" s="63"/>
      <c r="Q182" s="63"/>
      <c r="T182" s="63"/>
      <c r="W182" s="64"/>
      <c r="Z182" s="64"/>
    </row>
    <row r="183" spans="2:26" ht="22" customHeight="1" x14ac:dyDescent="0.35">
      <c r="B183" s="44"/>
      <c r="H183" s="63"/>
      <c r="K183" s="63"/>
      <c r="N183" s="63"/>
      <c r="Q183" s="63"/>
      <c r="T183" s="63"/>
      <c r="W183" s="64"/>
      <c r="Z183" s="64"/>
    </row>
    <row r="184" spans="2:26" ht="22" customHeight="1" x14ac:dyDescent="0.35">
      <c r="B184" s="44"/>
      <c r="H184" s="63"/>
      <c r="K184" s="63"/>
      <c r="N184" s="63"/>
      <c r="Q184" s="63"/>
      <c r="T184" s="63"/>
      <c r="W184" s="64"/>
      <c r="Z184" s="64"/>
    </row>
    <row r="185" spans="2:26" ht="22" customHeight="1" x14ac:dyDescent="0.35">
      <c r="B185" s="44"/>
      <c r="H185" s="63"/>
      <c r="K185" s="63"/>
      <c r="N185" s="63"/>
      <c r="Q185" s="63"/>
      <c r="T185" s="63"/>
      <c r="W185" s="64"/>
      <c r="Z185" s="64"/>
    </row>
    <row r="186" spans="2:26" ht="22" customHeight="1" x14ac:dyDescent="0.35">
      <c r="B186" s="44"/>
      <c r="H186" s="63"/>
      <c r="K186" s="63"/>
      <c r="N186" s="63"/>
      <c r="Q186" s="63"/>
      <c r="T186" s="63"/>
      <c r="W186" s="64"/>
      <c r="Z186" s="64"/>
    </row>
    <row r="187" spans="2:26" ht="22" customHeight="1" x14ac:dyDescent="0.35">
      <c r="B187" s="44"/>
      <c r="H187" s="63"/>
      <c r="K187" s="63"/>
      <c r="N187" s="63"/>
      <c r="Q187" s="63"/>
      <c r="T187" s="63"/>
      <c r="W187" s="64"/>
      <c r="Z187" s="64"/>
    </row>
    <row r="188" spans="2:26" ht="22" customHeight="1" x14ac:dyDescent="0.35">
      <c r="B188" s="44"/>
      <c r="H188" s="63"/>
      <c r="K188" s="63"/>
      <c r="N188" s="63"/>
      <c r="Q188" s="63"/>
      <c r="T188" s="63"/>
      <c r="W188" s="64"/>
      <c r="Z188" s="64"/>
    </row>
    <row r="189" spans="2:26" ht="22" customHeight="1" x14ac:dyDescent="0.35">
      <c r="B189" s="44"/>
      <c r="H189" s="63"/>
      <c r="K189" s="63"/>
      <c r="N189" s="63"/>
      <c r="Q189" s="63"/>
      <c r="T189" s="63"/>
      <c r="W189" s="64"/>
      <c r="Z189" s="64"/>
    </row>
    <row r="190" spans="2:26" ht="22" customHeight="1" x14ac:dyDescent="0.35">
      <c r="B190" s="44"/>
      <c r="H190" s="63"/>
      <c r="K190" s="63"/>
      <c r="N190" s="63"/>
      <c r="Q190" s="63"/>
      <c r="T190" s="63"/>
      <c r="W190" s="64"/>
      <c r="Z190" s="64"/>
    </row>
    <row r="191" spans="2:26" ht="22" customHeight="1" x14ac:dyDescent="0.35">
      <c r="B191" s="44"/>
      <c r="H191" s="63"/>
      <c r="K191" s="63"/>
      <c r="N191" s="63"/>
      <c r="Q191" s="63"/>
      <c r="T191" s="63"/>
      <c r="W191" s="64"/>
      <c r="Z191" s="64"/>
    </row>
    <row r="192" spans="2:26" ht="22" customHeight="1" x14ac:dyDescent="0.35">
      <c r="B192" s="44"/>
      <c r="H192" s="63"/>
      <c r="K192" s="63"/>
      <c r="N192" s="63"/>
      <c r="Q192" s="63"/>
      <c r="T192" s="63"/>
      <c r="W192" s="64"/>
      <c r="Z192" s="64"/>
    </row>
    <row r="193" spans="2:26" ht="22" customHeight="1" x14ac:dyDescent="0.35">
      <c r="B193" s="44"/>
      <c r="H193" s="63"/>
      <c r="K193" s="63"/>
      <c r="N193" s="63"/>
      <c r="Q193" s="63"/>
      <c r="T193" s="63"/>
      <c r="W193" s="64"/>
      <c r="Z193" s="64"/>
    </row>
    <row r="194" spans="2:26" ht="22" customHeight="1" x14ac:dyDescent="0.35">
      <c r="B194" s="44"/>
      <c r="H194" s="63"/>
      <c r="K194" s="63"/>
      <c r="N194" s="63"/>
      <c r="Q194" s="63"/>
      <c r="T194" s="63"/>
      <c r="W194" s="64"/>
      <c r="Z194" s="64"/>
    </row>
    <row r="195" spans="2:26" ht="22" customHeight="1" x14ac:dyDescent="0.35">
      <c r="B195" s="44"/>
      <c r="H195" s="63"/>
      <c r="K195" s="63"/>
      <c r="N195" s="63"/>
      <c r="Q195" s="63"/>
      <c r="T195" s="63"/>
      <c r="W195" s="64"/>
      <c r="Z195" s="64"/>
    </row>
    <row r="196" spans="2:26" ht="22" customHeight="1" x14ac:dyDescent="0.35">
      <c r="B196" s="44"/>
      <c r="H196" s="63"/>
      <c r="K196" s="63"/>
      <c r="N196" s="63"/>
      <c r="Q196" s="63"/>
      <c r="T196" s="63"/>
      <c r="W196" s="64"/>
      <c r="Z196" s="64"/>
    </row>
    <row r="197" spans="2:26" ht="22" customHeight="1" x14ac:dyDescent="0.35">
      <c r="B197" s="44"/>
      <c r="H197" s="63"/>
      <c r="K197" s="63"/>
      <c r="N197" s="63"/>
      <c r="Q197" s="63"/>
      <c r="T197" s="63"/>
      <c r="W197" s="64"/>
      <c r="Z197" s="64"/>
    </row>
    <row r="198" spans="2:26" ht="22" customHeight="1" x14ac:dyDescent="0.35">
      <c r="B198" s="44"/>
      <c r="H198" s="63"/>
      <c r="K198" s="63"/>
      <c r="N198" s="63"/>
      <c r="Q198" s="63"/>
      <c r="T198" s="63"/>
      <c r="W198" s="64"/>
      <c r="Z198" s="64"/>
    </row>
    <row r="199" spans="2:26" ht="22" customHeight="1" x14ac:dyDescent="0.35">
      <c r="B199" s="44"/>
      <c r="H199" s="63"/>
      <c r="K199" s="63"/>
      <c r="N199" s="63"/>
      <c r="Q199" s="63"/>
      <c r="T199" s="63"/>
      <c r="W199" s="64"/>
      <c r="Z199" s="64"/>
    </row>
    <row r="200" spans="2:26" ht="22" customHeight="1" x14ac:dyDescent="0.35">
      <c r="B200" s="44"/>
      <c r="H200" s="63"/>
      <c r="K200" s="63"/>
      <c r="N200" s="63"/>
      <c r="Q200" s="63"/>
      <c r="T200" s="63"/>
      <c r="W200" s="64"/>
      <c r="Z200" s="64"/>
    </row>
    <row r="201" spans="2:26" ht="22" customHeight="1" x14ac:dyDescent="0.35">
      <c r="B201" s="44"/>
      <c r="H201" s="63"/>
      <c r="K201" s="63"/>
      <c r="N201" s="63"/>
      <c r="Q201" s="63"/>
      <c r="T201" s="63"/>
      <c r="W201" s="64"/>
      <c r="Z201" s="64"/>
    </row>
    <row r="202" spans="2:26" ht="22" customHeight="1" x14ac:dyDescent="0.35">
      <c r="B202" s="44"/>
      <c r="H202" s="63"/>
      <c r="K202" s="63"/>
      <c r="N202" s="63"/>
      <c r="Q202" s="63"/>
      <c r="T202" s="63"/>
      <c r="W202" s="64"/>
      <c r="Z202" s="64"/>
    </row>
    <row r="203" spans="2:26" ht="22" customHeight="1" x14ac:dyDescent="0.35">
      <c r="B203" s="44"/>
      <c r="H203" s="63"/>
      <c r="K203" s="63"/>
      <c r="N203" s="63"/>
      <c r="Q203" s="63"/>
      <c r="T203" s="63"/>
      <c r="W203" s="64"/>
      <c r="Z203" s="64"/>
    </row>
    <row r="204" spans="2:26" ht="22" customHeight="1" x14ac:dyDescent="0.35">
      <c r="B204" s="44"/>
      <c r="H204" s="63"/>
      <c r="K204" s="63"/>
      <c r="N204" s="63"/>
      <c r="Q204" s="63"/>
      <c r="T204" s="63"/>
      <c r="W204" s="64"/>
      <c r="Z204" s="64"/>
    </row>
    <row r="205" spans="2:26" ht="22" customHeight="1" x14ac:dyDescent="0.35">
      <c r="B205" s="44"/>
      <c r="H205" s="63"/>
      <c r="K205" s="63"/>
      <c r="N205" s="63"/>
      <c r="Q205" s="63"/>
      <c r="T205" s="63"/>
      <c r="W205" s="64"/>
      <c r="Z205" s="64"/>
    </row>
    <row r="206" spans="2:26" ht="22" customHeight="1" x14ac:dyDescent="0.35">
      <c r="B206" s="44"/>
      <c r="H206" s="63"/>
      <c r="K206" s="63"/>
      <c r="N206" s="63"/>
      <c r="Q206" s="63"/>
      <c r="T206" s="63"/>
      <c r="W206" s="64"/>
      <c r="Z206" s="64"/>
    </row>
    <row r="207" spans="2:26" ht="22" customHeight="1" x14ac:dyDescent="0.35">
      <c r="B207" s="44"/>
      <c r="H207" s="63"/>
      <c r="K207" s="63"/>
      <c r="N207" s="63"/>
      <c r="Q207" s="63"/>
      <c r="T207" s="63"/>
      <c r="W207" s="64"/>
      <c r="Z207" s="64"/>
    </row>
    <row r="208" spans="2:26" ht="22" customHeight="1" x14ac:dyDescent="0.35">
      <c r="B208" s="44"/>
      <c r="H208" s="63"/>
      <c r="K208" s="63"/>
      <c r="N208" s="63"/>
      <c r="Q208" s="63"/>
      <c r="T208" s="63"/>
      <c r="W208" s="64"/>
      <c r="Z208" s="64"/>
    </row>
    <row r="209" spans="2:26" ht="22" customHeight="1" x14ac:dyDescent="0.35">
      <c r="B209" s="44"/>
      <c r="H209" s="63"/>
      <c r="K209" s="63"/>
      <c r="N209" s="63"/>
      <c r="Q209" s="63"/>
      <c r="T209" s="63"/>
      <c r="W209" s="64"/>
      <c r="Z209" s="64"/>
    </row>
    <row r="210" spans="2:26" ht="22" customHeight="1" x14ac:dyDescent="0.35">
      <c r="B210" s="44"/>
      <c r="H210" s="63"/>
      <c r="K210" s="63"/>
      <c r="N210" s="63"/>
      <c r="Q210" s="63"/>
      <c r="T210" s="63"/>
      <c r="W210" s="64"/>
      <c r="Z210" s="64"/>
    </row>
    <row r="211" spans="2:26" ht="22" customHeight="1" x14ac:dyDescent="0.35">
      <c r="B211" s="44"/>
      <c r="H211" s="63"/>
      <c r="K211" s="63"/>
      <c r="N211" s="63"/>
      <c r="Q211" s="63"/>
      <c r="T211" s="63"/>
      <c r="W211" s="64"/>
      <c r="Z211" s="64"/>
    </row>
    <row r="212" spans="2:26" ht="22" customHeight="1" x14ac:dyDescent="0.35">
      <c r="B212" s="44"/>
      <c r="H212" s="63"/>
      <c r="K212" s="63"/>
      <c r="N212" s="63"/>
      <c r="Q212" s="63"/>
      <c r="T212" s="63"/>
      <c r="W212" s="64"/>
      <c r="Z212" s="64"/>
    </row>
    <row r="213" spans="2:26" ht="22" customHeight="1" x14ac:dyDescent="0.35">
      <c r="B213" s="44"/>
      <c r="H213" s="63"/>
      <c r="K213" s="63"/>
      <c r="N213" s="63"/>
      <c r="Q213" s="63"/>
      <c r="T213" s="63"/>
      <c r="W213" s="64"/>
      <c r="Z213" s="64"/>
    </row>
    <row r="214" spans="2:26" ht="22" customHeight="1" x14ac:dyDescent="0.35">
      <c r="B214" s="44"/>
      <c r="H214" s="63"/>
      <c r="K214" s="63"/>
      <c r="N214" s="63"/>
      <c r="Q214" s="63"/>
      <c r="T214" s="63"/>
      <c r="W214" s="64"/>
      <c r="Z214" s="64"/>
    </row>
    <row r="215" spans="2:26" ht="22" customHeight="1" x14ac:dyDescent="0.35">
      <c r="B215" s="44"/>
      <c r="H215" s="63"/>
      <c r="K215" s="63"/>
      <c r="N215" s="63"/>
      <c r="Q215" s="63"/>
      <c r="T215" s="63"/>
      <c r="W215" s="64"/>
      <c r="Z215" s="64"/>
    </row>
    <row r="216" spans="2:26" ht="22" customHeight="1" x14ac:dyDescent="0.35">
      <c r="B216" s="44"/>
      <c r="H216" s="63"/>
      <c r="K216" s="63"/>
      <c r="N216" s="63"/>
      <c r="Q216" s="63"/>
      <c r="T216" s="63"/>
      <c r="W216" s="64"/>
      <c r="Z216" s="64"/>
    </row>
    <row r="217" spans="2:26" ht="22" customHeight="1" x14ac:dyDescent="0.35">
      <c r="B217" s="44"/>
      <c r="H217" s="63"/>
      <c r="K217" s="63"/>
      <c r="N217" s="63"/>
      <c r="Q217" s="63"/>
      <c r="T217" s="63"/>
      <c r="W217" s="64"/>
      <c r="Z217" s="64"/>
    </row>
    <row r="218" spans="2:26" ht="22" customHeight="1" x14ac:dyDescent="0.35">
      <c r="B218" s="44"/>
      <c r="H218" s="63"/>
      <c r="K218" s="63"/>
      <c r="N218" s="63"/>
      <c r="Q218" s="63"/>
      <c r="T218" s="63"/>
      <c r="W218" s="64"/>
      <c r="Z218" s="64"/>
    </row>
    <row r="219" spans="2:26" ht="22" customHeight="1" x14ac:dyDescent="0.35">
      <c r="B219" s="44"/>
      <c r="H219" s="63"/>
      <c r="K219" s="63"/>
      <c r="N219" s="63"/>
      <c r="Q219" s="63"/>
      <c r="T219" s="63"/>
      <c r="W219" s="64"/>
      <c r="Z219" s="64"/>
    </row>
    <row r="220" spans="2:26" ht="22" customHeight="1" x14ac:dyDescent="0.35">
      <c r="B220" s="44"/>
      <c r="H220" s="63"/>
      <c r="K220" s="63"/>
      <c r="N220" s="63"/>
      <c r="Q220" s="63"/>
      <c r="T220" s="63"/>
      <c r="W220" s="64"/>
      <c r="Z220" s="64"/>
    </row>
    <row r="221" spans="2:26" ht="22" customHeight="1" x14ac:dyDescent="0.35">
      <c r="B221" s="44"/>
      <c r="H221" s="63"/>
      <c r="K221" s="63"/>
      <c r="N221" s="63"/>
      <c r="Q221" s="63"/>
      <c r="T221" s="63"/>
      <c r="W221" s="64"/>
      <c r="Z221" s="64"/>
    </row>
    <row r="222" spans="2:26" ht="22" customHeight="1" x14ac:dyDescent="0.35">
      <c r="B222" s="44"/>
      <c r="H222" s="63"/>
      <c r="K222" s="63"/>
      <c r="N222" s="63"/>
      <c r="Q222" s="63"/>
      <c r="T222" s="63"/>
      <c r="W222" s="64"/>
      <c r="Z222" s="64"/>
    </row>
    <row r="223" spans="2:26" ht="22" customHeight="1" x14ac:dyDescent="0.35">
      <c r="B223" s="44"/>
      <c r="H223" s="63"/>
      <c r="K223" s="63"/>
      <c r="N223" s="63"/>
      <c r="Q223" s="63"/>
      <c r="T223" s="63"/>
      <c r="W223" s="64"/>
      <c r="Z223" s="64"/>
    </row>
    <row r="224" spans="2:26" ht="22" customHeight="1" x14ac:dyDescent="0.35">
      <c r="B224" s="44"/>
      <c r="H224" s="63"/>
      <c r="K224" s="63"/>
      <c r="N224" s="63"/>
      <c r="Q224" s="63"/>
      <c r="T224" s="63"/>
      <c r="W224" s="64"/>
      <c r="Z224" s="64"/>
    </row>
    <row r="225" spans="2:26" ht="22" customHeight="1" x14ac:dyDescent="0.35">
      <c r="B225" s="44"/>
      <c r="H225" s="63"/>
      <c r="K225" s="63"/>
      <c r="N225" s="63"/>
      <c r="Q225" s="63"/>
      <c r="T225" s="63"/>
      <c r="W225" s="64"/>
      <c r="Z225" s="64"/>
    </row>
    <row r="226" spans="2:26" ht="22" customHeight="1" x14ac:dyDescent="0.35">
      <c r="B226" s="44"/>
      <c r="H226" s="63"/>
      <c r="K226" s="63"/>
      <c r="N226" s="63"/>
      <c r="Q226" s="63"/>
      <c r="T226" s="63"/>
      <c r="W226" s="64"/>
      <c r="Z226" s="64"/>
    </row>
    <row r="227" spans="2:26" ht="22" customHeight="1" x14ac:dyDescent="0.35">
      <c r="B227" s="44"/>
      <c r="H227" s="63"/>
      <c r="K227" s="63"/>
      <c r="N227" s="63"/>
      <c r="Q227" s="63"/>
      <c r="T227" s="63"/>
      <c r="W227" s="64"/>
      <c r="Z227" s="64"/>
    </row>
    <row r="228" spans="2:26" ht="22" customHeight="1" x14ac:dyDescent="0.35">
      <c r="B228" s="44"/>
      <c r="H228" s="63"/>
      <c r="K228" s="63"/>
      <c r="N228" s="63"/>
      <c r="Q228" s="63"/>
      <c r="T228" s="63"/>
      <c r="W228" s="64"/>
      <c r="Z228" s="64"/>
    </row>
    <row r="229" spans="2:26" ht="22" customHeight="1" x14ac:dyDescent="0.35">
      <c r="B229" s="44"/>
      <c r="H229" s="63"/>
      <c r="K229" s="63"/>
      <c r="N229" s="63"/>
      <c r="Q229" s="63"/>
      <c r="T229" s="63"/>
      <c r="W229" s="64"/>
      <c r="Z229" s="64"/>
    </row>
    <row r="230" spans="2:26" ht="22" customHeight="1" x14ac:dyDescent="0.35">
      <c r="B230" s="44"/>
      <c r="H230" s="63"/>
      <c r="K230" s="63"/>
      <c r="N230" s="63"/>
      <c r="Q230" s="63"/>
      <c r="T230" s="63"/>
      <c r="W230" s="64"/>
      <c r="Z230" s="64"/>
    </row>
    <row r="231" spans="2:26" ht="22" customHeight="1" x14ac:dyDescent="0.35">
      <c r="B231" s="44"/>
      <c r="H231" s="63"/>
      <c r="K231" s="63"/>
      <c r="N231" s="63"/>
      <c r="Q231" s="63"/>
      <c r="T231" s="63"/>
      <c r="W231" s="64"/>
      <c r="Z231" s="64"/>
    </row>
    <row r="232" spans="2:26" ht="22" customHeight="1" x14ac:dyDescent="0.35">
      <c r="B232" s="44"/>
      <c r="H232" s="63"/>
      <c r="K232" s="63"/>
      <c r="N232" s="63"/>
      <c r="Q232" s="63"/>
      <c r="T232" s="63"/>
      <c r="W232" s="64"/>
      <c r="Z232" s="64"/>
    </row>
    <row r="233" spans="2:26" ht="22" customHeight="1" x14ac:dyDescent="0.35">
      <c r="B233" s="44"/>
      <c r="H233" s="63"/>
      <c r="K233" s="63"/>
      <c r="N233" s="63"/>
      <c r="Q233" s="63"/>
      <c r="T233" s="63"/>
      <c r="W233" s="64"/>
      <c r="Z233" s="64"/>
    </row>
    <row r="234" spans="2:26" ht="22" customHeight="1" x14ac:dyDescent="0.35">
      <c r="B234" s="44"/>
      <c r="H234" s="63"/>
      <c r="K234" s="63"/>
      <c r="N234" s="63"/>
      <c r="Q234" s="63"/>
      <c r="T234" s="63"/>
      <c r="W234" s="64"/>
      <c r="Z234" s="64"/>
    </row>
    <row r="235" spans="2:26" ht="22" customHeight="1" x14ac:dyDescent="0.35">
      <c r="B235" s="44"/>
      <c r="H235" s="63"/>
      <c r="K235" s="63"/>
      <c r="N235" s="63"/>
      <c r="Q235" s="63"/>
      <c r="T235" s="63"/>
      <c r="W235" s="64"/>
      <c r="Z235" s="64"/>
    </row>
    <row r="236" spans="2:26" ht="22" customHeight="1" x14ac:dyDescent="0.35">
      <c r="B236" s="44"/>
      <c r="H236" s="63"/>
      <c r="K236" s="63"/>
      <c r="N236" s="63"/>
      <c r="Q236" s="63"/>
      <c r="T236" s="63"/>
      <c r="W236" s="64"/>
      <c r="Z236" s="64"/>
    </row>
    <row r="237" spans="2:26" ht="22" customHeight="1" x14ac:dyDescent="0.35">
      <c r="B237" s="44"/>
      <c r="H237" s="63"/>
      <c r="K237" s="63"/>
      <c r="N237" s="63"/>
      <c r="Q237" s="63"/>
      <c r="T237" s="63"/>
      <c r="W237" s="64"/>
      <c r="Z237" s="64"/>
    </row>
    <row r="238" spans="2:26" ht="22" customHeight="1" x14ac:dyDescent="0.35">
      <c r="B238" s="44"/>
      <c r="H238" s="63"/>
      <c r="K238" s="63"/>
      <c r="N238" s="63"/>
      <c r="Q238" s="63"/>
      <c r="T238" s="63"/>
      <c r="W238" s="64"/>
      <c r="Z238" s="64"/>
    </row>
    <row r="239" spans="2:26" ht="22" customHeight="1" x14ac:dyDescent="0.35">
      <c r="B239" s="44"/>
      <c r="H239" s="63"/>
      <c r="K239" s="63"/>
      <c r="N239" s="63"/>
      <c r="Q239" s="63"/>
      <c r="T239" s="63"/>
      <c r="W239" s="64"/>
      <c r="Z239" s="64"/>
    </row>
    <row r="240" spans="2:26" ht="22" customHeight="1" x14ac:dyDescent="0.35">
      <c r="B240" s="44"/>
      <c r="H240" s="63"/>
      <c r="K240" s="63"/>
      <c r="N240" s="63"/>
      <c r="Q240" s="63"/>
      <c r="T240" s="63"/>
      <c r="W240" s="64"/>
      <c r="Z240" s="64"/>
    </row>
    <row r="241" spans="2:26" ht="22" customHeight="1" x14ac:dyDescent="0.35">
      <c r="B241" s="44"/>
      <c r="H241" s="63"/>
      <c r="K241" s="63"/>
      <c r="N241" s="63"/>
      <c r="Q241" s="63"/>
      <c r="T241" s="63"/>
      <c r="W241" s="64"/>
      <c r="Z241" s="64"/>
    </row>
    <row r="242" spans="2:26" ht="22" customHeight="1" x14ac:dyDescent="0.35">
      <c r="B242" s="44"/>
      <c r="H242" s="63"/>
      <c r="K242" s="63"/>
      <c r="N242" s="63"/>
      <c r="Q242" s="63"/>
      <c r="T242" s="63"/>
      <c r="W242" s="64"/>
      <c r="Z242" s="64"/>
    </row>
    <row r="243" spans="2:26" ht="22" customHeight="1" x14ac:dyDescent="0.35">
      <c r="B243" s="44"/>
      <c r="H243" s="63"/>
      <c r="K243" s="63"/>
      <c r="N243" s="63"/>
      <c r="Q243" s="63"/>
      <c r="T243" s="63"/>
      <c r="W243" s="64"/>
      <c r="Z243" s="64"/>
    </row>
    <row r="244" spans="2:26" ht="22" customHeight="1" x14ac:dyDescent="0.35">
      <c r="B244" s="44"/>
      <c r="H244" s="63"/>
      <c r="K244" s="63"/>
      <c r="N244" s="63"/>
      <c r="Q244" s="63"/>
      <c r="T244" s="63"/>
      <c r="W244" s="64"/>
      <c r="Z244" s="64"/>
    </row>
    <row r="245" spans="2:26" ht="22" customHeight="1" x14ac:dyDescent="0.35">
      <c r="B245" s="44"/>
      <c r="H245" s="63"/>
      <c r="K245" s="63"/>
      <c r="N245" s="63"/>
      <c r="Q245" s="63"/>
      <c r="T245" s="63"/>
      <c r="W245" s="64"/>
      <c r="Z245" s="64"/>
    </row>
    <row r="246" spans="2:26" ht="22" customHeight="1" x14ac:dyDescent="0.35">
      <c r="B246" s="44"/>
      <c r="H246" s="63"/>
      <c r="K246" s="63"/>
      <c r="N246" s="63"/>
      <c r="Q246" s="63"/>
      <c r="T246" s="63"/>
      <c r="W246" s="64"/>
      <c r="Z246" s="64"/>
    </row>
    <row r="247" spans="2:26" ht="22" customHeight="1" x14ac:dyDescent="0.35">
      <c r="B247" s="44"/>
      <c r="H247" s="63"/>
      <c r="K247" s="63"/>
      <c r="N247" s="63"/>
      <c r="Q247" s="63"/>
      <c r="T247" s="63"/>
      <c r="W247" s="64"/>
      <c r="Z247" s="64"/>
    </row>
    <row r="248" spans="2:26" ht="22" customHeight="1" x14ac:dyDescent="0.35">
      <c r="B248" s="44"/>
      <c r="H248" s="63"/>
      <c r="K248" s="63"/>
      <c r="N248" s="63"/>
      <c r="Q248" s="63"/>
      <c r="T248" s="63"/>
      <c r="W248" s="64"/>
      <c r="Z248" s="64"/>
    </row>
    <row r="249" spans="2:26" ht="22" customHeight="1" x14ac:dyDescent="0.35">
      <c r="B249" s="44"/>
      <c r="H249" s="63"/>
      <c r="K249" s="63"/>
      <c r="N249" s="63"/>
      <c r="Q249" s="63"/>
      <c r="T249" s="63"/>
      <c r="W249" s="64"/>
      <c r="Z249" s="64"/>
    </row>
    <row r="250" spans="2:26" ht="22" customHeight="1" x14ac:dyDescent="0.35">
      <c r="B250" s="44"/>
      <c r="H250" s="63"/>
      <c r="K250" s="63"/>
      <c r="N250" s="63"/>
      <c r="Q250" s="63"/>
      <c r="T250" s="63"/>
      <c r="W250" s="64"/>
      <c r="Z250" s="64"/>
    </row>
    <row r="251" spans="2:26" ht="22" customHeight="1" x14ac:dyDescent="0.35">
      <c r="B251" s="44"/>
      <c r="H251" s="63"/>
      <c r="K251" s="63"/>
      <c r="N251" s="63"/>
      <c r="Q251" s="63"/>
      <c r="T251" s="63"/>
      <c r="W251" s="64"/>
      <c r="Z251" s="64"/>
    </row>
    <row r="252" spans="2:26" ht="22" customHeight="1" x14ac:dyDescent="0.35">
      <c r="B252" s="44"/>
      <c r="H252" s="63"/>
      <c r="K252" s="63"/>
      <c r="N252" s="63"/>
      <c r="Q252" s="63"/>
      <c r="T252" s="63"/>
      <c r="W252" s="64"/>
      <c r="Z252" s="64"/>
    </row>
    <row r="253" spans="2:26" ht="22" customHeight="1" x14ac:dyDescent="0.35">
      <c r="B253" s="44"/>
      <c r="H253" s="63"/>
      <c r="K253" s="63"/>
      <c r="N253" s="63"/>
      <c r="Q253" s="63"/>
      <c r="T253" s="63"/>
      <c r="W253" s="64"/>
      <c r="Z253" s="64"/>
    </row>
    <row r="254" spans="2:26" ht="22" customHeight="1" x14ac:dyDescent="0.35">
      <c r="B254" s="44"/>
      <c r="H254" s="63"/>
      <c r="K254" s="63"/>
      <c r="N254" s="63"/>
      <c r="Q254" s="63"/>
      <c r="T254" s="63"/>
      <c r="W254" s="64"/>
      <c r="Z254" s="64"/>
    </row>
    <row r="255" spans="2:26" ht="22" customHeight="1" x14ac:dyDescent="0.35">
      <c r="B255" s="44"/>
      <c r="H255" s="63"/>
      <c r="K255" s="63"/>
      <c r="N255" s="63"/>
      <c r="Q255" s="63"/>
      <c r="T255" s="63"/>
      <c r="W255" s="64"/>
      <c r="Z255" s="64"/>
    </row>
    <row r="256" spans="2:26" ht="22" customHeight="1" x14ac:dyDescent="0.35">
      <c r="B256" s="44"/>
      <c r="H256" s="63"/>
      <c r="K256" s="63"/>
      <c r="N256" s="63"/>
      <c r="Q256" s="63"/>
      <c r="T256" s="63"/>
      <c r="W256" s="64"/>
      <c r="Z256" s="64"/>
    </row>
    <row r="257" spans="2:26" ht="22" customHeight="1" x14ac:dyDescent="0.35">
      <c r="B257" s="44"/>
      <c r="H257" s="63"/>
      <c r="K257" s="63"/>
      <c r="N257" s="63"/>
      <c r="Q257" s="63"/>
      <c r="T257" s="63"/>
      <c r="W257" s="64"/>
      <c r="Z257" s="64"/>
    </row>
    <row r="258" spans="2:26" ht="22" customHeight="1" x14ac:dyDescent="0.35">
      <c r="B258" s="44"/>
      <c r="H258" s="63"/>
      <c r="K258" s="63"/>
      <c r="N258" s="63"/>
      <c r="Q258" s="63"/>
      <c r="T258" s="63"/>
      <c r="W258" s="64"/>
      <c r="Z258" s="64"/>
    </row>
    <row r="259" spans="2:26" ht="22" customHeight="1" x14ac:dyDescent="0.35">
      <c r="B259" s="44"/>
      <c r="H259" s="63"/>
      <c r="K259" s="63"/>
      <c r="N259" s="63"/>
      <c r="Q259" s="63"/>
      <c r="T259" s="63"/>
      <c r="W259" s="64"/>
      <c r="Z259" s="64"/>
    </row>
    <row r="260" spans="2:26" ht="22" customHeight="1" x14ac:dyDescent="0.35">
      <c r="B260" s="44"/>
      <c r="H260" s="63"/>
      <c r="K260" s="63"/>
      <c r="N260" s="63"/>
      <c r="Q260" s="63"/>
      <c r="T260" s="63"/>
      <c r="W260" s="64"/>
      <c r="Z260" s="64"/>
    </row>
    <row r="261" spans="2:26" ht="22" customHeight="1" x14ac:dyDescent="0.35">
      <c r="B261" s="44"/>
      <c r="H261" s="63"/>
      <c r="K261" s="63"/>
      <c r="N261" s="63"/>
      <c r="Q261" s="63"/>
      <c r="T261" s="63"/>
      <c r="W261" s="64"/>
      <c r="Z261" s="64"/>
    </row>
    <row r="262" spans="2:26" ht="22" customHeight="1" x14ac:dyDescent="0.35">
      <c r="B262" s="44"/>
      <c r="H262" s="63"/>
      <c r="K262" s="63"/>
      <c r="N262" s="63"/>
      <c r="Q262" s="63"/>
      <c r="T262" s="63"/>
      <c r="W262" s="64"/>
      <c r="Z262" s="64"/>
    </row>
    <row r="263" spans="2:26" ht="22" customHeight="1" x14ac:dyDescent="0.35">
      <c r="B263" s="44"/>
      <c r="H263" s="63"/>
      <c r="K263" s="63"/>
      <c r="N263" s="63"/>
      <c r="Q263" s="63"/>
      <c r="T263" s="63"/>
      <c r="W263" s="64"/>
      <c r="Z263" s="64"/>
    </row>
    <row r="264" spans="2:26" ht="22" customHeight="1" x14ac:dyDescent="0.35">
      <c r="B264" s="44"/>
      <c r="H264" s="63"/>
      <c r="K264" s="63"/>
      <c r="N264" s="63"/>
      <c r="Q264" s="63"/>
      <c r="T264" s="63"/>
      <c r="W264" s="64"/>
      <c r="Z264" s="64"/>
    </row>
    <row r="265" spans="2:26" ht="22" customHeight="1" x14ac:dyDescent="0.35">
      <c r="N265" s="63"/>
    </row>
    <row r="266" spans="2:26" ht="22" customHeight="1" x14ac:dyDescent="0.35">
      <c r="N266" s="63"/>
    </row>
    <row r="267" spans="2:26" ht="22" customHeight="1" x14ac:dyDescent="0.35">
      <c r="N267" s="63"/>
    </row>
    <row r="268" spans="2:26" ht="22" customHeight="1" x14ac:dyDescent="0.35">
      <c r="N268" s="63"/>
    </row>
    <row r="269" spans="2:26" ht="22" customHeight="1" x14ac:dyDescent="0.35">
      <c r="N269" s="63"/>
    </row>
    <row r="270" spans="2:26" ht="22" customHeight="1" x14ac:dyDescent="0.35">
      <c r="N270" s="63"/>
    </row>
    <row r="271" spans="2:26" ht="22" customHeight="1" x14ac:dyDescent="0.35">
      <c r="N271" s="63"/>
    </row>
    <row r="272" spans="2:26" ht="22" customHeight="1" x14ac:dyDescent="0.35">
      <c r="N272" s="63"/>
    </row>
    <row r="273" spans="14:14" ht="22" customHeight="1" x14ac:dyDescent="0.35">
      <c r="N273" s="63"/>
    </row>
    <row r="274" spans="14:14" ht="22" customHeight="1" x14ac:dyDescent="0.35">
      <c r="N274" s="63"/>
    </row>
    <row r="275" spans="14:14" ht="22" customHeight="1" x14ac:dyDescent="0.35">
      <c r="N275" s="63"/>
    </row>
  </sheetData>
  <mergeCells count="12">
    <mergeCell ref="X1:Z1"/>
    <mergeCell ref="A55:B55"/>
    <mergeCell ref="A41:B41"/>
    <mergeCell ref="A35:B35"/>
    <mergeCell ref="U1:W1"/>
    <mergeCell ref="I1:K1"/>
    <mergeCell ref="C1:E1"/>
    <mergeCell ref="F1:H1"/>
    <mergeCell ref="L1:N1"/>
    <mergeCell ref="R1:T1"/>
    <mergeCell ref="A48:B48"/>
    <mergeCell ref="O1:Q1"/>
  </mergeCells>
  <conditionalFormatting sqref="A22:B22">
    <cfRule type="expression" dxfId="0" priority="1">
      <formula>$B$22="Да"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CB21B9B6-F7D7-4554-A336-D2B29BCA1009}">
          <x14:formula1>
            <xm:f>Tool!$A$2:$A$3</xm:f>
          </x14:formula1>
          <xm:sqref>B28 B57 B38 B40 B54 B52 B43 B45 B50 B59 B30:B31</xm:sqref>
        </x14:dataValidation>
        <x14:dataValidation type="list" allowBlank="1" showInputMessage="1" showErrorMessage="1" xr:uid="{0C278952-6A07-4A22-9B9E-832B921986D2}">
          <x14:formula1>
            <xm:f>Tool!$F$2:$F$3</xm:f>
          </x14:formula1>
          <xm:sqref>B32</xm:sqref>
        </x14:dataValidation>
        <x14:dataValidation type="list" allowBlank="1" showInputMessage="1" showErrorMessage="1" xr:uid="{EB679CA7-0F17-48C1-AA57-8FB651DC297F}">
          <x14:formula1>
            <xm:f>Tool!$D$2:$D$9</xm:f>
          </x14:formula1>
          <xm:sqref>B36 B42 B49 B56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E4F2-5826-4F20-B409-B136594A4AE1}">
  <dimension ref="A2:F9"/>
  <sheetViews>
    <sheetView workbookViewId="0">
      <selection activeCell="C5" sqref="C5"/>
    </sheetView>
  </sheetViews>
  <sheetFormatPr defaultColWidth="9.23046875" defaultRowHeight="14.6" x14ac:dyDescent="0.4"/>
  <cols>
    <col min="1" max="1" width="9.23046875" style="47"/>
    <col min="3" max="3" width="10" style="49" customWidth="1"/>
    <col min="4" max="4" width="10.84375" style="49" customWidth="1"/>
    <col min="5" max="5" width="9.23046875" style="47"/>
    <col min="6" max="6" width="12.69140625" style="47" customWidth="1"/>
    <col min="7" max="16384" width="9.23046875" style="47"/>
  </cols>
  <sheetData>
    <row r="2" spans="1:6" x14ac:dyDescent="0.4">
      <c r="A2" s="47" t="s">
        <v>58</v>
      </c>
      <c r="C2" s="49">
        <v>0</v>
      </c>
      <c r="D2" s="49">
        <f>C2/100</f>
        <v>0</v>
      </c>
      <c r="F2" s="47" t="s">
        <v>76</v>
      </c>
    </row>
    <row r="3" spans="1:6" x14ac:dyDescent="0.4">
      <c r="A3" s="47" t="s">
        <v>59</v>
      </c>
      <c r="C3" s="49">
        <v>5</v>
      </c>
      <c r="D3" s="49">
        <f t="shared" ref="D3:D9" si="0">C3/100</f>
        <v>0.05</v>
      </c>
      <c r="F3" s="47" t="s">
        <v>77</v>
      </c>
    </row>
    <row r="4" spans="1:6" x14ac:dyDescent="0.4">
      <c r="C4" s="49">
        <v>10</v>
      </c>
      <c r="D4" s="49">
        <f t="shared" si="0"/>
        <v>0.1</v>
      </c>
    </row>
    <row r="5" spans="1:6" x14ac:dyDescent="0.4">
      <c r="C5" s="49">
        <f>1/7*100</f>
        <v>14.285714285714285</v>
      </c>
      <c r="D5" s="49">
        <f t="shared" si="0"/>
        <v>0.14285714285714285</v>
      </c>
    </row>
    <row r="6" spans="1:6" x14ac:dyDescent="0.4">
      <c r="C6" s="49">
        <f>1/5*100</f>
        <v>20</v>
      </c>
      <c r="D6" s="49">
        <f t="shared" si="0"/>
        <v>0.2</v>
      </c>
    </row>
    <row r="7" spans="1:6" x14ac:dyDescent="0.4">
      <c r="C7" s="49">
        <f>1/4*100</f>
        <v>25</v>
      </c>
      <c r="D7" s="49">
        <f t="shared" si="0"/>
        <v>0.25</v>
      </c>
    </row>
    <row r="8" spans="1:6" x14ac:dyDescent="0.4">
      <c r="C8" s="49">
        <f>1/3*100</f>
        <v>33.333333333333329</v>
      </c>
      <c r="D8" s="49">
        <f t="shared" si="0"/>
        <v>0.33333333333333326</v>
      </c>
    </row>
    <row r="9" spans="1:6" x14ac:dyDescent="0.4">
      <c r="C9" s="49">
        <v>50</v>
      </c>
      <c r="D9" s="49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8B0E-337D-4DEA-BB8F-71A9EA169FB9}">
  <sheetPr codeName="Sheet6"/>
  <dimension ref="A1:J1048576"/>
  <sheetViews>
    <sheetView topLeftCell="A12" workbookViewId="0">
      <selection activeCell="A23" sqref="A23"/>
    </sheetView>
  </sheetViews>
  <sheetFormatPr defaultColWidth="9.23046875" defaultRowHeight="17.600000000000001" x14ac:dyDescent="0.4"/>
  <cols>
    <col min="1" max="1" width="19.84375" style="4" customWidth="1"/>
    <col min="2" max="2" width="47.69140625" style="3" customWidth="1"/>
    <col min="3" max="4" width="14.23046875" style="3" customWidth="1"/>
    <col min="5" max="5" width="15.23046875" style="3" customWidth="1"/>
    <col min="6" max="6" width="18.4609375" style="5" customWidth="1"/>
    <col min="7" max="7" width="22.4609375" style="8" customWidth="1"/>
    <col min="8" max="8" width="0.69140625" style="16" customWidth="1"/>
    <col min="9" max="9" width="43" style="3" customWidth="1"/>
    <col min="10" max="10" width="23.53515625" style="8" customWidth="1"/>
    <col min="11" max="16384" width="9.23046875" style="3"/>
  </cols>
  <sheetData>
    <row r="1" spans="1:10" s="6" customFormat="1" ht="35.15" x14ac:dyDescent="0.4">
      <c r="A1" s="7"/>
      <c r="B1" s="6" t="s">
        <v>0</v>
      </c>
      <c r="C1" s="6" t="s">
        <v>6</v>
      </c>
      <c r="D1" s="6" t="s">
        <v>11</v>
      </c>
      <c r="E1" s="6" t="s">
        <v>1</v>
      </c>
      <c r="F1" s="6" t="s">
        <v>13</v>
      </c>
      <c r="G1" s="9" t="s">
        <v>12</v>
      </c>
      <c r="H1" s="15"/>
    </row>
    <row r="2" spans="1:10" s="11" customFormat="1" ht="3" customHeight="1" x14ac:dyDescent="0.4">
      <c r="A2" s="10"/>
      <c r="G2" s="12"/>
      <c r="H2" s="15"/>
      <c r="J2" s="12"/>
    </row>
    <row r="3" spans="1:10" s="6" customFormat="1" x14ac:dyDescent="0.4">
      <c r="A3" s="7"/>
      <c r="B3" s="3" t="s">
        <v>7</v>
      </c>
      <c r="C3" s="3">
        <f>SUM(C5:C96)</f>
        <v>397</v>
      </c>
      <c r="D3" s="3">
        <f>SUM(D5:D96)</f>
        <v>10</v>
      </c>
      <c r="E3" s="3">
        <f>SUM(E5:E52)</f>
        <v>6.7899999999999991</v>
      </c>
      <c r="F3" s="5">
        <f>SUM(F5:F51)</f>
        <v>31.039999999999996</v>
      </c>
      <c r="G3" s="8">
        <f>SUM(G5:G57)</f>
        <v>396535.99999999994</v>
      </c>
      <c r="H3" s="15"/>
    </row>
    <row r="4" spans="1:10" s="11" customFormat="1" ht="3" customHeight="1" x14ac:dyDescent="0.4">
      <c r="A4" s="10"/>
      <c r="G4" s="12"/>
      <c r="H4" s="15"/>
      <c r="J4" s="12"/>
    </row>
    <row r="5" spans="1:10" x14ac:dyDescent="0.4">
      <c r="A5" s="4">
        <v>45566</v>
      </c>
      <c r="B5" s="3" t="s">
        <v>20</v>
      </c>
      <c r="C5" s="3">
        <v>129</v>
      </c>
      <c r="D5" s="3">
        <v>5</v>
      </c>
      <c r="E5" s="3">
        <f>ROUNDUP((C5+D5)/60,2)</f>
        <v>2.2399999999999998</v>
      </c>
      <c r="F5" s="5">
        <f t="shared" ref="F5:F35" si="0">E5*$J$8</f>
        <v>10.239999999999998</v>
      </c>
      <c r="G5" s="8">
        <f t="shared" ref="G5:G35" si="1">F5*$J$9</f>
        <v>130815.99999999999</v>
      </c>
      <c r="I5" s="1" t="s">
        <v>19</v>
      </c>
      <c r="J5" s="8" t="s">
        <v>18</v>
      </c>
    </row>
    <row r="6" spans="1:10" x14ac:dyDescent="0.4">
      <c r="A6" s="4">
        <f>A5+1</f>
        <v>45567</v>
      </c>
      <c r="B6" s="3" t="s">
        <v>21</v>
      </c>
      <c r="C6" s="3">
        <v>268</v>
      </c>
      <c r="D6" s="3">
        <v>5</v>
      </c>
      <c r="E6" s="3">
        <f t="shared" ref="E6:E35" si="2">ROUNDUP((C6+D6)/60,2)</f>
        <v>4.55</v>
      </c>
      <c r="F6" s="5">
        <f t="shared" si="0"/>
        <v>20.799999999999997</v>
      </c>
      <c r="G6" s="8">
        <f t="shared" si="1"/>
        <v>265719.99999999994</v>
      </c>
    </row>
    <row r="7" spans="1:10" x14ac:dyDescent="0.4">
      <c r="A7" s="4">
        <f t="shared" ref="A7:A35" si="3">A6+1</f>
        <v>45568</v>
      </c>
      <c r="E7" s="3">
        <f t="shared" si="2"/>
        <v>0</v>
      </c>
      <c r="F7" s="5">
        <f t="shared" si="0"/>
        <v>0</v>
      </c>
      <c r="G7" s="8">
        <f t="shared" si="1"/>
        <v>0</v>
      </c>
      <c r="I7" s="2" t="s">
        <v>2</v>
      </c>
      <c r="J7" s="5">
        <v>800</v>
      </c>
    </row>
    <row r="8" spans="1:10" x14ac:dyDescent="0.4">
      <c r="A8" s="4">
        <f t="shared" si="3"/>
        <v>45569</v>
      </c>
      <c r="E8" s="3">
        <f t="shared" si="2"/>
        <v>0</v>
      </c>
      <c r="F8" s="5">
        <f t="shared" si="0"/>
        <v>0</v>
      </c>
      <c r="G8" s="8">
        <f t="shared" si="1"/>
        <v>0</v>
      </c>
      <c r="I8" s="2" t="s">
        <v>3</v>
      </c>
      <c r="J8" s="5">
        <f>J7/175</f>
        <v>4.5714285714285712</v>
      </c>
    </row>
    <row r="9" spans="1:10" x14ac:dyDescent="0.4">
      <c r="A9" s="4">
        <f t="shared" si="3"/>
        <v>45570</v>
      </c>
      <c r="E9" s="3">
        <f t="shared" si="2"/>
        <v>0</v>
      </c>
      <c r="F9" s="5">
        <f t="shared" si="0"/>
        <v>0</v>
      </c>
      <c r="G9" s="8">
        <f t="shared" si="1"/>
        <v>0</v>
      </c>
      <c r="I9" s="1" t="s">
        <v>4</v>
      </c>
      <c r="J9" s="3">
        <v>12775</v>
      </c>
    </row>
    <row r="10" spans="1:10" x14ac:dyDescent="0.4">
      <c r="A10" s="4">
        <f t="shared" si="3"/>
        <v>45571</v>
      </c>
      <c r="E10" s="3">
        <f t="shared" si="2"/>
        <v>0</v>
      </c>
      <c r="F10" s="5">
        <f t="shared" si="0"/>
        <v>0</v>
      </c>
      <c r="G10" s="8">
        <f t="shared" si="1"/>
        <v>0</v>
      </c>
    </row>
    <row r="11" spans="1:10" x14ac:dyDescent="0.4">
      <c r="A11" s="4">
        <f t="shared" si="3"/>
        <v>45572</v>
      </c>
      <c r="B11" s="3" t="s">
        <v>22</v>
      </c>
      <c r="E11" s="3">
        <f t="shared" si="2"/>
        <v>0</v>
      </c>
      <c r="F11" s="5">
        <f t="shared" si="0"/>
        <v>0</v>
      </c>
      <c r="G11" s="8">
        <f t="shared" si="1"/>
        <v>0</v>
      </c>
      <c r="I11" s="2" t="s">
        <v>5</v>
      </c>
      <c r="J11" s="3">
        <v>0</v>
      </c>
    </row>
    <row r="12" spans="1:10" x14ac:dyDescent="0.4">
      <c r="A12" s="4">
        <f t="shared" si="3"/>
        <v>45573</v>
      </c>
      <c r="E12" s="3">
        <f t="shared" si="2"/>
        <v>0</v>
      </c>
      <c r="F12" s="5">
        <f t="shared" si="0"/>
        <v>0</v>
      </c>
      <c r="G12" s="8">
        <f t="shared" si="1"/>
        <v>0</v>
      </c>
      <c r="I12" s="6" t="s">
        <v>8</v>
      </c>
      <c r="J12" s="5">
        <v>0</v>
      </c>
    </row>
    <row r="13" spans="1:10" x14ac:dyDescent="0.4">
      <c r="A13" s="4">
        <f t="shared" si="3"/>
        <v>45574</v>
      </c>
      <c r="B13" s="3" t="s">
        <v>23</v>
      </c>
      <c r="E13" s="3">
        <f t="shared" si="2"/>
        <v>0</v>
      </c>
      <c r="F13" s="5">
        <f t="shared" si="0"/>
        <v>0</v>
      </c>
      <c r="G13" s="8">
        <f t="shared" si="1"/>
        <v>0</v>
      </c>
      <c r="I13" s="6" t="s">
        <v>9</v>
      </c>
      <c r="J13" s="13">
        <f>F3-J12</f>
        <v>31.039999999999996</v>
      </c>
    </row>
    <row r="14" spans="1:10" x14ac:dyDescent="0.4">
      <c r="A14" s="4">
        <f t="shared" si="3"/>
        <v>45575</v>
      </c>
      <c r="E14" s="3">
        <f t="shared" si="2"/>
        <v>0</v>
      </c>
      <c r="F14" s="5">
        <f t="shared" si="0"/>
        <v>0</v>
      </c>
      <c r="G14" s="8">
        <f t="shared" si="1"/>
        <v>0</v>
      </c>
      <c r="I14" s="9" t="s">
        <v>10</v>
      </c>
      <c r="J14" s="14">
        <f>J13*$J$9</f>
        <v>396535.99999999994</v>
      </c>
    </row>
    <row r="15" spans="1:10" x14ac:dyDescent="0.4">
      <c r="A15" s="4">
        <f t="shared" si="3"/>
        <v>45576</v>
      </c>
      <c r="E15" s="3">
        <f t="shared" si="2"/>
        <v>0</v>
      </c>
      <c r="F15" s="5">
        <f t="shared" si="0"/>
        <v>0</v>
      </c>
      <c r="G15" s="8">
        <f t="shared" si="1"/>
        <v>0</v>
      </c>
    </row>
    <row r="16" spans="1:10" x14ac:dyDescent="0.4">
      <c r="A16" s="4">
        <f t="shared" si="3"/>
        <v>45577</v>
      </c>
      <c r="E16" s="3">
        <f t="shared" si="2"/>
        <v>0</v>
      </c>
      <c r="F16" s="5">
        <f t="shared" si="0"/>
        <v>0</v>
      </c>
      <c r="G16" s="8">
        <f t="shared" si="1"/>
        <v>0</v>
      </c>
      <c r="I16" s="1" t="s">
        <v>14</v>
      </c>
      <c r="J16" s="8">
        <v>3000000</v>
      </c>
    </row>
    <row r="17" spans="1:10" x14ac:dyDescent="0.4">
      <c r="A17" s="4">
        <f t="shared" si="3"/>
        <v>45578</v>
      </c>
      <c r="E17" s="3">
        <f t="shared" si="2"/>
        <v>0</v>
      </c>
      <c r="F17" s="5">
        <f t="shared" si="0"/>
        <v>0</v>
      </c>
      <c r="G17" s="8">
        <f t="shared" si="1"/>
        <v>0</v>
      </c>
      <c r="I17" s="1" t="s">
        <v>15</v>
      </c>
      <c r="J17" s="8">
        <f>J16*0.075</f>
        <v>225000</v>
      </c>
    </row>
    <row r="18" spans="1:10" x14ac:dyDescent="0.4">
      <c r="A18" s="4">
        <f t="shared" si="3"/>
        <v>45579</v>
      </c>
      <c r="E18" s="3">
        <f t="shared" si="2"/>
        <v>0</v>
      </c>
      <c r="F18" s="5">
        <f t="shared" si="0"/>
        <v>0</v>
      </c>
      <c r="G18" s="8">
        <f t="shared" si="1"/>
        <v>0</v>
      </c>
      <c r="I18" s="1" t="s">
        <v>16</v>
      </c>
      <c r="J18" s="8">
        <f>J16-J17</f>
        <v>2775000</v>
      </c>
    </row>
    <row r="19" spans="1:10" x14ac:dyDescent="0.4">
      <c r="A19" s="4">
        <f t="shared" si="3"/>
        <v>45580</v>
      </c>
      <c r="E19" s="3">
        <f t="shared" si="2"/>
        <v>0</v>
      </c>
      <c r="F19" s="5">
        <f t="shared" si="0"/>
        <v>0</v>
      </c>
      <c r="G19" s="8">
        <f t="shared" si="1"/>
        <v>0</v>
      </c>
      <c r="I19" s="1"/>
    </row>
    <row r="20" spans="1:10" x14ac:dyDescent="0.4">
      <c r="A20" s="4">
        <f t="shared" si="3"/>
        <v>45581</v>
      </c>
      <c r="E20" s="3">
        <f t="shared" si="2"/>
        <v>0</v>
      </c>
      <c r="F20" s="5">
        <f t="shared" si="0"/>
        <v>0</v>
      </c>
      <c r="G20" s="8">
        <f t="shared" si="1"/>
        <v>0</v>
      </c>
      <c r="I20" s="1" t="s">
        <v>17</v>
      </c>
      <c r="J20" s="8">
        <f>J14-J16</f>
        <v>-2603464</v>
      </c>
    </row>
    <row r="21" spans="1:10" x14ac:dyDescent="0.4">
      <c r="A21" s="4">
        <f t="shared" si="3"/>
        <v>45582</v>
      </c>
      <c r="E21" s="3">
        <f t="shared" si="2"/>
        <v>0</v>
      </c>
      <c r="F21" s="5">
        <f t="shared" si="0"/>
        <v>0</v>
      </c>
      <c r="G21" s="8">
        <f t="shared" si="1"/>
        <v>0</v>
      </c>
    </row>
    <row r="22" spans="1:10" x14ac:dyDescent="0.4">
      <c r="A22" s="4">
        <f t="shared" si="3"/>
        <v>45583</v>
      </c>
      <c r="E22" s="3">
        <f t="shared" si="2"/>
        <v>0</v>
      </c>
      <c r="F22" s="5">
        <f t="shared" si="0"/>
        <v>0</v>
      </c>
      <c r="G22" s="8">
        <f t="shared" si="1"/>
        <v>0</v>
      </c>
    </row>
    <row r="23" spans="1:10" x14ac:dyDescent="0.4">
      <c r="A23" s="4">
        <f t="shared" si="3"/>
        <v>45584</v>
      </c>
      <c r="E23" s="3">
        <f t="shared" si="2"/>
        <v>0</v>
      </c>
      <c r="F23" s="5">
        <f t="shared" si="0"/>
        <v>0</v>
      </c>
      <c r="G23" s="8">
        <f t="shared" si="1"/>
        <v>0</v>
      </c>
    </row>
    <row r="24" spans="1:10" x14ac:dyDescent="0.4">
      <c r="A24" s="4">
        <f t="shared" si="3"/>
        <v>45585</v>
      </c>
      <c r="E24" s="3">
        <f t="shared" si="2"/>
        <v>0</v>
      </c>
      <c r="F24" s="5">
        <f t="shared" si="0"/>
        <v>0</v>
      </c>
      <c r="G24" s="8">
        <f t="shared" si="1"/>
        <v>0</v>
      </c>
    </row>
    <row r="25" spans="1:10" x14ac:dyDescent="0.4">
      <c r="A25" s="4">
        <f t="shared" si="3"/>
        <v>45586</v>
      </c>
      <c r="E25" s="3">
        <f t="shared" si="2"/>
        <v>0</v>
      </c>
      <c r="F25" s="5">
        <f t="shared" si="0"/>
        <v>0</v>
      </c>
      <c r="G25" s="8">
        <f t="shared" si="1"/>
        <v>0</v>
      </c>
    </row>
    <row r="26" spans="1:10" x14ac:dyDescent="0.4">
      <c r="A26" s="4">
        <f t="shared" si="3"/>
        <v>45587</v>
      </c>
      <c r="E26" s="3">
        <f t="shared" si="2"/>
        <v>0</v>
      </c>
      <c r="F26" s="5">
        <f t="shared" si="0"/>
        <v>0</v>
      </c>
      <c r="G26" s="8">
        <f t="shared" si="1"/>
        <v>0</v>
      </c>
    </row>
    <row r="27" spans="1:10" x14ac:dyDescent="0.4">
      <c r="A27" s="4">
        <f t="shared" si="3"/>
        <v>45588</v>
      </c>
      <c r="E27" s="3">
        <f t="shared" si="2"/>
        <v>0</v>
      </c>
      <c r="F27" s="5">
        <f t="shared" si="0"/>
        <v>0</v>
      </c>
      <c r="G27" s="8">
        <f t="shared" si="1"/>
        <v>0</v>
      </c>
    </row>
    <row r="28" spans="1:10" x14ac:dyDescent="0.4">
      <c r="A28" s="4">
        <f t="shared" si="3"/>
        <v>45589</v>
      </c>
      <c r="E28" s="3">
        <f t="shared" si="2"/>
        <v>0</v>
      </c>
      <c r="F28" s="5">
        <f t="shared" si="0"/>
        <v>0</v>
      </c>
      <c r="G28" s="8">
        <f t="shared" si="1"/>
        <v>0</v>
      </c>
    </row>
    <row r="29" spans="1:10" x14ac:dyDescent="0.4">
      <c r="A29" s="4">
        <f t="shared" si="3"/>
        <v>45590</v>
      </c>
      <c r="E29" s="3">
        <f t="shared" si="2"/>
        <v>0</v>
      </c>
      <c r="F29" s="5">
        <f t="shared" si="0"/>
        <v>0</v>
      </c>
      <c r="G29" s="8">
        <f t="shared" si="1"/>
        <v>0</v>
      </c>
    </row>
    <row r="30" spans="1:10" x14ac:dyDescent="0.4">
      <c r="A30" s="4">
        <f t="shared" si="3"/>
        <v>45591</v>
      </c>
      <c r="E30" s="3">
        <f t="shared" si="2"/>
        <v>0</v>
      </c>
      <c r="F30" s="5">
        <f t="shared" si="0"/>
        <v>0</v>
      </c>
      <c r="G30" s="8">
        <f t="shared" si="1"/>
        <v>0</v>
      </c>
    </row>
    <row r="31" spans="1:10" x14ac:dyDescent="0.4">
      <c r="A31" s="4">
        <f t="shared" si="3"/>
        <v>45592</v>
      </c>
      <c r="E31" s="3">
        <f t="shared" si="2"/>
        <v>0</v>
      </c>
      <c r="F31" s="5">
        <f t="shared" si="0"/>
        <v>0</v>
      </c>
      <c r="G31" s="8">
        <f t="shared" si="1"/>
        <v>0</v>
      </c>
    </row>
    <row r="32" spans="1:10" x14ac:dyDescent="0.4">
      <c r="A32" s="4">
        <f t="shared" si="3"/>
        <v>45593</v>
      </c>
      <c r="E32" s="3">
        <f t="shared" si="2"/>
        <v>0</v>
      </c>
      <c r="F32" s="5">
        <f t="shared" si="0"/>
        <v>0</v>
      </c>
      <c r="G32" s="8">
        <f t="shared" si="1"/>
        <v>0</v>
      </c>
    </row>
    <row r="33" spans="1:9" x14ac:dyDescent="0.4">
      <c r="A33" s="4">
        <f t="shared" si="3"/>
        <v>45594</v>
      </c>
      <c r="E33" s="3">
        <f t="shared" si="2"/>
        <v>0</v>
      </c>
      <c r="F33" s="5">
        <f t="shared" si="0"/>
        <v>0</v>
      </c>
      <c r="G33" s="8">
        <f t="shared" si="1"/>
        <v>0</v>
      </c>
    </row>
    <row r="34" spans="1:9" x14ac:dyDescent="0.4">
      <c r="A34" s="4">
        <f t="shared" si="3"/>
        <v>45595</v>
      </c>
      <c r="E34" s="3">
        <f t="shared" si="2"/>
        <v>0</v>
      </c>
      <c r="F34" s="5">
        <f t="shared" si="0"/>
        <v>0</v>
      </c>
      <c r="G34" s="8">
        <f t="shared" si="1"/>
        <v>0</v>
      </c>
      <c r="I34" s="5"/>
    </row>
    <row r="35" spans="1:9" x14ac:dyDescent="0.4">
      <c r="A35" s="4">
        <f t="shared" si="3"/>
        <v>45596</v>
      </c>
      <c r="E35" s="3">
        <f t="shared" si="2"/>
        <v>0</v>
      </c>
      <c r="F35" s="5">
        <f t="shared" si="0"/>
        <v>0</v>
      </c>
      <c r="G35" s="8">
        <f t="shared" si="1"/>
        <v>0</v>
      </c>
    </row>
    <row r="1048576" spans="1:10" x14ac:dyDescent="0.4">
      <c r="A1048576" s="4">
        <f>SUM(A3:A1048575)</f>
        <v>1413011</v>
      </c>
      <c r="C1048576" s="3">
        <f>SUM(C3:C1048575)</f>
        <v>794</v>
      </c>
      <c r="D1048576" s="3">
        <f>SUM(D3:D1048575)</f>
        <v>20</v>
      </c>
      <c r="E1048576" s="3">
        <f>SUM(E3:E1048575)</f>
        <v>13.579999999999998</v>
      </c>
      <c r="F1048576" s="5">
        <f>SUM(F3:F1048575)</f>
        <v>62.079999999999991</v>
      </c>
      <c r="G1048576" s="8">
        <f>SUM(G3:G1048575)</f>
        <v>793071.99999999977</v>
      </c>
      <c r="J1048576" s="8">
        <f>SUM(J3:J1048575)</f>
        <v>3806682.6114285719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</vt:lpstr>
      <vt:lpstr>Tool</vt:lpstr>
      <vt:lpstr>2025-03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Administrator</cp:lastModifiedBy>
  <dcterms:created xsi:type="dcterms:W3CDTF">2016-10-20T07:09:30Z</dcterms:created>
  <dcterms:modified xsi:type="dcterms:W3CDTF">2025-10-04T13:02:28Z</dcterms:modified>
</cp:coreProperties>
</file>