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ok\TransitVTO\GISAPIFIles\New data\"/>
    </mc:Choice>
  </mc:AlternateContent>
  <xr:revisionPtr revIDLastSave="0" documentId="13_ncr:1_{16BDC106-7189-4131-AF51-8B64894462DC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elec_with_clever_gtfs_sim_times" sheetId="1" r:id="rId1"/>
  </sheets>
  <definedNames>
    <definedName name="_xlnm._FilterDatabase" localSheetId="0" hidden="1">elec_with_clever_gtfs_sim_times!$A$1:$R$93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2" i="1"/>
  <c r="U93" i="1"/>
  <c r="U63" i="1"/>
  <c r="U51" i="1"/>
  <c r="U21" i="1"/>
  <c r="U7" i="1"/>
  <c r="S64" i="1"/>
  <c r="S52" i="1"/>
  <c r="T52" i="1" s="1"/>
  <c r="S22" i="1"/>
  <c r="S23" i="1" s="1"/>
  <c r="T22" i="1"/>
  <c r="S12" i="1"/>
  <c r="S13" i="1" s="1"/>
  <c r="T12" i="1"/>
  <c r="S2" i="1"/>
  <c r="S3" i="1" s="1"/>
  <c r="J95" i="1"/>
  <c r="T2" i="1" l="1"/>
  <c r="S14" i="1"/>
  <c r="T13" i="1"/>
  <c r="S24" i="1"/>
  <c r="T23" i="1"/>
  <c r="S4" i="1"/>
  <c r="T3" i="1"/>
  <c r="S53" i="1"/>
  <c r="S5" i="1" l="1"/>
  <c r="T4" i="1"/>
  <c r="S25" i="1"/>
  <c r="T24" i="1"/>
  <c r="S15" i="1"/>
  <c r="T14" i="1"/>
  <c r="S54" i="1"/>
  <c r="T53" i="1"/>
  <c r="S16" i="1" l="1"/>
  <c r="T15" i="1"/>
  <c r="S26" i="1"/>
  <c r="T25" i="1"/>
  <c r="T5" i="1"/>
  <c r="S6" i="1"/>
  <c r="S55" i="1"/>
  <c r="T54" i="1"/>
  <c r="S7" i="1" l="1"/>
  <c r="T6" i="1"/>
  <c r="S27" i="1"/>
  <c r="T26" i="1"/>
  <c r="S17" i="1"/>
  <c r="T16" i="1"/>
  <c r="S56" i="1"/>
  <c r="T55" i="1"/>
  <c r="S18" i="1" l="1"/>
  <c r="T17" i="1"/>
  <c r="S28" i="1"/>
  <c r="T27" i="1"/>
  <c r="S8" i="1"/>
  <c r="T7" i="1"/>
  <c r="S57" i="1"/>
  <c r="T56" i="1"/>
  <c r="T8" i="1" l="1"/>
  <c r="S9" i="1"/>
  <c r="S19" i="1"/>
  <c r="T18" i="1"/>
  <c r="S29" i="1"/>
  <c r="T28" i="1"/>
  <c r="S58" i="1"/>
  <c r="T57" i="1"/>
  <c r="S30" i="1" l="1"/>
  <c r="T29" i="1"/>
  <c r="S10" i="1"/>
  <c r="T9" i="1"/>
  <c r="S20" i="1"/>
  <c r="T19" i="1"/>
  <c r="S59" i="1"/>
  <c r="T58" i="1"/>
  <c r="S21" i="1" l="1"/>
  <c r="T21" i="1" s="1"/>
  <c r="T20" i="1"/>
  <c r="S11" i="1"/>
  <c r="T11" i="1" s="1"/>
  <c r="T10" i="1"/>
  <c r="S31" i="1"/>
  <c r="T30" i="1"/>
  <c r="S60" i="1"/>
  <c r="T59" i="1"/>
  <c r="S32" i="1" l="1"/>
  <c r="T31" i="1"/>
  <c r="S61" i="1"/>
  <c r="T60" i="1"/>
  <c r="S33" i="1" l="1"/>
  <c r="T32" i="1"/>
  <c r="S62" i="1"/>
  <c r="T61" i="1"/>
  <c r="S34" i="1" l="1"/>
  <c r="T33" i="1"/>
  <c r="S63" i="1"/>
  <c r="T62" i="1"/>
  <c r="S35" i="1" l="1"/>
  <c r="T34" i="1"/>
  <c r="T63" i="1"/>
  <c r="S36" i="1" l="1"/>
  <c r="T35" i="1"/>
  <c r="S65" i="1"/>
  <c r="T64" i="1"/>
  <c r="S37" i="1" l="1"/>
  <c r="T36" i="1"/>
  <c r="S66" i="1"/>
  <c r="T65" i="1"/>
  <c r="S38" i="1" l="1"/>
  <c r="T37" i="1"/>
  <c r="S67" i="1"/>
  <c r="T66" i="1"/>
  <c r="S39" i="1" l="1"/>
  <c r="T38" i="1"/>
  <c r="S68" i="1"/>
  <c r="T67" i="1"/>
  <c r="S40" i="1" l="1"/>
  <c r="T39" i="1"/>
  <c r="S69" i="1"/>
  <c r="T68" i="1"/>
  <c r="S41" i="1" l="1"/>
  <c r="T40" i="1"/>
  <c r="S70" i="1"/>
  <c r="T69" i="1"/>
  <c r="S42" i="1" l="1"/>
  <c r="T41" i="1"/>
  <c r="S71" i="1"/>
  <c r="T70" i="1"/>
  <c r="S43" i="1" l="1"/>
  <c r="T42" i="1"/>
  <c r="S72" i="1"/>
  <c r="T71" i="1"/>
  <c r="S44" i="1" l="1"/>
  <c r="T43" i="1"/>
  <c r="S73" i="1"/>
  <c r="T72" i="1"/>
  <c r="S45" i="1" l="1"/>
  <c r="T44" i="1"/>
  <c r="S74" i="1"/>
  <c r="T73" i="1"/>
  <c r="S46" i="1" l="1"/>
  <c r="T45" i="1"/>
  <c r="S75" i="1"/>
  <c r="T74" i="1"/>
  <c r="S47" i="1" l="1"/>
  <c r="T46" i="1"/>
  <c r="S76" i="1"/>
  <c r="T75" i="1"/>
  <c r="S48" i="1" l="1"/>
  <c r="T47" i="1"/>
  <c r="S77" i="1"/>
  <c r="T76" i="1"/>
  <c r="S49" i="1" l="1"/>
  <c r="T48" i="1"/>
  <c r="S78" i="1"/>
  <c r="T77" i="1"/>
  <c r="S50" i="1" l="1"/>
  <c r="T49" i="1"/>
  <c r="S79" i="1"/>
  <c r="T78" i="1"/>
  <c r="S51" i="1" l="1"/>
  <c r="T51" i="1" s="1"/>
  <c r="T50" i="1"/>
  <c r="S80" i="1"/>
  <c r="T79" i="1"/>
  <c r="S81" i="1" l="1"/>
  <c r="T80" i="1"/>
  <c r="S82" i="1" l="1"/>
  <c r="T81" i="1"/>
  <c r="S83" i="1" l="1"/>
  <c r="T82" i="1"/>
  <c r="S84" i="1" l="1"/>
  <c r="T83" i="1"/>
  <c r="S85" i="1" l="1"/>
  <c r="T84" i="1"/>
  <c r="S86" i="1" l="1"/>
  <c r="T85" i="1"/>
  <c r="S87" i="1" l="1"/>
  <c r="T86" i="1"/>
  <c r="S88" i="1" l="1"/>
  <c r="T87" i="1"/>
  <c r="S89" i="1" l="1"/>
  <c r="T88" i="1"/>
  <c r="S90" i="1" l="1"/>
  <c r="T89" i="1"/>
  <c r="S91" i="1" l="1"/>
  <c r="T90" i="1"/>
  <c r="S92" i="1" l="1"/>
  <c r="T91" i="1"/>
  <c r="S93" i="1" l="1"/>
  <c r="T93" i="1" s="1"/>
  <c r="T92" i="1"/>
</calcChain>
</file>

<file path=xl/sharedStrings.xml><?xml version="1.0" encoding="utf-8"?>
<sst xmlns="http://schemas.openxmlformats.org/spreadsheetml/2006/main" count="209" uniqueCount="43">
  <si>
    <t>clever_trip_id</t>
  </si>
  <si>
    <t>clever_start_time</t>
  </si>
  <si>
    <t>clever_start_timestamp</t>
  </si>
  <si>
    <t>clever_end_time</t>
  </si>
  <si>
    <t>clever_end_timestamp</t>
  </si>
  <si>
    <t>start_soc</t>
  </si>
  <si>
    <t>end_soc</t>
  </si>
  <si>
    <t>kWh_used</t>
  </si>
  <si>
    <t>hdg</t>
  </si>
  <si>
    <t>lat</t>
  </si>
  <si>
    <t>lon</t>
  </si>
  <si>
    <t>des</t>
  </si>
  <si>
    <t>vid</t>
  </si>
  <si>
    <t>tablockid</t>
  </si>
  <si>
    <t>tatripid</t>
  </si>
  <si>
    <t>pid</t>
  </si>
  <si>
    <t>NORTHGATE</t>
  </si>
  <si>
    <t>Northgate Mall</t>
  </si>
  <si>
    <t>EASTGATE HAMILTON PL</t>
  </si>
  <si>
    <t>DOWNTOWN</t>
  </si>
  <si>
    <t>EAST LAKE</t>
  </si>
  <si>
    <t>ST.ELMO/INCLINE</t>
  </si>
  <si>
    <t>150115 A</t>
  </si>
  <si>
    <t>ST. ELMO/INCLINE</t>
  </si>
  <si>
    <t>NORTH SHORE</t>
  </si>
  <si>
    <t>2012A</t>
  </si>
  <si>
    <t>NORTH SHORE SHUTTLE</t>
  </si>
  <si>
    <t>2522A</t>
  </si>
  <si>
    <t>SHUTTLE PARK SOUTH</t>
  </si>
  <si>
    <t>3302DTS</t>
  </si>
  <si>
    <t>SHUTTLE</t>
  </si>
  <si>
    <t>Total kWhr</t>
  </si>
  <si>
    <t xml:space="preserve">Est. End SOC </t>
  </si>
  <si>
    <t>Cumulative Kwh</t>
  </si>
  <si>
    <t>starttime</t>
  </si>
  <si>
    <t>endtime</t>
  </si>
  <si>
    <t>EndSoc</t>
  </si>
  <si>
    <t>EV#</t>
  </si>
  <si>
    <t>End SOC</t>
  </si>
  <si>
    <t>Time after charging</t>
  </si>
  <si>
    <t>,</t>
  </si>
  <si>
    <t>Hours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</si>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</sst>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20" fontId="0" fillId="0" borderId="0" xfId="0" applyNumberFormat="1"/>
    <xf numFmtId="0" fontId="14" fillId="0" borderId="0" xfId="0" applyFont="1"/>
    <xf numFmtId="164" fontId="14" fillId="0" borderId="0" xfId="0" applyNumberFormat="1" applyFont="1"/>
    <xf numFmtId="0" fontId="0" fillId="0" borderId="10" xfId="0" applyBorder="1"/>
    <xf numFmtId="0" fontId="0" fillId="0" borderId="11" xfId="0" applyBorder="1"/>
    <xf numFmtId="20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20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0" fontId="0" fillId="0" borderId="16" xfId="0" applyNumberFormat="1" applyBorder="1"/>
    <xf numFmtId="0" fontId="0" fillId="0" borderId="17" xfId="0" applyBorder="1"/>
    <xf numFmtId="0" fontId="0" fillId="0" borderId="0" xfId="0" applyFill="1" applyBorder="1"/>
    <xf numFmtId="0" fontId="0" fillId="0" borderId="11" xfId="0" applyFill="1" applyBorder="1"/>
    <xf numFmtId="0" fontId="0" fillId="0" borderId="16" xfId="0" applyFill="1" applyBorder="1"/>
    <xf numFmtId="1" fontId="0" fillId="0" borderId="0" xfId="0" applyNumberFormat="1"/>
    <xf numFmtId="1" fontId="0" fillId="0" borderId="12" xfId="0" applyNumberFormat="1" applyBorder="1"/>
    <xf numFmtId="1" fontId="0" fillId="0" borderId="14" xfId="0" applyNumberFormat="1" applyBorder="1"/>
    <xf numFmtId="1" fontId="0" fillId="0" borderId="17" xfId="0" applyNumberFormat="1" applyBorder="1"/>
    <xf numFmtId="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"/>
  <sheetViews>
    <sheetView tabSelected="1" topLeftCell="O1" workbookViewId="0">
      <selection activeCell="AD2" sqref="AD2:AD6"/>
    </sheetView>
  </sheetViews>
  <sheetFormatPr defaultRowHeight="14.4" x14ac:dyDescent="0.55000000000000004"/>
  <cols>
    <col min="1" max="1" width="13.47265625" customWidth="1"/>
    <col min="2" max="3" width="18.3671875" customWidth="1"/>
    <col min="5" max="6" width="16.89453125" customWidth="1"/>
    <col min="7" max="7" width="21" customWidth="1"/>
    <col min="26" max="27" width="8.83984375" style="19"/>
  </cols>
  <sheetData>
    <row r="1" spans="1:30" ht="14.7" thickBot="1" x14ac:dyDescent="0.6">
      <c r="A1" s="9" t="s">
        <v>0</v>
      </c>
      <c r="B1" s="9" t="s">
        <v>1</v>
      </c>
      <c r="C1" s="9" t="s">
        <v>34</v>
      </c>
      <c r="D1" s="9" t="s">
        <v>2</v>
      </c>
      <c r="E1" s="9" t="s">
        <v>3</v>
      </c>
      <c r="F1" s="16" t="s">
        <v>35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33</v>
      </c>
      <c r="T1" s="16" t="s">
        <v>36</v>
      </c>
      <c r="X1" t="s">
        <v>37</v>
      </c>
      <c r="Y1" t="s">
        <v>38</v>
      </c>
      <c r="Z1" s="19" t="s">
        <v>41</v>
      </c>
      <c r="AA1" s="19" t="s">
        <v>42</v>
      </c>
      <c r="AB1" t="s">
        <v>39</v>
      </c>
    </row>
    <row r="2" spans="1:30" x14ac:dyDescent="0.55000000000000004">
      <c r="A2" s="4">
        <v>206282</v>
      </c>
      <c r="B2" s="5">
        <v>20220111</v>
      </c>
      <c r="C2" s="6">
        <v>0.42708333333333331</v>
      </c>
      <c r="D2" s="5">
        <v>1641914100</v>
      </c>
      <c r="E2" s="5">
        <v>20220111</v>
      </c>
      <c r="F2" s="6">
        <v>0.4777777777777778</v>
      </c>
      <c r="G2" s="5">
        <v>1641918480</v>
      </c>
      <c r="H2" s="5">
        <v>0.89999923500000001</v>
      </c>
      <c r="I2" s="5">
        <v>0.73581401400000002</v>
      </c>
      <c r="J2" s="5">
        <v>53.196259339999997</v>
      </c>
      <c r="K2" s="5">
        <v>51</v>
      </c>
      <c r="L2" s="5">
        <v>35.036781310000002</v>
      </c>
      <c r="M2" s="5">
        <v>-85.160408020000006</v>
      </c>
      <c r="N2" s="5"/>
      <c r="O2" s="5">
        <v>752</v>
      </c>
      <c r="P2" s="5">
        <v>9559</v>
      </c>
      <c r="Q2" s="5">
        <v>206282</v>
      </c>
      <c r="R2" s="5">
        <v>1013</v>
      </c>
      <c r="S2" s="5">
        <f>J2</f>
        <v>53.196259339999997</v>
      </c>
      <c r="T2" s="5">
        <f t="shared" ref="T2:T65" si="0">-0.0031*S2+0.9</f>
        <v>0.73509159604600005</v>
      </c>
      <c r="U2" s="5"/>
      <c r="V2" s="7"/>
      <c r="W2" s="5"/>
      <c r="X2" s="4" t="s">
        <v>22</v>
      </c>
      <c r="Y2" s="5">
        <v>0.49930000000000002</v>
      </c>
      <c r="Z2" s="20">
        <v>12</v>
      </c>
      <c r="AA2" s="23">
        <v>0</v>
      </c>
      <c r="AB2" s="1">
        <v>0.51250000000000007</v>
      </c>
      <c r="AC2" t="s">
        <v>40</v>
      </c>
      <c r="AD2" t="str">
        <f>_xlfn.CONCAT(X2,AC2,Y2,AC2,Z2,AC2,AA2)</f>
        <v>150115 A,0.4993,12,0</v>
      </c>
    </row>
    <row r="3" spans="1:30" x14ac:dyDescent="0.55000000000000004">
      <c r="A3" s="8">
        <v>206324</v>
      </c>
      <c r="B3" s="9">
        <v>20220111</v>
      </c>
      <c r="C3" s="10">
        <v>0.4777777777777778</v>
      </c>
      <c r="D3" s="9">
        <v>1641918480</v>
      </c>
      <c r="E3" s="9">
        <v>20220111</v>
      </c>
      <c r="F3" s="10">
        <v>0.51944444444444449</v>
      </c>
      <c r="G3" s="9">
        <v>1641922080</v>
      </c>
      <c r="H3" s="9">
        <v>0.89999923500000001</v>
      </c>
      <c r="I3" s="9">
        <v>0.76625059100000004</v>
      </c>
      <c r="J3" s="9">
        <v>43.334808600000002</v>
      </c>
      <c r="K3" s="9">
        <v>179</v>
      </c>
      <c r="L3" s="9">
        <v>35.05304718</v>
      </c>
      <c r="M3" s="9">
        <v>-85.309738159999995</v>
      </c>
      <c r="N3" s="9" t="s">
        <v>19</v>
      </c>
      <c r="O3" s="9">
        <v>752</v>
      </c>
      <c r="P3" s="9">
        <v>9559</v>
      </c>
      <c r="Q3" s="9">
        <v>206324</v>
      </c>
      <c r="R3" s="9">
        <v>904</v>
      </c>
      <c r="S3" s="9">
        <f>S2+J3</f>
        <v>96.53106794</v>
      </c>
      <c r="T3" s="9">
        <f t="shared" si="0"/>
        <v>0.60075368938600004</v>
      </c>
      <c r="U3" s="9"/>
      <c r="V3" s="11"/>
      <c r="W3" s="9"/>
      <c r="X3" s="8" t="s">
        <v>29</v>
      </c>
      <c r="Y3" s="9">
        <v>0.24299999999999999</v>
      </c>
      <c r="Z3" s="21">
        <v>14</v>
      </c>
      <c r="AA3" s="23">
        <v>17</v>
      </c>
      <c r="AB3" s="1">
        <v>0.61597222222222225</v>
      </c>
      <c r="AC3" t="s">
        <v>40</v>
      </c>
      <c r="AD3" t="str">
        <f t="shared" ref="AD3:AD6" si="1">_xlfn.CONCAT(X3,AC3,Y3,AC3,Z3,AC3,AA3)</f>
        <v>3302DTS,0.243,14,17</v>
      </c>
    </row>
    <row r="4" spans="1:30" x14ac:dyDescent="0.55000000000000004">
      <c r="A4" s="8">
        <v>206293</v>
      </c>
      <c r="B4" s="9">
        <v>20220111</v>
      </c>
      <c r="C4" s="10">
        <v>0.52013888888888882</v>
      </c>
      <c r="D4" s="9">
        <v>1641922140</v>
      </c>
      <c r="E4" s="9">
        <v>20220111</v>
      </c>
      <c r="F4" s="10">
        <v>0.55833333333333335</v>
      </c>
      <c r="G4" s="9">
        <v>1641925440</v>
      </c>
      <c r="H4" s="9">
        <v>0.89999923500000001</v>
      </c>
      <c r="I4" s="9">
        <v>0.75782560600000004</v>
      </c>
      <c r="J4" s="9">
        <v>46.064503500000001</v>
      </c>
      <c r="K4" s="9">
        <v>48</v>
      </c>
      <c r="L4" s="9">
        <v>35.036781310000002</v>
      </c>
      <c r="M4" s="9">
        <v>-85.160408020000006</v>
      </c>
      <c r="N4" s="9" t="s">
        <v>18</v>
      </c>
      <c r="O4" s="9">
        <v>752</v>
      </c>
      <c r="P4" s="9">
        <v>9559</v>
      </c>
      <c r="Q4" s="9">
        <v>206293</v>
      </c>
      <c r="R4" s="9">
        <v>902</v>
      </c>
      <c r="S4" s="9">
        <f t="shared" ref="S4:S11" si="2">S3+J4</f>
        <v>142.59557144000001</v>
      </c>
      <c r="T4" s="9">
        <f t="shared" si="0"/>
        <v>0.45795372853599997</v>
      </c>
      <c r="U4" s="9"/>
      <c r="V4" s="11"/>
      <c r="W4" s="9"/>
      <c r="X4" s="8" t="s">
        <v>25</v>
      </c>
      <c r="Y4" s="9">
        <v>0.33650000000000002</v>
      </c>
      <c r="Z4" s="21">
        <v>15</v>
      </c>
      <c r="AA4" s="23">
        <v>12</v>
      </c>
      <c r="AB4" s="1">
        <v>0.65138888888888891</v>
      </c>
      <c r="AC4" t="s">
        <v>40</v>
      </c>
      <c r="AD4" t="str">
        <f t="shared" si="1"/>
        <v>2012A,0.3365,15,12</v>
      </c>
    </row>
    <row r="5" spans="1:30" x14ac:dyDescent="0.55000000000000004">
      <c r="A5" s="8">
        <v>206336</v>
      </c>
      <c r="B5" s="9">
        <v>20220111</v>
      </c>
      <c r="C5" s="10">
        <v>0.55902777777777779</v>
      </c>
      <c r="D5" s="9">
        <v>1641925500</v>
      </c>
      <c r="E5" s="9">
        <v>20220111</v>
      </c>
      <c r="F5" s="10">
        <v>0.60972222222222217</v>
      </c>
      <c r="G5" s="9">
        <v>1641929880</v>
      </c>
      <c r="H5" s="9">
        <v>0.89999923500000001</v>
      </c>
      <c r="I5" s="9">
        <v>0.76032952700000001</v>
      </c>
      <c r="J5" s="9">
        <v>45.253233100000003</v>
      </c>
      <c r="K5" s="9">
        <v>176</v>
      </c>
      <c r="L5" s="9">
        <v>35.050476670000002</v>
      </c>
      <c r="M5" s="9">
        <v>-85.309676670000002</v>
      </c>
      <c r="N5" s="9" t="s">
        <v>19</v>
      </c>
      <c r="O5" s="9">
        <v>752</v>
      </c>
      <c r="P5" s="9">
        <v>9559</v>
      </c>
      <c r="Q5" s="9">
        <v>206336</v>
      </c>
      <c r="R5" s="9">
        <v>904</v>
      </c>
      <c r="S5" s="9">
        <f t="shared" si="2"/>
        <v>187.84880454</v>
      </c>
      <c r="T5" s="9">
        <f t="shared" si="0"/>
        <v>0.31766870592600005</v>
      </c>
      <c r="U5" s="9"/>
      <c r="V5" s="11"/>
      <c r="W5" s="9"/>
      <c r="X5" s="8">
        <v>9559</v>
      </c>
      <c r="Y5" s="9">
        <v>0.15679999999999999</v>
      </c>
      <c r="Z5" s="21">
        <v>15</v>
      </c>
      <c r="AA5" s="23">
        <v>25</v>
      </c>
      <c r="AB5" s="1">
        <v>0.6743055555555556</v>
      </c>
      <c r="AC5" t="s">
        <v>40</v>
      </c>
      <c r="AD5" t="str">
        <f t="shared" si="1"/>
        <v>9559,0.1568,15,25</v>
      </c>
    </row>
    <row r="6" spans="1:30" ht="14.7" thickBot="1" x14ac:dyDescent="0.6">
      <c r="A6" s="8">
        <v>206766</v>
      </c>
      <c r="B6" s="9">
        <v>20220111</v>
      </c>
      <c r="C6" s="10">
        <v>0.60972222222222217</v>
      </c>
      <c r="D6" s="9">
        <v>1641929880</v>
      </c>
      <c r="E6" s="9">
        <v>20220111</v>
      </c>
      <c r="F6" s="10">
        <v>0.62777777777777777</v>
      </c>
      <c r="G6" s="9">
        <v>1641931440</v>
      </c>
      <c r="H6" s="9">
        <v>0.89999923500000001</v>
      </c>
      <c r="I6" s="9">
        <v>0.81872554200000003</v>
      </c>
      <c r="J6" s="9">
        <v>26.332924309999999</v>
      </c>
      <c r="K6" s="9">
        <v>180</v>
      </c>
      <c r="L6" s="9">
        <v>34.985187529999997</v>
      </c>
      <c r="M6" s="9">
        <v>-85.288032529999995</v>
      </c>
      <c r="N6" s="9" t="s">
        <v>20</v>
      </c>
      <c r="O6" s="9">
        <v>752</v>
      </c>
      <c r="P6" s="9">
        <v>9559</v>
      </c>
      <c r="Q6" s="9">
        <v>206766</v>
      </c>
      <c r="R6" s="9">
        <v>888</v>
      </c>
      <c r="S6" s="9">
        <f t="shared" si="2"/>
        <v>214.18172885000001</v>
      </c>
      <c r="T6" s="9">
        <f t="shared" si="0"/>
        <v>0.23603664056499996</v>
      </c>
      <c r="U6" s="9"/>
      <c r="V6" s="11"/>
      <c r="W6" s="9"/>
      <c r="X6" s="12" t="s">
        <v>27</v>
      </c>
      <c r="Y6" s="18">
        <v>0.66749999999999998</v>
      </c>
      <c r="Z6" s="22">
        <v>18</v>
      </c>
      <c r="AA6" s="23">
        <v>14</v>
      </c>
      <c r="AB6" s="1">
        <v>0.76597222222222217</v>
      </c>
      <c r="AC6" t="s">
        <v>40</v>
      </c>
      <c r="AD6" t="str">
        <f t="shared" si="1"/>
        <v>2522A,0.6675,18,14</v>
      </c>
    </row>
    <row r="7" spans="1:30" x14ac:dyDescent="0.55000000000000004">
      <c r="A7" s="8">
        <v>206786</v>
      </c>
      <c r="B7" s="9">
        <v>20220111</v>
      </c>
      <c r="C7" s="10">
        <v>0.62847222222222221</v>
      </c>
      <c r="D7" s="9">
        <v>1641931500</v>
      </c>
      <c r="E7" s="9">
        <v>20220111</v>
      </c>
      <c r="F7" s="10">
        <v>0.64930555555555558</v>
      </c>
      <c r="G7" s="9">
        <v>1641933300</v>
      </c>
      <c r="H7" s="9">
        <v>0.89999923500000001</v>
      </c>
      <c r="I7" s="9">
        <v>0.82117856300000003</v>
      </c>
      <c r="J7" s="9">
        <v>25.538145530000001</v>
      </c>
      <c r="K7" s="9">
        <v>336</v>
      </c>
      <c r="L7" s="9">
        <v>35.040301319999998</v>
      </c>
      <c r="M7" s="9">
        <v>-85.307950969999993</v>
      </c>
      <c r="N7" s="9" t="s">
        <v>19</v>
      </c>
      <c r="O7" s="9">
        <v>752</v>
      </c>
      <c r="P7" s="9">
        <v>9559</v>
      </c>
      <c r="Q7" s="9">
        <v>206786</v>
      </c>
      <c r="R7" s="9">
        <v>655</v>
      </c>
      <c r="S7" s="9">
        <f t="shared" si="2"/>
        <v>239.71987438000002</v>
      </c>
      <c r="T7" s="9">
        <f t="shared" si="0"/>
        <v>0.15686838942199999</v>
      </c>
      <c r="U7" s="10">
        <f>F7</f>
        <v>0.64930555555555558</v>
      </c>
      <c r="V7" s="11"/>
      <c r="W7" s="9"/>
    </row>
    <row r="8" spans="1:30" x14ac:dyDescent="0.55000000000000004">
      <c r="A8" s="8">
        <v>206759</v>
      </c>
      <c r="B8" s="9">
        <v>20220111</v>
      </c>
      <c r="C8" s="10">
        <v>0.64930555555555558</v>
      </c>
      <c r="D8" s="9">
        <v>1641933300</v>
      </c>
      <c r="E8" s="9">
        <v>20220111</v>
      </c>
      <c r="F8" s="10">
        <v>0.67569444444444438</v>
      </c>
      <c r="G8" s="9">
        <v>1641935580</v>
      </c>
      <c r="H8" s="9">
        <v>0.89999923500000001</v>
      </c>
      <c r="I8" s="9">
        <v>0.81807461100000001</v>
      </c>
      <c r="J8" s="9">
        <v>26.54382592</v>
      </c>
      <c r="K8" s="9">
        <v>181</v>
      </c>
      <c r="L8" s="9">
        <v>34.985187529999997</v>
      </c>
      <c r="M8" s="9">
        <v>-85.288032529999995</v>
      </c>
      <c r="N8" s="9" t="s">
        <v>20</v>
      </c>
      <c r="O8" s="9">
        <v>752</v>
      </c>
      <c r="P8" s="9">
        <v>9559</v>
      </c>
      <c r="Q8" s="9">
        <v>206759</v>
      </c>
      <c r="R8" s="9">
        <v>888</v>
      </c>
      <c r="S8" s="9">
        <f t="shared" si="2"/>
        <v>266.26370030000004</v>
      </c>
      <c r="T8" s="9">
        <f t="shared" si="0"/>
        <v>7.4582529069999959E-2</v>
      </c>
      <c r="U8" s="9"/>
      <c r="V8" s="11"/>
      <c r="W8" s="9"/>
    </row>
    <row r="9" spans="1:30" x14ac:dyDescent="0.55000000000000004">
      <c r="A9" s="8">
        <v>206780</v>
      </c>
      <c r="B9" s="9">
        <v>20220111</v>
      </c>
      <c r="C9" s="10">
        <v>0.67638888888888893</v>
      </c>
      <c r="D9" s="9">
        <v>1641935640</v>
      </c>
      <c r="E9" s="9">
        <v>20220111</v>
      </c>
      <c r="F9" s="10">
        <v>0.6958333333333333</v>
      </c>
      <c r="G9" s="9">
        <v>1641937320</v>
      </c>
      <c r="H9" s="9">
        <v>0.89999923500000001</v>
      </c>
      <c r="I9" s="9">
        <v>0.825197348</v>
      </c>
      <c r="J9" s="9">
        <v>24.236059269999998</v>
      </c>
      <c r="K9" s="9">
        <v>337</v>
      </c>
      <c r="L9" s="9">
        <v>35.040660320000001</v>
      </c>
      <c r="M9" s="9">
        <v>-85.308126689999995</v>
      </c>
      <c r="N9" s="9" t="s">
        <v>19</v>
      </c>
      <c r="O9" s="9">
        <v>752</v>
      </c>
      <c r="P9" s="9">
        <v>9559</v>
      </c>
      <c r="Q9" s="9">
        <v>206780</v>
      </c>
      <c r="R9" s="9">
        <v>655</v>
      </c>
      <c r="S9" s="9">
        <f t="shared" si="2"/>
        <v>290.49975957000004</v>
      </c>
      <c r="T9" s="9">
        <f t="shared" si="0"/>
        <v>-5.4925466700006531E-4</v>
      </c>
      <c r="U9" s="9"/>
      <c r="V9" s="11"/>
      <c r="W9" s="9"/>
    </row>
    <row r="10" spans="1:30" x14ac:dyDescent="0.55000000000000004">
      <c r="A10" s="8">
        <v>205729</v>
      </c>
      <c r="B10" s="9">
        <v>20220111</v>
      </c>
      <c r="C10" s="10">
        <v>0.69652777777777775</v>
      </c>
      <c r="D10" s="9">
        <v>1641937380</v>
      </c>
      <c r="E10" s="9">
        <v>20220111</v>
      </c>
      <c r="F10" s="10">
        <v>0.71875</v>
      </c>
      <c r="G10" s="9">
        <v>1641939300</v>
      </c>
      <c r="H10" s="9">
        <v>0.89999923500000001</v>
      </c>
      <c r="I10" s="9">
        <v>0.80861606100000005</v>
      </c>
      <c r="J10" s="9">
        <v>29.608396370000001</v>
      </c>
      <c r="K10" s="9">
        <v>342</v>
      </c>
      <c r="L10" s="9">
        <v>35.12892532</v>
      </c>
      <c r="M10" s="9">
        <v>-85.240768430000003</v>
      </c>
      <c r="N10" s="9" t="s">
        <v>16</v>
      </c>
      <c r="O10" s="9">
        <v>752</v>
      </c>
      <c r="P10" s="9">
        <v>9559</v>
      </c>
      <c r="Q10" s="9">
        <v>205729</v>
      </c>
      <c r="R10" s="9">
        <v>932</v>
      </c>
      <c r="S10" s="9">
        <f t="shared" si="2"/>
        <v>320.10815594000002</v>
      </c>
      <c r="T10" s="9">
        <f t="shared" si="0"/>
        <v>-9.2335283413999991E-2</v>
      </c>
      <c r="U10" s="9"/>
      <c r="V10" s="11"/>
      <c r="W10" s="9"/>
    </row>
    <row r="11" spans="1:30" ht="14.7" thickBot="1" x14ac:dyDescent="0.6">
      <c r="A11" s="12">
        <v>205753</v>
      </c>
      <c r="B11" s="13">
        <v>20220111</v>
      </c>
      <c r="C11" s="14">
        <v>0.71944444444444444</v>
      </c>
      <c r="D11" s="13">
        <v>1641939360</v>
      </c>
      <c r="E11" s="13">
        <v>20220111</v>
      </c>
      <c r="F11" s="14">
        <v>0.75</v>
      </c>
      <c r="G11" s="13">
        <v>1641942000</v>
      </c>
      <c r="H11" s="13">
        <v>0.89999923500000001</v>
      </c>
      <c r="I11" s="13">
        <v>0.76598976200000002</v>
      </c>
      <c r="J11" s="13">
        <v>43.419317169999999</v>
      </c>
      <c r="K11" s="13">
        <v>73</v>
      </c>
      <c r="L11" s="13">
        <v>35.05572128</v>
      </c>
      <c r="M11" s="13">
        <v>-85.269989010000003</v>
      </c>
      <c r="N11" s="13" t="s">
        <v>17</v>
      </c>
      <c r="O11" s="13">
        <v>752</v>
      </c>
      <c r="P11" s="13">
        <v>9559</v>
      </c>
      <c r="Q11" s="13">
        <v>205753</v>
      </c>
      <c r="R11" s="13">
        <v>969</v>
      </c>
      <c r="S11" s="13">
        <f t="shared" si="2"/>
        <v>363.52747311000002</v>
      </c>
      <c r="T11" s="13">
        <f t="shared" si="0"/>
        <v>-0.22693516664099989</v>
      </c>
      <c r="U11" s="13"/>
      <c r="V11" s="15"/>
      <c r="W11" s="9"/>
    </row>
    <row r="12" spans="1:30" x14ac:dyDescent="0.55000000000000004">
      <c r="A12" s="4">
        <v>205653</v>
      </c>
      <c r="B12" s="5">
        <v>20220111</v>
      </c>
      <c r="C12" s="6">
        <v>0.3354166666666667</v>
      </c>
      <c r="D12" s="5">
        <v>1641906180</v>
      </c>
      <c r="E12" s="5">
        <v>20220111</v>
      </c>
      <c r="F12" s="6">
        <v>0.34652777777777777</v>
      </c>
      <c r="G12" s="5">
        <v>1641907140</v>
      </c>
      <c r="H12" s="5">
        <v>0.89999923500000001</v>
      </c>
      <c r="I12" s="5">
        <v>0.84854363399999999</v>
      </c>
      <c r="J12" s="5">
        <v>16.67186246</v>
      </c>
      <c r="K12" s="5">
        <v>92</v>
      </c>
      <c r="L12" s="5">
        <v>34.986820219999998</v>
      </c>
      <c r="M12" s="5">
        <v>-85.332557679999994</v>
      </c>
      <c r="N12" s="5" t="s">
        <v>21</v>
      </c>
      <c r="O12" s="5">
        <v>728</v>
      </c>
      <c r="P12" s="5" t="s">
        <v>22</v>
      </c>
      <c r="Q12" s="5">
        <v>205653</v>
      </c>
      <c r="R12" s="5">
        <v>989</v>
      </c>
      <c r="S12" s="5">
        <f>J12</f>
        <v>16.67186246</v>
      </c>
      <c r="T12" s="5">
        <f t="shared" si="0"/>
        <v>0.84831722637399998</v>
      </c>
      <c r="U12" s="5"/>
      <c r="V12" s="7"/>
      <c r="W12" s="9"/>
    </row>
    <row r="13" spans="1:30" x14ac:dyDescent="0.55000000000000004">
      <c r="A13" s="8">
        <v>205668</v>
      </c>
      <c r="B13" s="9">
        <v>20220111</v>
      </c>
      <c r="C13" s="10">
        <v>0.34722222222222227</v>
      </c>
      <c r="D13" s="9">
        <v>1641907200</v>
      </c>
      <c r="E13" s="9">
        <v>20220111</v>
      </c>
      <c r="F13" s="10">
        <v>0.37708333333333338</v>
      </c>
      <c r="G13" s="9">
        <v>1641909780</v>
      </c>
      <c r="H13" s="9">
        <v>0.89999923500000001</v>
      </c>
      <c r="I13" s="9">
        <v>0.87314638899999997</v>
      </c>
      <c r="J13" s="9">
        <v>8.7005698870000003</v>
      </c>
      <c r="K13" s="9">
        <v>276</v>
      </c>
      <c r="L13" s="9">
        <v>35.038265330000002</v>
      </c>
      <c r="M13" s="9">
        <v>-85.307208500000002</v>
      </c>
      <c r="N13" s="9" t="s">
        <v>23</v>
      </c>
      <c r="O13" s="9">
        <v>728</v>
      </c>
      <c r="P13" s="9" t="s">
        <v>22</v>
      </c>
      <c r="Q13" s="9">
        <v>205668</v>
      </c>
      <c r="R13" s="9">
        <v>1000</v>
      </c>
      <c r="S13" s="9">
        <f>S12+J13</f>
        <v>25.372432347</v>
      </c>
      <c r="T13" s="9">
        <f t="shared" si="0"/>
        <v>0.82134545972430006</v>
      </c>
      <c r="U13" s="9"/>
      <c r="V13" s="11"/>
      <c r="W13" s="9"/>
    </row>
    <row r="14" spans="1:30" x14ac:dyDescent="0.55000000000000004">
      <c r="A14" s="8">
        <v>205652</v>
      </c>
      <c r="B14" s="9">
        <v>20220111</v>
      </c>
      <c r="C14" s="10">
        <v>0.37777777777777777</v>
      </c>
      <c r="D14" s="9">
        <v>1641909840</v>
      </c>
      <c r="E14" s="9">
        <v>20220111</v>
      </c>
      <c r="F14" s="10">
        <v>0.38750000000000001</v>
      </c>
      <c r="G14" s="9">
        <v>1641910680</v>
      </c>
      <c r="H14" s="9">
        <v>0.89999923500000001</v>
      </c>
      <c r="I14" s="9">
        <v>0.84595129199999997</v>
      </c>
      <c r="J14" s="9">
        <v>17.511781299999999</v>
      </c>
      <c r="K14" s="9">
        <v>101</v>
      </c>
      <c r="L14" s="9">
        <v>34.986869810000002</v>
      </c>
      <c r="M14" s="9">
        <v>-85.333259580000004</v>
      </c>
      <c r="N14" s="9" t="s">
        <v>23</v>
      </c>
      <c r="O14" s="9">
        <v>728</v>
      </c>
      <c r="P14" s="9" t="s">
        <v>22</v>
      </c>
      <c r="Q14" s="9">
        <v>205652</v>
      </c>
      <c r="R14" s="9">
        <v>997</v>
      </c>
      <c r="S14" s="9">
        <f t="shared" ref="S14:S21" si="3">S13+J14</f>
        <v>42.884213646999996</v>
      </c>
      <c r="T14" s="9">
        <f t="shared" si="0"/>
        <v>0.7670589376943</v>
      </c>
      <c r="U14" s="9"/>
      <c r="V14" s="11"/>
      <c r="W14" s="9"/>
    </row>
    <row r="15" spans="1:30" x14ac:dyDescent="0.55000000000000004">
      <c r="A15" s="8">
        <v>205667</v>
      </c>
      <c r="B15" s="9">
        <v>20220111</v>
      </c>
      <c r="C15" s="10">
        <v>0.38750000000000001</v>
      </c>
      <c r="D15" s="9">
        <v>1641910680</v>
      </c>
      <c r="E15" s="9">
        <v>20220111</v>
      </c>
      <c r="F15" s="10">
        <v>0.41041666666666665</v>
      </c>
      <c r="G15" s="9">
        <v>1641912660</v>
      </c>
      <c r="H15" s="9">
        <v>0.89999923500000001</v>
      </c>
      <c r="I15" s="9">
        <v>0.87213424799999995</v>
      </c>
      <c r="J15" s="9">
        <v>9.0285035889999996</v>
      </c>
      <c r="K15" s="9">
        <v>344</v>
      </c>
      <c r="L15" s="9">
        <v>35.037963869999999</v>
      </c>
      <c r="M15" s="9">
        <v>-85.307426449999994</v>
      </c>
      <c r="N15" s="9" t="s">
        <v>23</v>
      </c>
      <c r="O15" s="9">
        <v>728</v>
      </c>
      <c r="P15" s="9" t="s">
        <v>22</v>
      </c>
      <c r="Q15" s="9">
        <v>205667</v>
      </c>
      <c r="R15" s="9">
        <v>1000</v>
      </c>
      <c r="S15" s="9">
        <f t="shared" si="3"/>
        <v>51.912717235999992</v>
      </c>
      <c r="T15" s="9">
        <f t="shared" si="0"/>
        <v>0.73907057656840003</v>
      </c>
      <c r="U15" s="9"/>
      <c r="V15" s="11"/>
      <c r="W15" s="9"/>
    </row>
    <row r="16" spans="1:30" x14ac:dyDescent="0.55000000000000004">
      <c r="A16" s="8">
        <v>205651</v>
      </c>
      <c r="B16" s="9">
        <v>20220111</v>
      </c>
      <c r="C16" s="10">
        <v>0.41041666666666665</v>
      </c>
      <c r="D16" s="9">
        <v>1641912660</v>
      </c>
      <c r="E16" s="9">
        <v>20220111</v>
      </c>
      <c r="F16" s="10">
        <v>0.42222222222222222</v>
      </c>
      <c r="G16" s="9">
        <v>1641913680</v>
      </c>
      <c r="H16" s="9">
        <v>0.89999923500000001</v>
      </c>
      <c r="I16" s="9">
        <v>0.84958244400000005</v>
      </c>
      <c r="J16" s="9">
        <v>16.33528811</v>
      </c>
      <c r="K16" s="9">
        <v>98</v>
      </c>
      <c r="L16" s="9">
        <v>34.987344229999998</v>
      </c>
      <c r="M16" s="9">
        <v>-85.333138439999999</v>
      </c>
      <c r="N16" s="9" t="s">
        <v>23</v>
      </c>
      <c r="O16" s="9">
        <v>728</v>
      </c>
      <c r="P16" s="9" t="s">
        <v>22</v>
      </c>
      <c r="Q16" s="9">
        <v>205651</v>
      </c>
      <c r="R16" s="9">
        <v>997</v>
      </c>
      <c r="S16" s="9">
        <f t="shared" si="3"/>
        <v>68.248005345999985</v>
      </c>
      <c r="T16" s="9">
        <f t="shared" si="0"/>
        <v>0.68843118342740006</v>
      </c>
      <c r="U16" s="9"/>
      <c r="V16" s="11"/>
      <c r="W16" s="9"/>
    </row>
    <row r="17" spans="1:23" x14ac:dyDescent="0.55000000000000004">
      <c r="A17" s="8">
        <v>205666</v>
      </c>
      <c r="B17" s="9">
        <v>20220111</v>
      </c>
      <c r="C17" s="10">
        <v>0.42222222222222222</v>
      </c>
      <c r="D17" s="9">
        <v>1641913680</v>
      </c>
      <c r="E17" s="9">
        <v>20220111</v>
      </c>
      <c r="F17" s="10">
        <v>0.44861111111111113</v>
      </c>
      <c r="G17" s="9">
        <v>1641915960</v>
      </c>
      <c r="H17" s="9">
        <v>0.89999923500000001</v>
      </c>
      <c r="I17" s="9">
        <v>0.872545032</v>
      </c>
      <c r="J17" s="9">
        <v>8.8954097589999996</v>
      </c>
      <c r="K17" s="9">
        <v>358</v>
      </c>
      <c r="L17" s="9">
        <v>35.038139340000001</v>
      </c>
      <c r="M17" s="9">
        <v>-85.307441710000006</v>
      </c>
      <c r="N17" s="9" t="s">
        <v>23</v>
      </c>
      <c r="O17" s="9">
        <v>728</v>
      </c>
      <c r="P17" s="9" t="s">
        <v>22</v>
      </c>
      <c r="Q17" s="9">
        <v>205666</v>
      </c>
      <c r="R17" s="9">
        <v>1000</v>
      </c>
      <c r="S17" s="9">
        <f t="shared" si="3"/>
        <v>77.143415104999988</v>
      </c>
      <c r="T17" s="9">
        <f t="shared" si="0"/>
        <v>0.66085541317450003</v>
      </c>
      <c r="U17" s="9"/>
      <c r="V17" s="11"/>
      <c r="W17" s="9"/>
    </row>
    <row r="18" spans="1:23" x14ac:dyDescent="0.55000000000000004">
      <c r="A18" s="8">
        <v>205650</v>
      </c>
      <c r="B18" s="9">
        <v>20220111</v>
      </c>
      <c r="C18" s="10">
        <v>0.44930555555555557</v>
      </c>
      <c r="D18" s="9">
        <v>1641916020</v>
      </c>
      <c r="E18" s="9">
        <v>20220111</v>
      </c>
      <c r="F18" s="10">
        <v>0.45902777777777781</v>
      </c>
      <c r="G18" s="9">
        <v>1641916860</v>
      </c>
      <c r="H18" s="9">
        <v>0.89999923500000001</v>
      </c>
      <c r="I18" s="9">
        <v>0.84514157199999995</v>
      </c>
      <c r="J18" s="9">
        <v>17.774130540000002</v>
      </c>
      <c r="K18" s="9">
        <v>92</v>
      </c>
      <c r="L18" s="9">
        <v>34.986826299999997</v>
      </c>
      <c r="M18" s="9">
        <v>-85.332650900000004</v>
      </c>
      <c r="N18" s="9" t="s">
        <v>23</v>
      </c>
      <c r="O18" s="9">
        <v>728</v>
      </c>
      <c r="P18" s="9" t="s">
        <v>22</v>
      </c>
      <c r="Q18" s="9">
        <v>205650</v>
      </c>
      <c r="R18" s="9">
        <v>997</v>
      </c>
      <c r="S18" s="9">
        <f t="shared" si="3"/>
        <v>94.91754564499999</v>
      </c>
      <c r="T18" s="9">
        <f t="shared" si="0"/>
        <v>0.60575560850050003</v>
      </c>
      <c r="U18" s="9"/>
      <c r="V18" s="11"/>
      <c r="W18" s="9"/>
    </row>
    <row r="19" spans="1:23" x14ac:dyDescent="0.55000000000000004">
      <c r="A19" s="8">
        <v>205665</v>
      </c>
      <c r="B19" s="9">
        <v>20220111</v>
      </c>
      <c r="C19" s="10">
        <v>0.4597222222222222</v>
      </c>
      <c r="D19" s="9">
        <v>1641916920</v>
      </c>
      <c r="E19" s="9">
        <v>20220111</v>
      </c>
      <c r="F19" s="10">
        <v>0.4777777777777778</v>
      </c>
      <c r="G19" s="9">
        <v>1641918480</v>
      </c>
      <c r="H19" s="9">
        <v>0.89999923500000001</v>
      </c>
      <c r="I19" s="9">
        <v>0.87305844600000004</v>
      </c>
      <c r="J19" s="9">
        <v>8.729063537</v>
      </c>
      <c r="K19" s="9">
        <v>275</v>
      </c>
      <c r="L19" s="9">
        <v>35.038307830000001</v>
      </c>
      <c r="M19" s="9">
        <v>-85.307310169999994</v>
      </c>
      <c r="N19" s="9" t="s">
        <v>23</v>
      </c>
      <c r="O19" s="9">
        <v>728</v>
      </c>
      <c r="P19" s="9" t="s">
        <v>22</v>
      </c>
      <c r="Q19" s="9">
        <v>205665</v>
      </c>
      <c r="R19" s="9">
        <v>1000</v>
      </c>
      <c r="S19" s="9">
        <f t="shared" si="3"/>
        <v>103.64660918199999</v>
      </c>
      <c r="T19" s="9">
        <f t="shared" si="0"/>
        <v>0.57869551153580012</v>
      </c>
      <c r="U19" s="9"/>
      <c r="V19" s="11"/>
      <c r="W19" s="9"/>
    </row>
    <row r="20" spans="1:23" x14ac:dyDescent="0.55000000000000004">
      <c r="A20" s="8">
        <v>205649</v>
      </c>
      <c r="B20" s="9">
        <v>20220111</v>
      </c>
      <c r="C20" s="10">
        <v>0.47847222222222219</v>
      </c>
      <c r="D20" s="9">
        <v>1641918540</v>
      </c>
      <c r="E20" s="9">
        <v>20220111</v>
      </c>
      <c r="F20" s="10">
        <v>0.49027777777777781</v>
      </c>
      <c r="G20" s="9">
        <v>1641919560</v>
      </c>
      <c r="H20" s="9">
        <v>0.89999923500000001</v>
      </c>
      <c r="I20" s="9">
        <v>0.84848548400000001</v>
      </c>
      <c r="J20" s="9">
        <v>16.69070331</v>
      </c>
      <c r="K20" s="9">
        <v>98</v>
      </c>
      <c r="L20" s="9">
        <v>34.986842889999998</v>
      </c>
      <c r="M20" s="9">
        <v>-85.332905260000004</v>
      </c>
      <c r="N20" s="9" t="s">
        <v>21</v>
      </c>
      <c r="O20" s="9">
        <v>728</v>
      </c>
      <c r="P20" s="9" t="s">
        <v>22</v>
      </c>
      <c r="Q20" s="9">
        <v>205649</v>
      </c>
      <c r="R20" s="9">
        <v>989</v>
      </c>
      <c r="S20" s="9">
        <f t="shared" si="3"/>
        <v>120.337312492</v>
      </c>
      <c r="T20" s="9">
        <f t="shared" si="0"/>
        <v>0.52695433127480007</v>
      </c>
      <c r="U20" s="9"/>
      <c r="V20" s="11"/>
      <c r="W20" s="9"/>
    </row>
    <row r="21" spans="1:23" ht="14.7" thickBot="1" x14ac:dyDescent="0.6">
      <c r="A21" s="12">
        <v>205664</v>
      </c>
      <c r="B21" s="13">
        <v>20220111</v>
      </c>
      <c r="C21" s="14">
        <v>0.49027777777777781</v>
      </c>
      <c r="D21" s="13">
        <v>1641919560</v>
      </c>
      <c r="E21" s="13">
        <v>20220111</v>
      </c>
      <c r="F21" s="14">
        <v>0.5</v>
      </c>
      <c r="G21" s="13">
        <v>1641920400</v>
      </c>
      <c r="H21" s="13">
        <v>0.89999923500000001</v>
      </c>
      <c r="I21" s="13">
        <v>0.87255517199999999</v>
      </c>
      <c r="J21" s="13">
        <v>8.892124269</v>
      </c>
      <c r="K21" s="13">
        <v>352</v>
      </c>
      <c r="L21" s="13">
        <v>35.038139340000001</v>
      </c>
      <c r="M21" s="13">
        <v>-85.307441710000006</v>
      </c>
      <c r="N21" s="13" t="s">
        <v>23</v>
      </c>
      <c r="O21" s="13">
        <v>728</v>
      </c>
      <c r="P21" s="13" t="s">
        <v>22</v>
      </c>
      <c r="Q21" s="13">
        <v>205664</v>
      </c>
      <c r="R21" s="13">
        <v>1000</v>
      </c>
      <c r="S21" s="13">
        <f t="shared" si="3"/>
        <v>129.22943676099999</v>
      </c>
      <c r="T21" s="13">
        <f t="shared" si="0"/>
        <v>0.49938874604090006</v>
      </c>
      <c r="U21" s="14">
        <f>F21</f>
        <v>0.5</v>
      </c>
      <c r="V21" s="15"/>
      <c r="W21" s="9"/>
    </row>
    <row r="22" spans="1:23" x14ac:dyDescent="0.55000000000000004">
      <c r="A22" s="4">
        <v>206063</v>
      </c>
      <c r="B22" s="5">
        <v>20220111</v>
      </c>
      <c r="C22" s="6">
        <v>0.28680555555555554</v>
      </c>
      <c r="D22" s="5">
        <v>1641901980</v>
      </c>
      <c r="E22" s="5">
        <v>20220111</v>
      </c>
      <c r="F22" s="6">
        <v>0.30277777777777776</v>
      </c>
      <c r="G22" s="5">
        <v>1641903360</v>
      </c>
      <c r="H22" s="5">
        <v>0.89999923500000001</v>
      </c>
      <c r="I22" s="5">
        <v>0.87361974899999995</v>
      </c>
      <c r="J22" s="5">
        <v>8.547201201</v>
      </c>
      <c r="K22" s="5">
        <v>272</v>
      </c>
      <c r="L22" s="5">
        <v>35.074401860000002</v>
      </c>
      <c r="M22" s="5">
        <v>-85.307929990000005</v>
      </c>
      <c r="N22" s="5" t="s">
        <v>24</v>
      </c>
      <c r="O22" s="5">
        <v>727</v>
      </c>
      <c r="P22" s="5" t="s">
        <v>25</v>
      </c>
      <c r="Q22" s="5">
        <v>206063</v>
      </c>
      <c r="R22" s="5">
        <v>1006</v>
      </c>
      <c r="S22" s="5">
        <f>J22</f>
        <v>8.547201201</v>
      </c>
      <c r="T22" s="17">
        <f t="shared" si="0"/>
        <v>0.87350367627690007</v>
      </c>
      <c r="U22" s="5"/>
      <c r="V22" s="7"/>
      <c r="W22" s="9"/>
    </row>
    <row r="23" spans="1:23" x14ac:dyDescent="0.55000000000000004">
      <c r="A23" s="8">
        <v>206085</v>
      </c>
      <c r="B23" s="9">
        <v>20220111</v>
      </c>
      <c r="C23" s="10">
        <v>0.30277777777777776</v>
      </c>
      <c r="D23" s="9">
        <v>1641903360</v>
      </c>
      <c r="E23" s="9">
        <v>20220111</v>
      </c>
      <c r="F23" s="10">
        <v>0.31527777777777777</v>
      </c>
      <c r="G23" s="9">
        <v>1641904440</v>
      </c>
      <c r="H23" s="9">
        <v>0.89999923500000001</v>
      </c>
      <c r="I23" s="9">
        <v>0.88234649600000004</v>
      </c>
      <c r="J23" s="9">
        <v>5.7197351909999998</v>
      </c>
      <c r="K23" s="9">
        <v>86</v>
      </c>
      <c r="L23" s="9">
        <v>35.05398941</v>
      </c>
      <c r="M23" s="9">
        <v>-85.311637880000006</v>
      </c>
      <c r="N23" s="9" t="s">
        <v>26</v>
      </c>
      <c r="O23" s="9">
        <v>727</v>
      </c>
      <c r="P23" s="9" t="s">
        <v>25</v>
      </c>
      <c r="Q23" s="9">
        <v>206085</v>
      </c>
      <c r="R23" s="9">
        <v>999</v>
      </c>
      <c r="S23" s="9">
        <f>S22+J23</f>
        <v>14.266936392</v>
      </c>
      <c r="T23" s="16">
        <f t="shared" si="0"/>
        <v>0.85577249718479997</v>
      </c>
      <c r="U23" s="9"/>
      <c r="V23" s="11"/>
      <c r="W23" s="9"/>
    </row>
    <row r="24" spans="1:23" x14ac:dyDescent="0.55000000000000004">
      <c r="A24" s="8">
        <v>206064</v>
      </c>
      <c r="B24" s="9">
        <v>20220111</v>
      </c>
      <c r="C24" s="10">
        <v>0.31527777777777777</v>
      </c>
      <c r="D24" s="9">
        <v>1641904440</v>
      </c>
      <c r="E24" s="9">
        <v>20220111</v>
      </c>
      <c r="F24" s="10">
        <v>0.32361111111111113</v>
      </c>
      <c r="G24" s="9">
        <v>1641905160</v>
      </c>
      <c r="H24" s="9">
        <v>0.89999923500000001</v>
      </c>
      <c r="I24" s="9">
        <v>0.87816536999999995</v>
      </c>
      <c r="J24" s="9">
        <v>7.0744200849999999</v>
      </c>
      <c r="K24" s="9">
        <v>113</v>
      </c>
      <c r="L24" s="9">
        <v>35.065476169999997</v>
      </c>
      <c r="M24" s="9">
        <v>-85.309328669999999</v>
      </c>
      <c r="N24" s="9" t="s">
        <v>24</v>
      </c>
      <c r="O24" s="9">
        <v>727</v>
      </c>
      <c r="P24" s="9" t="s">
        <v>25</v>
      </c>
      <c r="Q24" s="9">
        <v>206064</v>
      </c>
      <c r="R24" s="9">
        <v>992</v>
      </c>
      <c r="S24" s="9">
        <f t="shared" ref="S24:S87" si="4">S23+J24</f>
        <v>21.341356476999998</v>
      </c>
      <c r="T24" s="16">
        <f t="shared" si="0"/>
        <v>0.83384179492130006</v>
      </c>
      <c r="U24" s="9"/>
      <c r="V24" s="11"/>
      <c r="W24" s="9"/>
    </row>
    <row r="25" spans="1:23" x14ac:dyDescent="0.55000000000000004">
      <c r="A25" s="8">
        <v>206086</v>
      </c>
      <c r="B25" s="9">
        <v>20220111</v>
      </c>
      <c r="C25" s="10">
        <v>0.32430555555555557</v>
      </c>
      <c r="D25" s="9">
        <v>1641905220</v>
      </c>
      <c r="E25" s="9">
        <v>20220111</v>
      </c>
      <c r="F25" s="10">
        <v>0.3354166666666667</v>
      </c>
      <c r="G25" s="9">
        <v>1641906180</v>
      </c>
      <c r="H25" s="9">
        <v>0.89999923500000001</v>
      </c>
      <c r="I25" s="9">
        <v>0.88632504300000003</v>
      </c>
      <c r="J25" s="9">
        <v>4.4306859369999998</v>
      </c>
      <c r="K25" s="9">
        <v>89</v>
      </c>
      <c r="L25" s="9">
        <v>35.052314330000002</v>
      </c>
      <c r="M25" s="9">
        <v>-85.309845999999993</v>
      </c>
      <c r="N25" s="9" t="s">
        <v>26</v>
      </c>
      <c r="O25" s="9">
        <v>727</v>
      </c>
      <c r="P25" s="9" t="s">
        <v>25</v>
      </c>
      <c r="Q25" s="9">
        <v>206086</v>
      </c>
      <c r="R25" s="9">
        <v>999</v>
      </c>
      <c r="S25" s="9">
        <f t="shared" si="4"/>
        <v>25.772042413999998</v>
      </c>
      <c r="T25" s="16">
        <f t="shared" si="0"/>
        <v>0.82010666851660008</v>
      </c>
      <c r="U25" s="9"/>
      <c r="V25" s="11"/>
      <c r="W25" s="9"/>
    </row>
    <row r="26" spans="1:23" x14ac:dyDescent="0.55000000000000004">
      <c r="A26" s="8">
        <v>206065</v>
      </c>
      <c r="B26" s="9">
        <v>20220111</v>
      </c>
      <c r="C26" s="10">
        <v>0.33333333333333331</v>
      </c>
      <c r="D26" s="9">
        <v>1641906000</v>
      </c>
      <c r="E26" s="9">
        <v>20220111</v>
      </c>
      <c r="F26" s="10">
        <v>0.34236111111111112</v>
      </c>
      <c r="G26" s="9">
        <v>1641906780</v>
      </c>
      <c r="H26" s="9">
        <v>0.89999923500000001</v>
      </c>
      <c r="I26" s="9">
        <v>0.88059542300000004</v>
      </c>
      <c r="J26" s="9">
        <v>6.2870828809999999</v>
      </c>
      <c r="K26" s="9">
        <v>103</v>
      </c>
      <c r="L26" s="9">
        <v>35.065838329999998</v>
      </c>
      <c r="M26" s="9">
        <v>-85.3104345</v>
      </c>
      <c r="N26" s="9" t="s">
        <v>24</v>
      </c>
      <c r="O26" s="9">
        <v>727</v>
      </c>
      <c r="P26" s="9" t="s">
        <v>25</v>
      </c>
      <c r="Q26" s="9">
        <v>206065</v>
      </c>
      <c r="R26" s="9">
        <v>992</v>
      </c>
      <c r="S26" s="9">
        <f t="shared" si="4"/>
        <v>32.059125295000001</v>
      </c>
      <c r="T26" s="16">
        <f t="shared" si="0"/>
        <v>0.80061671158550007</v>
      </c>
      <c r="U26" s="9"/>
      <c r="V26" s="11"/>
      <c r="W26" s="9"/>
    </row>
    <row r="27" spans="1:23" x14ac:dyDescent="0.55000000000000004">
      <c r="A27" s="8">
        <v>206087</v>
      </c>
      <c r="B27" s="9">
        <v>20220111</v>
      </c>
      <c r="C27" s="10">
        <v>0.34236111111111112</v>
      </c>
      <c r="D27" s="9">
        <v>1641906780</v>
      </c>
      <c r="E27" s="9">
        <v>20220111</v>
      </c>
      <c r="F27" s="10">
        <v>0.35416666666666669</v>
      </c>
      <c r="G27" s="9">
        <v>1641907800</v>
      </c>
      <c r="H27" s="9">
        <v>0.89999923500000001</v>
      </c>
      <c r="I27" s="9">
        <v>0.88403940599999997</v>
      </c>
      <c r="J27" s="9">
        <v>5.171232356</v>
      </c>
      <c r="K27" s="9">
        <v>69</v>
      </c>
      <c r="L27" s="9">
        <v>35.05398941</v>
      </c>
      <c r="M27" s="9">
        <v>-85.311637880000006</v>
      </c>
      <c r="N27" s="9" t="s">
        <v>26</v>
      </c>
      <c r="O27" s="9">
        <v>727</v>
      </c>
      <c r="P27" s="9" t="s">
        <v>25</v>
      </c>
      <c r="Q27" s="9">
        <v>206087</v>
      </c>
      <c r="R27" s="9">
        <v>999</v>
      </c>
      <c r="S27" s="9">
        <f t="shared" si="4"/>
        <v>37.230357650999998</v>
      </c>
      <c r="T27" s="16">
        <f t="shared" si="0"/>
        <v>0.78458589128190004</v>
      </c>
      <c r="U27" s="9"/>
      <c r="V27" s="11"/>
      <c r="W27" s="9"/>
    </row>
    <row r="28" spans="1:23" x14ac:dyDescent="0.55000000000000004">
      <c r="A28" s="8">
        <v>206066</v>
      </c>
      <c r="B28" s="9">
        <v>20220111</v>
      </c>
      <c r="C28" s="10">
        <v>0.35416666666666669</v>
      </c>
      <c r="D28" s="9">
        <v>1641907800</v>
      </c>
      <c r="E28" s="9">
        <v>20220111</v>
      </c>
      <c r="F28" s="10">
        <v>0.36458333333333331</v>
      </c>
      <c r="G28" s="9">
        <v>1641908700</v>
      </c>
      <c r="H28" s="9">
        <v>0.89999923500000001</v>
      </c>
      <c r="I28" s="9">
        <v>0.879895129</v>
      </c>
      <c r="J28" s="9">
        <v>6.5139781970000001</v>
      </c>
      <c r="K28" s="9">
        <v>4</v>
      </c>
      <c r="L28" s="9">
        <v>35.07025909</v>
      </c>
      <c r="M28" s="9">
        <v>-85.309967040000004</v>
      </c>
      <c r="N28" s="9" t="s">
        <v>24</v>
      </c>
      <c r="O28" s="9">
        <v>727</v>
      </c>
      <c r="P28" s="9" t="s">
        <v>25</v>
      </c>
      <c r="Q28" s="9">
        <v>206066</v>
      </c>
      <c r="R28" s="9">
        <v>992</v>
      </c>
      <c r="S28" s="9">
        <f t="shared" si="4"/>
        <v>43.744335847999999</v>
      </c>
      <c r="T28" s="16">
        <f t="shared" si="0"/>
        <v>0.76439255887120006</v>
      </c>
      <c r="U28" s="9"/>
      <c r="V28" s="11"/>
      <c r="W28" s="9"/>
    </row>
    <row r="29" spans="1:23" x14ac:dyDescent="0.55000000000000004">
      <c r="A29" s="8">
        <v>206088</v>
      </c>
      <c r="B29" s="9">
        <v>20220111</v>
      </c>
      <c r="C29" s="10">
        <v>0.36527777777777781</v>
      </c>
      <c r="D29" s="9">
        <v>1641908760</v>
      </c>
      <c r="E29" s="9">
        <v>20220111</v>
      </c>
      <c r="F29" s="10">
        <v>0.37152777777777773</v>
      </c>
      <c r="G29" s="9">
        <v>1641909300</v>
      </c>
      <c r="H29" s="9">
        <v>0.89999923500000001</v>
      </c>
      <c r="I29" s="9">
        <v>0.88395731799999999</v>
      </c>
      <c r="J29" s="9">
        <v>5.1978288519999998</v>
      </c>
      <c r="K29" s="9">
        <v>66</v>
      </c>
      <c r="L29" s="9">
        <v>0</v>
      </c>
      <c r="M29" s="9">
        <v>0</v>
      </c>
      <c r="N29" s="9" t="s">
        <v>26</v>
      </c>
      <c r="O29" s="9">
        <v>727</v>
      </c>
      <c r="P29" s="9" t="s">
        <v>25</v>
      </c>
      <c r="Q29" s="9">
        <v>206088</v>
      </c>
      <c r="R29" s="9">
        <v>999</v>
      </c>
      <c r="S29" s="9">
        <f t="shared" si="4"/>
        <v>48.942164699999999</v>
      </c>
      <c r="T29" s="16">
        <f t="shared" si="0"/>
        <v>0.74827928942999999</v>
      </c>
      <c r="U29" s="9"/>
      <c r="V29" s="11"/>
      <c r="W29" s="9"/>
    </row>
    <row r="30" spans="1:23" x14ac:dyDescent="0.55000000000000004">
      <c r="A30" s="8">
        <v>206067</v>
      </c>
      <c r="B30" s="9">
        <v>20220111</v>
      </c>
      <c r="C30" s="10">
        <v>0.37152777777777773</v>
      </c>
      <c r="D30" s="9">
        <v>1641909300</v>
      </c>
      <c r="E30" s="9">
        <v>20220111</v>
      </c>
      <c r="F30" s="10">
        <v>0.38472222222222219</v>
      </c>
      <c r="G30" s="9">
        <v>1641910440</v>
      </c>
      <c r="H30" s="9">
        <v>0.89999923500000001</v>
      </c>
      <c r="I30" s="9">
        <v>0.88057740100000004</v>
      </c>
      <c r="J30" s="9">
        <v>6.292921937</v>
      </c>
      <c r="K30" s="9">
        <v>112</v>
      </c>
      <c r="L30" s="9">
        <v>35.065463999999999</v>
      </c>
      <c r="M30" s="9">
        <v>-85.309306829999997</v>
      </c>
      <c r="N30" s="9" t="s">
        <v>24</v>
      </c>
      <c r="O30" s="9">
        <v>727</v>
      </c>
      <c r="P30" s="9" t="s">
        <v>25</v>
      </c>
      <c r="Q30" s="9">
        <v>206067</v>
      </c>
      <c r="R30" s="9">
        <v>992</v>
      </c>
      <c r="S30" s="9">
        <f t="shared" si="4"/>
        <v>55.235086637000002</v>
      </c>
      <c r="T30" s="16">
        <f t="shared" si="0"/>
        <v>0.72877123142529998</v>
      </c>
      <c r="U30" s="9"/>
      <c r="V30" s="11"/>
      <c r="W30" s="9"/>
    </row>
    <row r="31" spans="1:23" x14ac:dyDescent="0.55000000000000004">
      <c r="A31" s="8">
        <v>206089</v>
      </c>
      <c r="B31" s="9">
        <v>20220111</v>
      </c>
      <c r="C31" s="10">
        <v>0.38541666666666669</v>
      </c>
      <c r="D31" s="9">
        <v>1641910500</v>
      </c>
      <c r="E31" s="9">
        <v>20220111</v>
      </c>
      <c r="F31" s="10">
        <v>0.39583333333333331</v>
      </c>
      <c r="G31" s="9">
        <v>1641911400</v>
      </c>
      <c r="H31" s="9">
        <v>0.89999923500000001</v>
      </c>
      <c r="I31" s="9">
        <v>0.88492509500000005</v>
      </c>
      <c r="J31" s="9">
        <v>4.8842693539999997</v>
      </c>
      <c r="K31" s="9">
        <v>87</v>
      </c>
      <c r="L31" s="9">
        <v>35.05398941</v>
      </c>
      <c r="M31" s="9">
        <v>-85.311637880000006</v>
      </c>
      <c r="N31" s="9" t="s">
        <v>26</v>
      </c>
      <c r="O31" s="9">
        <v>727</v>
      </c>
      <c r="P31" s="9" t="s">
        <v>25</v>
      </c>
      <c r="Q31" s="9">
        <v>206089</v>
      </c>
      <c r="R31" s="9">
        <v>999</v>
      </c>
      <c r="S31" s="9">
        <f t="shared" si="4"/>
        <v>60.119355990999999</v>
      </c>
      <c r="T31" s="16">
        <f t="shared" si="0"/>
        <v>0.71362999642790004</v>
      </c>
      <c r="U31" s="9"/>
      <c r="V31" s="11"/>
      <c r="W31" s="9"/>
    </row>
    <row r="32" spans="1:23" x14ac:dyDescent="0.55000000000000004">
      <c r="A32" s="8">
        <v>206068</v>
      </c>
      <c r="B32" s="9">
        <v>20220111</v>
      </c>
      <c r="C32" s="10">
        <v>0.39583333333333331</v>
      </c>
      <c r="D32" s="9">
        <v>1641911400</v>
      </c>
      <c r="E32" s="9">
        <v>20220111</v>
      </c>
      <c r="F32" s="10">
        <v>0.40625</v>
      </c>
      <c r="G32" s="9">
        <v>1641912300</v>
      </c>
      <c r="H32" s="9">
        <v>0.89999923500000001</v>
      </c>
      <c r="I32" s="9">
        <v>0.87988493000000001</v>
      </c>
      <c r="J32" s="9">
        <v>6.5172827309999999</v>
      </c>
      <c r="K32" s="9">
        <v>96</v>
      </c>
      <c r="L32" s="9">
        <v>35.065973999999997</v>
      </c>
      <c r="M32" s="9">
        <v>-85.311939499999994</v>
      </c>
      <c r="N32" s="9" t="s">
        <v>24</v>
      </c>
      <c r="O32" s="9">
        <v>727</v>
      </c>
      <c r="P32" s="9" t="s">
        <v>25</v>
      </c>
      <c r="Q32" s="9">
        <v>206068</v>
      </c>
      <c r="R32" s="9">
        <v>992</v>
      </c>
      <c r="S32" s="9">
        <f t="shared" si="4"/>
        <v>66.636638722000001</v>
      </c>
      <c r="T32" s="16">
        <f t="shared" si="0"/>
        <v>0.69342641996179999</v>
      </c>
      <c r="U32" s="9"/>
      <c r="V32" s="11"/>
      <c r="W32" s="9"/>
    </row>
    <row r="33" spans="1:23" x14ac:dyDescent="0.55000000000000004">
      <c r="A33" s="8">
        <v>206090</v>
      </c>
      <c r="B33" s="9">
        <v>20220111</v>
      </c>
      <c r="C33" s="10">
        <v>0.4069444444444445</v>
      </c>
      <c r="D33" s="9">
        <v>1641912360</v>
      </c>
      <c r="E33" s="9">
        <v>20220111</v>
      </c>
      <c r="F33" s="10">
        <v>0.41388888888888892</v>
      </c>
      <c r="G33" s="9">
        <v>1641912960</v>
      </c>
      <c r="H33" s="9">
        <v>0.89999923500000001</v>
      </c>
      <c r="I33" s="9">
        <v>0.88284403199999995</v>
      </c>
      <c r="J33" s="9">
        <v>5.5585335630000001</v>
      </c>
      <c r="K33" s="9">
        <v>359</v>
      </c>
      <c r="L33" s="9">
        <v>35.053768159999997</v>
      </c>
      <c r="M33" s="9">
        <v>-85.311828610000006</v>
      </c>
      <c r="N33" s="9" t="s">
        <v>26</v>
      </c>
      <c r="O33" s="9">
        <v>727</v>
      </c>
      <c r="P33" s="9" t="s">
        <v>25</v>
      </c>
      <c r="Q33" s="9">
        <v>206090</v>
      </c>
      <c r="R33" s="9">
        <v>999</v>
      </c>
      <c r="S33" s="9">
        <f t="shared" si="4"/>
        <v>72.195172284999998</v>
      </c>
      <c r="T33" s="16">
        <f t="shared" si="0"/>
        <v>0.67619496591650008</v>
      </c>
      <c r="U33" s="9"/>
      <c r="V33" s="11"/>
      <c r="W33" s="9"/>
    </row>
    <row r="34" spans="1:23" x14ac:dyDescent="0.55000000000000004">
      <c r="A34" s="8">
        <v>206062</v>
      </c>
      <c r="B34" s="9">
        <v>20220111</v>
      </c>
      <c r="C34" s="10">
        <v>0.4145833333333333</v>
      </c>
      <c r="D34" s="9">
        <v>1641913020</v>
      </c>
      <c r="E34" s="9">
        <v>20220111</v>
      </c>
      <c r="F34" s="10">
        <v>0.42708333333333331</v>
      </c>
      <c r="G34" s="9">
        <v>1641914100</v>
      </c>
      <c r="H34" s="9">
        <v>0.89999923500000001</v>
      </c>
      <c r="I34" s="9">
        <v>0.88144576500000005</v>
      </c>
      <c r="J34" s="9">
        <v>6.0115721080000002</v>
      </c>
      <c r="K34" s="9">
        <v>112</v>
      </c>
      <c r="L34" s="9">
        <v>35.06551383</v>
      </c>
      <c r="M34" s="9">
        <v>-85.309459669999995</v>
      </c>
      <c r="N34" s="9" t="s">
        <v>24</v>
      </c>
      <c r="O34" s="9">
        <v>727</v>
      </c>
      <c r="P34" s="9" t="s">
        <v>25</v>
      </c>
      <c r="Q34" s="9">
        <v>206062</v>
      </c>
      <c r="R34" s="9">
        <v>992</v>
      </c>
      <c r="S34" s="9">
        <f t="shared" si="4"/>
        <v>78.206744392999994</v>
      </c>
      <c r="T34" s="16">
        <f t="shared" si="0"/>
        <v>0.65755909238170007</v>
      </c>
      <c r="U34" s="9"/>
      <c r="V34" s="11"/>
      <c r="W34" s="9"/>
    </row>
    <row r="35" spans="1:23" x14ac:dyDescent="0.55000000000000004">
      <c r="A35" s="8">
        <v>206084</v>
      </c>
      <c r="B35" s="9">
        <v>20220111</v>
      </c>
      <c r="C35" s="10">
        <v>0.42777777777777781</v>
      </c>
      <c r="D35" s="9">
        <v>1641914160</v>
      </c>
      <c r="E35" s="9">
        <v>20220111</v>
      </c>
      <c r="F35" s="10">
        <v>0.4381944444444445</v>
      </c>
      <c r="G35" s="9">
        <v>1641915060</v>
      </c>
      <c r="H35" s="9">
        <v>0.89999923500000001</v>
      </c>
      <c r="I35" s="9">
        <v>0.884397765</v>
      </c>
      <c r="J35" s="9">
        <v>5.0551242609999996</v>
      </c>
      <c r="K35" s="9">
        <v>81</v>
      </c>
      <c r="L35" s="9">
        <v>35.05226983</v>
      </c>
      <c r="M35" s="9">
        <v>-85.310116500000007</v>
      </c>
      <c r="N35" s="9" t="s">
        <v>26</v>
      </c>
      <c r="O35" s="9">
        <v>727</v>
      </c>
      <c r="P35" s="9" t="s">
        <v>25</v>
      </c>
      <c r="Q35" s="9">
        <v>206084</v>
      </c>
      <c r="R35" s="9">
        <v>999</v>
      </c>
      <c r="S35" s="9">
        <f t="shared" si="4"/>
        <v>83.261868653999997</v>
      </c>
      <c r="T35" s="16">
        <f t="shared" si="0"/>
        <v>0.64188820717259998</v>
      </c>
      <c r="U35" s="9"/>
      <c r="V35" s="11"/>
      <c r="W35" s="9"/>
    </row>
    <row r="36" spans="1:23" x14ac:dyDescent="0.55000000000000004">
      <c r="A36" s="8">
        <v>206061</v>
      </c>
      <c r="B36" s="9">
        <v>20220111</v>
      </c>
      <c r="C36" s="10">
        <v>0.4375</v>
      </c>
      <c r="D36" s="9">
        <v>1641915000</v>
      </c>
      <c r="E36" s="9">
        <v>20220111</v>
      </c>
      <c r="F36" s="10">
        <v>0.44722222222222219</v>
      </c>
      <c r="G36" s="9">
        <v>1641915840</v>
      </c>
      <c r="H36" s="9">
        <v>0.89999923500000001</v>
      </c>
      <c r="I36" s="9">
        <v>0.88008458899999997</v>
      </c>
      <c r="J36" s="9">
        <v>6.452593072</v>
      </c>
      <c r="K36" s="9">
        <v>95</v>
      </c>
      <c r="L36" s="9">
        <v>35.065896330000001</v>
      </c>
      <c r="M36" s="9">
        <v>-85.310761670000005</v>
      </c>
      <c r="N36" s="9" t="s">
        <v>24</v>
      </c>
      <c r="O36" s="9">
        <v>727</v>
      </c>
      <c r="P36" s="9" t="s">
        <v>25</v>
      </c>
      <c r="Q36" s="9">
        <v>206061</v>
      </c>
      <c r="R36" s="9">
        <v>992</v>
      </c>
      <c r="S36" s="9">
        <f t="shared" si="4"/>
        <v>89.714461725999996</v>
      </c>
      <c r="T36" s="16">
        <f t="shared" si="0"/>
        <v>0.62188516864940002</v>
      </c>
      <c r="U36" s="9"/>
      <c r="V36" s="11"/>
      <c r="W36" s="9"/>
    </row>
    <row r="37" spans="1:23" x14ac:dyDescent="0.55000000000000004">
      <c r="A37" s="8">
        <v>206083</v>
      </c>
      <c r="B37" s="9">
        <v>20220111</v>
      </c>
      <c r="C37" s="10">
        <v>0.44722222222222219</v>
      </c>
      <c r="D37" s="9">
        <v>1641915840</v>
      </c>
      <c r="E37" s="9">
        <v>20220111</v>
      </c>
      <c r="F37" s="10">
        <v>0.4597222222222222</v>
      </c>
      <c r="G37" s="9">
        <v>1641916920</v>
      </c>
      <c r="H37" s="9">
        <v>0.89999923500000001</v>
      </c>
      <c r="I37" s="9">
        <v>0.88376655400000004</v>
      </c>
      <c r="J37" s="9">
        <v>5.2596366210000003</v>
      </c>
      <c r="K37" s="9">
        <v>88</v>
      </c>
      <c r="L37" s="9">
        <v>35.052310830000003</v>
      </c>
      <c r="M37" s="9">
        <v>-85.309796669999997</v>
      </c>
      <c r="N37" s="9" t="s">
        <v>26</v>
      </c>
      <c r="O37" s="9">
        <v>727</v>
      </c>
      <c r="P37" s="9" t="s">
        <v>25</v>
      </c>
      <c r="Q37" s="9">
        <v>206083</v>
      </c>
      <c r="R37" s="9">
        <v>999</v>
      </c>
      <c r="S37" s="9">
        <f t="shared" si="4"/>
        <v>94.974098346999995</v>
      </c>
      <c r="T37" s="16">
        <f t="shared" si="0"/>
        <v>0.60558029512430012</v>
      </c>
      <c r="U37" s="9"/>
      <c r="V37" s="11"/>
      <c r="W37" s="9"/>
    </row>
    <row r="38" spans="1:23" x14ac:dyDescent="0.55000000000000004">
      <c r="A38" s="8">
        <v>206060</v>
      </c>
      <c r="B38" s="9">
        <v>20220111</v>
      </c>
      <c r="C38" s="10">
        <v>0.4597222222222222</v>
      </c>
      <c r="D38" s="9">
        <v>1641916920</v>
      </c>
      <c r="E38" s="9">
        <v>20220111</v>
      </c>
      <c r="F38" s="10">
        <v>0.46736111111111112</v>
      </c>
      <c r="G38" s="9">
        <v>1641917580</v>
      </c>
      <c r="H38" s="9">
        <v>0.89999923500000001</v>
      </c>
      <c r="I38" s="9">
        <v>0.87878035099999996</v>
      </c>
      <c r="J38" s="9">
        <v>6.8751662400000004</v>
      </c>
      <c r="K38" s="9">
        <v>114</v>
      </c>
      <c r="L38" s="9">
        <v>35.065448330000002</v>
      </c>
      <c r="M38" s="9">
        <v>-85.309181499999994</v>
      </c>
      <c r="N38" s="9" t="s">
        <v>24</v>
      </c>
      <c r="O38" s="9">
        <v>727</v>
      </c>
      <c r="P38" s="9" t="s">
        <v>25</v>
      </c>
      <c r="Q38" s="9">
        <v>206060</v>
      </c>
      <c r="R38" s="9">
        <v>992</v>
      </c>
      <c r="S38" s="9">
        <f t="shared" si="4"/>
        <v>101.84926458699999</v>
      </c>
      <c r="T38" s="16">
        <f t="shared" si="0"/>
        <v>0.58426727978030013</v>
      </c>
      <c r="U38" s="9"/>
      <c r="V38" s="11"/>
      <c r="W38" s="9"/>
    </row>
    <row r="39" spans="1:23" x14ac:dyDescent="0.55000000000000004">
      <c r="A39" s="8">
        <v>206082</v>
      </c>
      <c r="B39" s="9">
        <v>20220111</v>
      </c>
      <c r="C39" s="10">
        <v>0.4680555555555555</v>
      </c>
      <c r="D39" s="9">
        <v>1641917640</v>
      </c>
      <c r="E39" s="9">
        <v>20220111</v>
      </c>
      <c r="F39" s="10">
        <v>0.48125000000000001</v>
      </c>
      <c r="G39" s="9">
        <v>1641918780</v>
      </c>
      <c r="H39" s="9">
        <v>0.89999923500000001</v>
      </c>
      <c r="I39" s="9">
        <v>0.88510898900000001</v>
      </c>
      <c r="J39" s="9">
        <v>4.824687505</v>
      </c>
      <c r="K39" s="9">
        <v>19</v>
      </c>
      <c r="L39" s="9">
        <v>35.052441999999999</v>
      </c>
      <c r="M39" s="9">
        <v>-85.309576829999997</v>
      </c>
      <c r="N39" s="9" t="s">
        <v>26</v>
      </c>
      <c r="O39" s="9">
        <v>727</v>
      </c>
      <c r="P39" s="9" t="s">
        <v>25</v>
      </c>
      <c r="Q39" s="9">
        <v>206082</v>
      </c>
      <c r="R39" s="9">
        <v>999</v>
      </c>
      <c r="S39" s="9">
        <f t="shared" si="4"/>
        <v>106.67395209199999</v>
      </c>
      <c r="T39" s="16">
        <f t="shared" si="0"/>
        <v>0.56931074851480012</v>
      </c>
      <c r="U39" s="9"/>
      <c r="V39" s="11"/>
      <c r="W39" s="9"/>
    </row>
    <row r="40" spans="1:23" x14ac:dyDescent="0.55000000000000004">
      <c r="A40" s="8">
        <v>206059</v>
      </c>
      <c r="B40" s="9">
        <v>20220111</v>
      </c>
      <c r="C40" s="10">
        <v>0.47847222222222219</v>
      </c>
      <c r="D40" s="9">
        <v>1641918540</v>
      </c>
      <c r="E40" s="9">
        <v>20220111</v>
      </c>
      <c r="F40" s="10">
        <v>0.49027777777777781</v>
      </c>
      <c r="G40" s="9">
        <v>1641919560</v>
      </c>
      <c r="H40" s="9">
        <v>0.89999923500000001</v>
      </c>
      <c r="I40" s="9">
        <v>0.88048281799999994</v>
      </c>
      <c r="J40" s="9">
        <v>6.3235671160000004</v>
      </c>
      <c r="K40" s="9">
        <v>4</v>
      </c>
      <c r="L40" s="9">
        <v>35.069919589999998</v>
      </c>
      <c r="M40" s="9">
        <v>-85.310005189999998</v>
      </c>
      <c r="N40" s="9" t="s">
        <v>24</v>
      </c>
      <c r="O40" s="9">
        <v>727</v>
      </c>
      <c r="P40" s="9" t="s">
        <v>25</v>
      </c>
      <c r="Q40" s="9">
        <v>206059</v>
      </c>
      <c r="R40" s="9">
        <v>992</v>
      </c>
      <c r="S40" s="9">
        <f t="shared" si="4"/>
        <v>112.997519208</v>
      </c>
      <c r="T40" s="16">
        <f t="shared" si="0"/>
        <v>0.54970769045520007</v>
      </c>
      <c r="U40" s="9"/>
      <c r="V40" s="11"/>
      <c r="W40" s="9"/>
    </row>
    <row r="41" spans="1:23" x14ac:dyDescent="0.55000000000000004">
      <c r="A41" s="8">
        <v>206081</v>
      </c>
      <c r="B41" s="9">
        <v>20220111</v>
      </c>
      <c r="C41" s="10">
        <v>0.4909722222222222</v>
      </c>
      <c r="D41" s="9">
        <v>1641919620</v>
      </c>
      <c r="E41" s="9">
        <v>20220111</v>
      </c>
      <c r="F41" s="10">
        <v>0.50208333333333333</v>
      </c>
      <c r="G41" s="9">
        <v>1641920580</v>
      </c>
      <c r="H41" s="9">
        <v>0.89999923500000001</v>
      </c>
      <c r="I41" s="9">
        <v>0.88196470800000004</v>
      </c>
      <c r="J41" s="9">
        <v>5.8434345490000004</v>
      </c>
      <c r="K41" s="9">
        <v>358</v>
      </c>
      <c r="L41" s="9">
        <v>35.052662669999997</v>
      </c>
      <c r="M41" s="9">
        <v>-85.309543500000004</v>
      </c>
      <c r="N41" s="9" t="s">
        <v>26</v>
      </c>
      <c r="O41" s="9">
        <v>727</v>
      </c>
      <c r="P41" s="9" t="s">
        <v>25</v>
      </c>
      <c r="Q41" s="9">
        <v>206081</v>
      </c>
      <c r="R41" s="9">
        <v>999</v>
      </c>
      <c r="S41" s="9">
        <f t="shared" si="4"/>
        <v>118.84095375699999</v>
      </c>
      <c r="T41" s="16">
        <f t="shared" si="0"/>
        <v>0.53159304335330004</v>
      </c>
      <c r="U41" s="9"/>
      <c r="V41" s="11"/>
      <c r="W41" s="9"/>
    </row>
    <row r="42" spans="1:23" x14ac:dyDescent="0.55000000000000004">
      <c r="A42" s="8">
        <v>206058</v>
      </c>
      <c r="B42" s="9">
        <v>20220111</v>
      </c>
      <c r="C42" s="10">
        <v>0.50069444444444444</v>
      </c>
      <c r="D42" s="9">
        <v>1641920460</v>
      </c>
      <c r="E42" s="9">
        <v>20220111</v>
      </c>
      <c r="F42" s="10">
        <v>0.51180555555555551</v>
      </c>
      <c r="G42" s="9">
        <v>1641921420</v>
      </c>
      <c r="H42" s="9">
        <v>0.89999923500000001</v>
      </c>
      <c r="I42" s="9">
        <v>0.87983792900000002</v>
      </c>
      <c r="J42" s="9">
        <v>6.5325110229999996</v>
      </c>
      <c r="K42" s="9">
        <v>112</v>
      </c>
      <c r="L42" s="9">
        <v>35.065755330000002</v>
      </c>
      <c r="M42" s="9">
        <v>-85.309968830000003</v>
      </c>
      <c r="N42" s="9" t="s">
        <v>24</v>
      </c>
      <c r="O42" s="9">
        <v>727</v>
      </c>
      <c r="P42" s="9" t="s">
        <v>25</v>
      </c>
      <c r="Q42" s="9">
        <v>206058</v>
      </c>
      <c r="R42" s="9">
        <v>992</v>
      </c>
      <c r="S42" s="9">
        <f t="shared" si="4"/>
        <v>125.37346477999999</v>
      </c>
      <c r="T42" s="16">
        <f t="shared" si="0"/>
        <v>0.51134225918200005</v>
      </c>
      <c r="U42" s="9"/>
      <c r="V42" s="11"/>
      <c r="W42" s="9"/>
    </row>
    <row r="43" spans="1:23" x14ac:dyDescent="0.55000000000000004">
      <c r="A43" s="8">
        <v>206080</v>
      </c>
      <c r="B43" s="9">
        <v>20220111</v>
      </c>
      <c r="C43" s="10">
        <v>0.51180555555555551</v>
      </c>
      <c r="D43" s="9">
        <v>1641921420</v>
      </c>
      <c r="E43" s="9">
        <v>20220111</v>
      </c>
      <c r="F43" s="10">
        <v>0.51944444444444449</v>
      </c>
      <c r="G43" s="9">
        <v>1641922080</v>
      </c>
      <c r="H43" s="9">
        <v>0.89999923500000001</v>
      </c>
      <c r="I43" s="9">
        <v>0.88598063000000005</v>
      </c>
      <c r="J43" s="9">
        <v>4.5422759639999999</v>
      </c>
      <c r="K43" s="9">
        <v>359</v>
      </c>
      <c r="L43" s="9">
        <v>35.053768159999997</v>
      </c>
      <c r="M43" s="9">
        <v>-85.311828610000006</v>
      </c>
      <c r="N43" s="9" t="s">
        <v>26</v>
      </c>
      <c r="O43" s="9">
        <v>727</v>
      </c>
      <c r="P43" s="9" t="s">
        <v>25</v>
      </c>
      <c r="Q43" s="9">
        <v>206080</v>
      </c>
      <c r="R43" s="9">
        <v>999</v>
      </c>
      <c r="S43" s="9">
        <f t="shared" si="4"/>
        <v>129.915740744</v>
      </c>
      <c r="T43" s="16">
        <f t="shared" si="0"/>
        <v>0.4972612036936</v>
      </c>
      <c r="U43" s="9"/>
      <c r="V43" s="11"/>
      <c r="W43" s="9"/>
    </row>
    <row r="44" spans="1:23" x14ac:dyDescent="0.55000000000000004">
      <c r="A44" s="8">
        <v>206057</v>
      </c>
      <c r="B44" s="9">
        <v>20220111</v>
      </c>
      <c r="C44" s="10">
        <v>0.51944444444444449</v>
      </c>
      <c r="D44" s="9">
        <v>1641922080</v>
      </c>
      <c r="E44" s="9">
        <v>20220111</v>
      </c>
      <c r="F44" s="10">
        <v>0.53055555555555556</v>
      </c>
      <c r="G44" s="9">
        <v>1641923040</v>
      </c>
      <c r="H44" s="9">
        <v>0.89999923500000001</v>
      </c>
      <c r="I44" s="9">
        <v>0.87951533999999998</v>
      </c>
      <c r="J44" s="9">
        <v>6.6370297909999998</v>
      </c>
      <c r="K44" s="9">
        <v>178</v>
      </c>
      <c r="L44" s="9">
        <v>35.0660855</v>
      </c>
      <c r="M44" s="9">
        <v>-85.312090670000003</v>
      </c>
      <c r="N44" s="9" t="s">
        <v>24</v>
      </c>
      <c r="O44" s="9">
        <v>727</v>
      </c>
      <c r="P44" s="9" t="s">
        <v>25</v>
      </c>
      <c r="Q44" s="9">
        <v>206057</v>
      </c>
      <c r="R44" s="9">
        <v>992</v>
      </c>
      <c r="S44" s="9">
        <f t="shared" si="4"/>
        <v>136.55277053500001</v>
      </c>
      <c r="T44" s="16">
        <f t="shared" si="0"/>
        <v>0.47668641134150003</v>
      </c>
      <c r="U44" s="9"/>
      <c r="V44" s="11"/>
      <c r="W44" s="9"/>
    </row>
    <row r="45" spans="1:23" x14ac:dyDescent="0.55000000000000004">
      <c r="A45" s="8">
        <v>206079</v>
      </c>
      <c r="B45" s="9">
        <v>20220111</v>
      </c>
      <c r="C45" s="10">
        <v>0.53055555555555556</v>
      </c>
      <c r="D45" s="9">
        <v>1641923040</v>
      </c>
      <c r="E45" s="9">
        <v>20220111</v>
      </c>
      <c r="F45" s="10">
        <v>0.54513888888888895</v>
      </c>
      <c r="G45" s="9">
        <v>1641924300</v>
      </c>
      <c r="H45" s="9">
        <v>0.89999923500000001</v>
      </c>
      <c r="I45" s="9">
        <v>0.88345736900000005</v>
      </c>
      <c r="J45" s="9">
        <v>5.3598124289999998</v>
      </c>
      <c r="K45" s="9">
        <v>358</v>
      </c>
      <c r="L45" s="9">
        <v>35.053226670000001</v>
      </c>
      <c r="M45" s="9">
        <v>-85.309573499999999</v>
      </c>
      <c r="N45" s="9" t="s">
        <v>26</v>
      </c>
      <c r="O45" s="9">
        <v>727</v>
      </c>
      <c r="P45" s="9" t="s">
        <v>25</v>
      </c>
      <c r="Q45" s="9">
        <v>206079</v>
      </c>
      <c r="R45" s="9">
        <v>999</v>
      </c>
      <c r="S45" s="9">
        <f t="shared" si="4"/>
        <v>141.91258296399999</v>
      </c>
      <c r="T45" s="16">
        <f t="shared" si="0"/>
        <v>0.46007099281160008</v>
      </c>
      <c r="U45" s="9"/>
      <c r="V45" s="11"/>
      <c r="W45" s="9"/>
    </row>
    <row r="46" spans="1:23" x14ac:dyDescent="0.55000000000000004">
      <c r="A46" s="8">
        <v>206056</v>
      </c>
      <c r="B46" s="9">
        <v>20220111</v>
      </c>
      <c r="C46" s="10">
        <v>0.54305555555555551</v>
      </c>
      <c r="D46" s="9">
        <v>1641924120</v>
      </c>
      <c r="E46" s="9">
        <v>20220111</v>
      </c>
      <c r="F46" s="10">
        <v>0.55486111111111114</v>
      </c>
      <c r="G46" s="9">
        <v>1641925140</v>
      </c>
      <c r="H46" s="9">
        <v>0.89999923500000001</v>
      </c>
      <c r="I46" s="9">
        <v>0.87902327400000002</v>
      </c>
      <c r="J46" s="9">
        <v>6.7964592579999996</v>
      </c>
      <c r="K46" s="9">
        <v>181</v>
      </c>
      <c r="L46" s="9">
        <v>35.066058669999997</v>
      </c>
      <c r="M46" s="9">
        <v>-85.312099829999994</v>
      </c>
      <c r="N46" s="9" t="s">
        <v>24</v>
      </c>
      <c r="O46" s="9">
        <v>727</v>
      </c>
      <c r="P46" s="9" t="s">
        <v>25</v>
      </c>
      <c r="Q46" s="9">
        <v>206056</v>
      </c>
      <c r="R46" s="9">
        <v>992</v>
      </c>
      <c r="S46" s="9">
        <f t="shared" si="4"/>
        <v>148.70904222199999</v>
      </c>
      <c r="T46" s="16">
        <f t="shared" si="0"/>
        <v>0.43900196911180006</v>
      </c>
      <c r="U46" s="9"/>
      <c r="V46" s="11"/>
      <c r="W46" s="9"/>
    </row>
    <row r="47" spans="1:23" x14ac:dyDescent="0.55000000000000004">
      <c r="A47" s="8">
        <v>206078</v>
      </c>
      <c r="B47" s="9">
        <v>20220111</v>
      </c>
      <c r="C47" s="10">
        <v>0.55486111111111114</v>
      </c>
      <c r="D47" s="9">
        <v>1641925140</v>
      </c>
      <c r="E47" s="9">
        <v>20220111</v>
      </c>
      <c r="F47" s="10">
        <v>0.56388888888888888</v>
      </c>
      <c r="G47" s="9">
        <v>1641925920</v>
      </c>
      <c r="H47" s="9">
        <v>0.89999923500000001</v>
      </c>
      <c r="I47" s="9">
        <v>0.884909006</v>
      </c>
      <c r="J47" s="9">
        <v>4.8894820240000003</v>
      </c>
      <c r="K47" s="9">
        <v>357</v>
      </c>
      <c r="L47" s="9">
        <v>35.053768159999997</v>
      </c>
      <c r="M47" s="9">
        <v>-85.311828610000006</v>
      </c>
      <c r="N47" s="9" t="s">
        <v>26</v>
      </c>
      <c r="O47" s="9">
        <v>727</v>
      </c>
      <c r="P47" s="9" t="s">
        <v>25</v>
      </c>
      <c r="Q47" s="9">
        <v>206078</v>
      </c>
      <c r="R47" s="9">
        <v>999</v>
      </c>
      <c r="S47" s="9">
        <f t="shared" si="4"/>
        <v>153.59852424599998</v>
      </c>
      <c r="T47" s="16">
        <f t="shared" si="0"/>
        <v>0.42384457483740007</v>
      </c>
      <c r="U47" s="9"/>
      <c r="V47" s="11"/>
      <c r="W47" s="9"/>
    </row>
    <row r="48" spans="1:23" x14ac:dyDescent="0.55000000000000004">
      <c r="A48" s="8">
        <v>206055</v>
      </c>
      <c r="B48" s="9">
        <v>20220111</v>
      </c>
      <c r="C48" s="10">
        <v>0.56458333333333333</v>
      </c>
      <c r="D48" s="9">
        <v>1641925980</v>
      </c>
      <c r="E48" s="9">
        <v>20220111</v>
      </c>
      <c r="F48" s="10">
        <v>0.5756944444444444</v>
      </c>
      <c r="G48" s="9">
        <v>1641926940</v>
      </c>
      <c r="H48" s="9">
        <v>0.89999923500000001</v>
      </c>
      <c r="I48" s="9">
        <v>0.87658570499999999</v>
      </c>
      <c r="J48" s="9">
        <v>7.586231594</v>
      </c>
      <c r="K48" s="9">
        <v>189</v>
      </c>
      <c r="L48" s="9">
        <v>35.06654683</v>
      </c>
      <c r="M48" s="9">
        <v>-85.312049500000001</v>
      </c>
      <c r="N48" s="9" t="s">
        <v>24</v>
      </c>
      <c r="O48" s="9">
        <v>727</v>
      </c>
      <c r="P48" s="9" t="s">
        <v>25</v>
      </c>
      <c r="Q48" s="9">
        <v>206055</v>
      </c>
      <c r="R48" s="9">
        <v>992</v>
      </c>
      <c r="S48" s="9">
        <f t="shared" si="4"/>
        <v>161.18475583999998</v>
      </c>
      <c r="T48" s="16">
        <f t="shared" si="0"/>
        <v>0.40032725689600013</v>
      </c>
      <c r="U48" s="9"/>
      <c r="V48" s="11"/>
      <c r="W48" s="9"/>
    </row>
    <row r="49" spans="1:23" x14ac:dyDescent="0.55000000000000004">
      <c r="A49" s="8">
        <v>206077</v>
      </c>
      <c r="B49" s="9">
        <v>20220111</v>
      </c>
      <c r="C49" s="10">
        <v>0.57638888888888895</v>
      </c>
      <c r="D49" s="9">
        <v>1641927000</v>
      </c>
      <c r="E49" s="9">
        <v>20220111</v>
      </c>
      <c r="F49" s="10">
        <v>0.58402777777777781</v>
      </c>
      <c r="G49" s="9">
        <v>1641927660</v>
      </c>
      <c r="H49" s="9">
        <v>0.89999923500000001</v>
      </c>
      <c r="I49" s="9">
        <v>0.88412071199999998</v>
      </c>
      <c r="J49" s="9">
        <v>5.1448892319999997</v>
      </c>
      <c r="K49" s="9">
        <v>358</v>
      </c>
      <c r="L49" s="9">
        <v>35.053913119999997</v>
      </c>
      <c r="M49" s="9">
        <v>-85.311836240000005</v>
      </c>
      <c r="N49" s="9" t="s">
        <v>26</v>
      </c>
      <c r="O49" s="9">
        <v>727</v>
      </c>
      <c r="P49" s="9" t="s">
        <v>25</v>
      </c>
      <c r="Q49" s="9">
        <v>206077</v>
      </c>
      <c r="R49" s="9">
        <v>999</v>
      </c>
      <c r="S49" s="9">
        <f t="shared" si="4"/>
        <v>166.32964507199998</v>
      </c>
      <c r="T49" s="16">
        <f t="shared" si="0"/>
        <v>0.38437810027680008</v>
      </c>
      <c r="U49" s="9"/>
      <c r="V49" s="11"/>
      <c r="W49" s="9"/>
    </row>
    <row r="50" spans="1:23" x14ac:dyDescent="0.55000000000000004">
      <c r="A50" s="8">
        <v>206054</v>
      </c>
      <c r="B50" s="9">
        <v>20220111</v>
      </c>
      <c r="C50" s="10">
        <v>0.58472222222222225</v>
      </c>
      <c r="D50" s="9">
        <v>1641927720</v>
      </c>
      <c r="E50" s="9">
        <v>20220111</v>
      </c>
      <c r="F50" s="10">
        <v>0.59583333333333333</v>
      </c>
      <c r="G50" s="9">
        <v>1641928680</v>
      </c>
      <c r="H50" s="9">
        <v>0.89999923500000001</v>
      </c>
      <c r="I50" s="9">
        <v>0.88057687399999995</v>
      </c>
      <c r="J50" s="9">
        <v>6.2930928679999996</v>
      </c>
      <c r="K50" s="9">
        <v>159</v>
      </c>
      <c r="L50" s="9">
        <v>35.066044499999997</v>
      </c>
      <c r="M50" s="9">
        <v>-85.312118830000003</v>
      </c>
      <c r="N50" s="9" t="s">
        <v>24</v>
      </c>
      <c r="O50" s="9">
        <v>727</v>
      </c>
      <c r="P50" s="9" t="s">
        <v>25</v>
      </c>
      <c r="Q50" s="9">
        <v>206054</v>
      </c>
      <c r="R50" s="9">
        <v>992</v>
      </c>
      <c r="S50" s="9">
        <f t="shared" si="4"/>
        <v>172.62273793999998</v>
      </c>
      <c r="T50" s="16">
        <f t="shared" si="0"/>
        <v>0.36486951238600007</v>
      </c>
      <c r="U50" s="9"/>
      <c r="V50" s="11"/>
      <c r="W50" s="9"/>
    </row>
    <row r="51" spans="1:23" ht="14.7" thickBot="1" x14ac:dyDescent="0.6">
      <c r="A51" s="12">
        <v>206076</v>
      </c>
      <c r="B51" s="13">
        <v>20220111</v>
      </c>
      <c r="C51" s="14">
        <v>0.59652777777777777</v>
      </c>
      <c r="D51" s="13">
        <v>1641928740</v>
      </c>
      <c r="E51" s="13">
        <v>20220111</v>
      </c>
      <c r="F51" s="14">
        <v>0.6333333333333333</v>
      </c>
      <c r="G51" s="13">
        <v>1641931920</v>
      </c>
      <c r="H51" s="13">
        <v>0.89999923500000001</v>
      </c>
      <c r="I51" s="13">
        <v>0.87179904600000002</v>
      </c>
      <c r="J51" s="13">
        <v>9.1371089619999992</v>
      </c>
      <c r="K51" s="13">
        <v>8</v>
      </c>
      <c r="L51" s="13">
        <v>0</v>
      </c>
      <c r="M51" s="13">
        <v>0</v>
      </c>
      <c r="N51" s="13" t="s">
        <v>24</v>
      </c>
      <c r="O51" s="13">
        <v>727</v>
      </c>
      <c r="P51" s="13" t="s">
        <v>25</v>
      </c>
      <c r="Q51" s="13">
        <v>206076</v>
      </c>
      <c r="R51" s="13">
        <v>1001</v>
      </c>
      <c r="S51" s="13">
        <f t="shared" si="4"/>
        <v>181.75984690199999</v>
      </c>
      <c r="T51" s="18">
        <f t="shared" si="0"/>
        <v>0.3365444746038001</v>
      </c>
      <c r="U51" s="14">
        <f>F51</f>
        <v>0.6333333333333333</v>
      </c>
      <c r="V51" s="15"/>
      <c r="W51" s="9"/>
    </row>
    <row r="52" spans="1:23" x14ac:dyDescent="0.55000000000000004">
      <c r="A52" s="4">
        <v>206053</v>
      </c>
      <c r="B52" s="5">
        <v>20220111</v>
      </c>
      <c r="C52" s="6">
        <v>0.60763888888888895</v>
      </c>
      <c r="D52" s="5">
        <v>1641929700</v>
      </c>
      <c r="E52" s="5">
        <v>20220111</v>
      </c>
      <c r="F52" s="6">
        <v>0.61944444444444446</v>
      </c>
      <c r="G52" s="5">
        <v>1641930720</v>
      </c>
      <c r="H52" s="5">
        <v>0.89999923500000001</v>
      </c>
      <c r="I52" s="5">
        <v>0.87297130300000003</v>
      </c>
      <c r="J52" s="5">
        <v>8.7572978070000005</v>
      </c>
      <c r="K52" s="5">
        <v>273</v>
      </c>
      <c r="L52" s="5">
        <v>35.074401860000002</v>
      </c>
      <c r="M52" s="5">
        <v>-85.307929990000005</v>
      </c>
      <c r="N52" s="5" t="s">
        <v>24</v>
      </c>
      <c r="O52" s="5">
        <v>725</v>
      </c>
      <c r="P52" s="5" t="s">
        <v>27</v>
      </c>
      <c r="Q52" s="5">
        <v>206053</v>
      </c>
      <c r="R52" s="5">
        <v>1006</v>
      </c>
      <c r="S52" s="5">
        <f>J52</f>
        <v>8.7572978070000005</v>
      </c>
      <c r="T52" s="17">
        <f t="shared" si="0"/>
        <v>0.87285237679830008</v>
      </c>
      <c r="U52" s="5"/>
      <c r="V52" s="7"/>
      <c r="W52" s="9"/>
    </row>
    <row r="53" spans="1:23" x14ac:dyDescent="0.55000000000000004">
      <c r="A53" s="8">
        <v>206075</v>
      </c>
      <c r="B53" s="9">
        <v>20220111</v>
      </c>
      <c r="C53" s="10">
        <v>0.61527777777777781</v>
      </c>
      <c r="D53" s="9">
        <v>1641930360</v>
      </c>
      <c r="E53" s="9">
        <v>20220111</v>
      </c>
      <c r="F53" s="10">
        <v>0.62916666666666665</v>
      </c>
      <c r="G53" s="9">
        <v>1641931560</v>
      </c>
      <c r="H53" s="9">
        <v>0.89999923500000001</v>
      </c>
      <c r="I53" s="9">
        <v>0.88632894699999998</v>
      </c>
      <c r="J53" s="9">
        <v>4.4294212880000003</v>
      </c>
      <c r="K53" s="9">
        <v>86</v>
      </c>
      <c r="L53" s="9">
        <v>35.052339170000003</v>
      </c>
      <c r="M53" s="9">
        <v>-85.310620999999998</v>
      </c>
      <c r="N53" s="9" t="s">
        <v>26</v>
      </c>
      <c r="O53" s="9">
        <v>725</v>
      </c>
      <c r="P53" s="9" t="s">
        <v>27</v>
      </c>
      <c r="Q53" s="9">
        <v>206075</v>
      </c>
      <c r="R53" s="9">
        <v>999</v>
      </c>
      <c r="S53" s="9">
        <f t="shared" si="4"/>
        <v>13.186719095000001</v>
      </c>
      <c r="T53" s="16">
        <f t="shared" si="0"/>
        <v>0.85912117080549999</v>
      </c>
      <c r="U53" s="9"/>
      <c r="V53" s="11"/>
      <c r="W53" s="9"/>
    </row>
    <row r="54" spans="1:23" x14ac:dyDescent="0.55000000000000004">
      <c r="A54" s="8">
        <v>206052</v>
      </c>
      <c r="B54" s="9">
        <v>20220111</v>
      </c>
      <c r="C54" s="10">
        <v>0.62569444444444444</v>
      </c>
      <c r="D54" s="9">
        <v>1641931260</v>
      </c>
      <c r="E54" s="9">
        <v>20220111</v>
      </c>
      <c r="F54" s="10">
        <v>0.63611111111111118</v>
      </c>
      <c r="G54" s="9">
        <v>1641932160</v>
      </c>
      <c r="H54" s="9">
        <v>0.89999923500000001</v>
      </c>
      <c r="I54" s="9">
        <v>0.87931907200000003</v>
      </c>
      <c r="J54" s="9">
        <v>6.7006208300000001</v>
      </c>
      <c r="K54" s="9">
        <v>112</v>
      </c>
      <c r="L54" s="9">
        <v>35.065503999999997</v>
      </c>
      <c r="M54" s="9">
        <v>-85.309321499999996</v>
      </c>
      <c r="N54" s="9" t="s">
        <v>24</v>
      </c>
      <c r="O54" s="9">
        <v>725</v>
      </c>
      <c r="P54" s="9" t="s">
        <v>27</v>
      </c>
      <c r="Q54" s="9">
        <v>206052</v>
      </c>
      <c r="R54" s="9">
        <v>992</v>
      </c>
      <c r="S54" s="9">
        <f t="shared" si="4"/>
        <v>19.887339924999999</v>
      </c>
      <c r="T54" s="16">
        <f t="shared" si="0"/>
        <v>0.83834924623250007</v>
      </c>
      <c r="U54" s="9"/>
      <c r="V54" s="11"/>
      <c r="W54" s="9"/>
    </row>
    <row r="55" spans="1:23" x14ac:dyDescent="0.55000000000000004">
      <c r="A55" s="8">
        <v>206074</v>
      </c>
      <c r="B55" s="9">
        <v>20220111</v>
      </c>
      <c r="C55" s="10">
        <v>0.63680555555555551</v>
      </c>
      <c r="D55" s="9">
        <v>1641932220</v>
      </c>
      <c r="E55" s="9">
        <v>20220111</v>
      </c>
      <c r="F55" s="10">
        <v>0.65347222222222223</v>
      </c>
      <c r="G55" s="9">
        <v>1641933660</v>
      </c>
      <c r="H55" s="9">
        <v>0.89999923500000001</v>
      </c>
      <c r="I55" s="9">
        <v>0.88231906100000002</v>
      </c>
      <c r="J55" s="9">
        <v>5.7286241899999997</v>
      </c>
      <c r="K55" s="9">
        <v>0</v>
      </c>
      <c r="L55" s="9">
        <v>35.053333330000001</v>
      </c>
      <c r="M55" s="9">
        <v>-85.309592330000001</v>
      </c>
      <c r="N55" s="9" t="s">
        <v>26</v>
      </c>
      <c r="O55" s="9">
        <v>725</v>
      </c>
      <c r="P55" s="9" t="s">
        <v>27</v>
      </c>
      <c r="Q55" s="9">
        <v>206074</v>
      </c>
      <c r="R55" s="9">
        <v>999</v>
      </c>
      <c r="S55" s="9">
        <f t="shared" si="4"/>
        <v>25.615964114999997</v>
      </c>
      <c r="T55" s="16">
        <f t="shared" si="0"/>
        <v>0.82059051124350002</v>
      </c>
      <c r="U55" s="9"/>
      <c r="V55" s="11"/>
      <c r="W55" s="9"/>
    </row>
    <row r="56" spans="1:23" x14ac:dyDescent="0.55000000000000004">
      <c r="A56" s="8">
        <v>206051</v>
      </c>
      <c r="B56" s="9">
        <v>20220111</v>
      </c>
      <c r="C56" s="10">
        <v>0.64236111111111105</v>
      </c>
      <c r="D56" s="9">
        <v>1641932700</v>
      </c>
      <c r="E56" s="9">
        <v>20220111</v>
      </c>
      <c r="F56" s="10">
        <v>0.66041666666666665</v>
      </c>
      <c r="G56" s="9">
        <v>1641934260</v>
      </c>
      <c r="H56" s="9">
        <v>0.89999923500000001</v>
      </c>
      <c r="I56" s="9">
        <v>0.87929833000000002</v>
      </c>
      <c r="J56" s="9">
        <v>6.7073411289999996</v>
      </c>
      <c r="K56" s="9">
        <v>223</v>
      </c>
      <c r="L56" s="9">
        <v>35.065935330000002</v>
      </c>
      <c r="M56" s="9">
        <v>-85.312213999999997</v>
      </c>
      <c r="N56" s="9" t="s">
        <v>24</v>
      </c>
      <c r="O56" s="9">
        <v>725</v>
      </c>
      <c r="P56" s="9" t="s">
        <v>27</v>
      </c>
      <c r="Q56" s="9">
        <v>206051</v>
      </c>
      <c r="R56" s="9">
        <v>992</v>
      </c>
      <c r="S56" s="9">
        <f t="shared" si="4"/>
        <v>32.323305243999997</v>
      </c>
      <c r="T56" s="16">
        <f t="shared" si="0"/>
        <v>0.79979775374360007</v>
      </c>
      <c r="U56" s="9"/>
      <c r="V56" s="11"/>
      <c r="W56" s="9"/>
    </row>
    <row r="57" spans="1:23" x14ac:dyDescent="0.55000000000000004">
      <c r="A57" s="8">
        <v>206073</v>
      </c>
      <c r="B57" s="9">
        <v>20220111</v>
      </c>
      <c r="C57" s="10">
        <v>0.66111111111111109</v>
      </c>
      <c r="D57" s="9">
        <v>1641934320</v>
      </c>
      <c r="E57" s="9">
        <v>20220111</v>
      </c>
      <c r="F57" s="10">
        <v>0.66736111111111107</v>
      </c>
      <c r="G57" s="9">
        <v>1641934860</v>
      </c>
      <c r="H57" s="9">
        <v>0.89999923500000001</v>
      </c>
      <c r="I57" s="9">
        <v>0.88419820500000001</v>
      </c>
      <c r="J57" s="9">
        <v>5.1197814360000002</v>
      </c>
      <c r="K57" s="9">
        <v>356</v>
      </c>
      <c r="L57" s="9">
        <v>35.053768159999997</v>
      </c>
      <c r="M57" s="9">
        <v>-85.311828610000006</v>
      </c>
      <c r="N57" s="9" t="s">
        <v>26</v>
      </c>
      <c r="O57" s="9">
        <v>725</v>
      </c>
      <c r="P57" s="9" t="s">
        <v>27</v>
      </c>
      <c r="Q57" s="9">
        <v>206073</v>
      </c>
      <c r="R57" s="9">
        <v>999</v>
      </c>
      <c r="S57" s="9">
        <f t="shared" si="4"/>
        <v>37.443086679999993</v>
      </c>
      <c r="T57" s="16">
        <f t="shared" si="0"/>
        <v>0.78392643129200001</v>
      </c>
      <c r="U57" s="9"/>
      <c r="V57" s="11"/>
      <c r="W57" s="9"/>
    </row>
    <row r="58" spans="1:23" x14ac:dyDescent="0.55000000000000004">
      <c r="A58" s="8">
        <v>206050</v>
      </c>
      <c r="B58" s="9">
        <v>20220111</v>
      </c>
      <c r="C58" s="10">
        <v>0.66805555555555562</v>
      </c>
      <c r="D58" s="9">
        <v>1641934920</v>
      </c>
      <c r="E58" s="9">
        <v>20220111</v>
      </c>
      <c r="F58" s="10">
        <v>0.67638888888888893</v>
      </c>
      <c r="G58" s="9">
        <v>1641935640</v>
      </c>
      <c r="H58" s="9">
        <v>0.89999923500000001</v>
      </c>
      <c r="I58" s="9">
        <v>0.87983928099999997</v>
      </c>
      <c r="J58" s="9">
        <v>6.532072919</v>
      </c>
      <c r="K58" s="9">
        <v>200</v>
      </c>
      <c r="L58" s="9">
        <v>35.054065700000002</v>
      </c>
      <c r="M58" s="9">
        <v>-85.31143951</v>
      </c>
      <c r="N58" s="9" t="s">
        <v>24</v>
      </c>
      <c r="O58" s="9">
        <v>725</v>
      </c>
      <c r="P58" s="9" t="s">
        <v>27</v>
      </c>
      <c r="Q58" s="9">
        <v>206050</v>
      </c>
      <c r="R58" s="9">
        <v>992</v>
      </c>
      <c r="S58" s="9">
        <f t="shared" si="4"/>
        <v>43.975159598999994</v>
      </c>
      <c r="T58" s="16">
        <f t="shared" si="0"/>
        <v>0.7636770052431</v>
      </c>
      <c r="U58" s="9"/>
      <c r="V58" s="11"/>
      <c r="W58" s="9"/>
    </row>
    <row r="59" spans="1:23" x14ac:dyDescent="0.55000000000000004">
      <c r="A59" s="8">
        <v>206072</v>
      </c>
      <c r="B59" s="9">
        <v>20220111</v>
      </c>
      <c r="C59" s="10">
        <v>0.67708333333333337</v>
      </c>
      <c r="D59" s="9">
        <v>1641935700</v>
      </c>
      <c r="E59" s="9">
        <v>20220111</v>
      </c>
      <c r="F59" s="10">
        <v>0.68402777777777779</v>
      </c>
      <c r="G59" s="9">
        <v>1641936300</v>
      </c>
      <c r="H59" s="9">
        <v>0.89999923500000001</v>
      </c>
      <c r="I59" s="9">
        <v>0.88256374599999998</v>
      </c>
      <c r="J59" s="9">
        <v>5.6493462320000001</v>
      </c>
      <c r="K59" s="9">
        <v>287</v>
      </c>
      <c r="L59" s="9">
        <v>35.063304899999999</v>
      </c>
      <c r="M59" s="9">
        <v>-85.309768680000005</v>
      </c>
      <c r="N59" s="9" t="s">
        <v>26</v>
      </c>
      <c r="O59" s="9">
        <v>725</v>
      </c>
      <c r="P59" s="9" t="s">
        <v>27</v>
      </c>
      <c r="Q59" s="9">
        <v>206072</v>
      </c>
      <c r="R59" s="9">
        <v>999</v>
      </c>
      <c r="S59" s="9">
        <f t="shared" si="4"/>
        <v>49.624505830999993</v>
      </c>
      <c r="T59" s="16">
        <f t="shared" si="0"/>
        <v>0.74616403192390002</v>
      </c>
      <c r="U59" s="9"/>
      <c r="V59" s="11"/>
      <c r="W59" s="9"/>
    </row>
    <row r="60" spans="1:23" x14ac:dyDescent="0.55000000000000004">
      <c r="A60" s="8">
        <v>206049</v>
      </c>
      <c r="B60" s="9">
        <v>20220111</v>
      </c>
      <c r="C60" s="10">
        <v>0.68472222222222223</v>
      </c>
      <c r="D60" s="9">
        <v>1641936360</v>
      </c>
      <c r="E60" s="9">
        <v>20220111</v>
      </c>
      <c r="F60" s="10">
        <v>0.69374999999999998</v>
      </c>
      <c r="G60" s="9">
        <v>1641937140</v>
      </c>
      <c r="H60" s="9">
        <v>0.89999923500000001</v>
      </c>
      <c r="I60" s="9">
        <v>0.87853466599999996</v>
      </c>
      <c r="J60" s="9">
        <v>6.9547682770000003</v>
      </c>
      <c r="K60" s="9">
        <v>269</v>
      </c>
      <c r="L60" s="9">
        <v>35.052330019999999</v>
      </c>
      <c r="M60" s="9">
        <v>-85.311416629999997</v>
      </c>
      <c r="N60" s="9" t="s">
        <v>24</v>
      </c>
      <c r="O60" s="9">
        <v>725</v>
      </c>
      <c r="P60" s="9" t="s">
        <v>27</v>
      </c>
      <c r="Q60" s="9">
        <v>206049</v>
      </c>
      <c r="R60" s="9">
        <v>992</v>
      </c>
      <c r="S60" s="9">
        <f t="shared" si="4"/>
        <v>56.579274107999993</v>
      </c>
      <c r="T60" s="16">
        <f t="shared" si="0"/>
        <v>0.72460425026520003</v>
      </c>
      <c r="U60" s="9"/>
      <c r="V60" s="11"/>
      <c r="W60" s="9"/>
    </row>
    <row r="61" spans="1:23" x14ac:dyDescent="0.55000000000000004">
      <c r="A61" s="8">
        <v>206071</v>
      </c>
      <c r="B61" s="9">
        <v>20220111</v>
      </c>
      <c r="C61" s="10">
        <v>0.69444444444444453</v>
      </c>
      <c r="D61" s="9">
        <v>1641937200</v>
      </c>
      <c r="E61" s="9">
        <v>20220111</v>
      </c>
      <c r="F61" s="10">
        <v>0.70833333333333337</v>
      </c>
      <c r="G61" s="9">
        <v>1641938400</v>
      </c>
      <c r="H61" s="9">
        <v>0.89999923500000001</v>
      </c>
      <c r="I61" s="9">
        <v>0.88231054799999997</v>
      </c>
      <c r="J61" s="9">
        <v>5.7313824880000004</v>
      </c>
      <c r="K61" s="9">
        <v>3</v>
      </c>
      <c r="L61" s="9">
        <v>35.069454</v>
      </c>
      <c r="M61" s="9">
        <v>-85.308931000000001</v>
      </c>
      <c r="N61" s="9" t="s">
        <v>26</v>
      </c>
      <c r="O61" s="9">
        <v>727</v>
      </c>
      <c r="P61" s="9" t="s">
        <v>27</v>
      </c>
      <c r="Q61" s="9">
        <v>206071</v>
      </c>
      <c r="R61" s="9">
        <v>999</v>
      </c>
      <c r="S61" s="9">
        <f t="shared" si="4"/>
        <v>62.310656595999994</v>
      </c>
      <c r="T61" s="16">
        <f t="shared" si="0"/>
        <v>0.70683696455240008</v>
      </c>
      <c r="U61" s="9"/>
      <c r="V61" s="11"/>
      <c r="W61" s="9"/>
    </row>
    <row r="62" spans="1:23" x14ac:dyDescent="0.55000000000000004">
      <c r="A62" s="8">
        <v>206048</v>
      </c>
      <c r="B62" s="9">
        <v>20220111</v>
      </c>
      <c r="C62" s="10">
        <v>0.7090277777777777</v>
      </c>
      <c r="D62" s="9">
        <v>1641938460</v>
      </c>
      <c r="E62" s="9"/>
      <c r="F62" s="9"/>
      <c r="G62" s="9"/>
      <c r="H62" s="9">
        <v>0.89999923500000001</v>
      </c>
      <c r="I62" s="9">
        <v>0.87742660900000002</v>
      </c>
      <c r="J62" s="9">
        <v>7.3137786629999999</v>
      </c>
      <c r="K62" s="9">
        <v>229</v>
      </c>
      <c r="L62" s="9">
        <v>35.074347500000002</v>
      </c>
      <c r="M62" s="9">
        <v>-85.308250000000001</v>
      </c>
      <c r="N62" s="9" t="s">
        <v>24</v>
      </c>
      <c r="O62" s="9">
        <v>727</v>
      </c>
      <c r="P62" s="9" t="s">
        <v>27</v>
      </c>
      <c r="Q62" s="9">
        <v>206048</v>
      </c>
      <c r="R62" s="9">
        <v>992</v>
      </c>
      <c r="S62" s="9">
        <f t="shared" si="4"/>
        <v>69.624435258999995</v>
      </c>
      <c r="T62" s="16">
        <f t="shared" si="0"/>
        <v>0.68416425069710007</v>
      </c>
      <c r="U62" s="9"/>
      <c r="V62" s="11"/>
      <c r="W62" s="9"/>
    </row>
    <row r="63" spans="1:23" ht="14.7" thickBot="1" x14ac:dyDescent="0.6">
      <c r="A63" s="12">
        <v>206070</v>
      </c>
      <c r="B63" s="13">
        <v>20220111</v>
      </c>
      <c r="C63" s="14">
        <v>0.70972222222222225</v>
      </c>
      <c r="D63" s="13">
        <v>1641938520</v>
      </c>
      <c r="E63" s="13">
        <v>20220111</v>
      </c>
      <c r="F63" s="14">
        <v>0.7597222222222223</v>
      </c>
      <c r="G63" s="13">
        <v>1641942840</v>
      </c>
      <c r="H63" s="13">
        <v>0.89999923500000001</v>
      </c>
      <c r="I63" s="13">
        <v>0.88342095499999995</v>
      </c>
      <c r="J63" s="13">
        <v>5.3716105079999998</v>
      </c>
      <c r="K63" s="13">
        <v>335</v>
      </c>
      <c r="L63" s="13">
        <v>0</v>
      </c>
      <c r="M63" s="13">
        <v>0</v>
      </c>
      <c r="N63" s="13" t="s">
        <v>26</v>
      </c>
      <c r="O63" s="13">
        <v>727</v>
      </c>
      <c r="P63" s="13" t="s">
        <v>27</v>
      </c>
      <c r="Q63" s="13">
        <v>206070</v>
      </c>
      <c r="R63" s="13">
        <v>999</v>
      </c>
      <c r="S63" s="13">
        <f t="shared" si="4"/>
        <v>74.996045766999998</v>
      </c>
      <c r="T63" s="18">
        <f t="shared" si="0"/>
        <v>0.66751225812230008</v>
      </c>
      <c r="U63" s="14">
        <f>F63</f>
        <v>0.7597222222222223</v>
      </c>
      <c r="V63" s="15"/>
      <c r="W63" s="9"/>
    </row>
    <row r="64" spans="1:23" x14ac:dyDescent="0.55000000000000004">
      <c r="A64" s="4">
        <v>206862</v>
      </c>
      <c r="B64" s="5">
        <v>20220111</v>
      </c>
      <c r="C64" s="6">
        <v>0.28402777777777777</v>
      </c>
      <c r="D64" s="5">
        <v>1641901740</v>
      </c>
      <c r="E64" s="5">
        <v>20220111</v>
      </c>
      <c r="F64" s="6">
        <v>0.29166666666666669</v>
      </c>
      <c r="G64" s="5">
        <v>1641902400</v>
      </c>
      <c r="H64" s="5">
        <v>0.89999923500000001</v>
      </c>
      <c r="I64" s="5">
        <v>0.88047736200000004</v>
      </c>
      <c r="J64" s="5">
        <v>6.3253347919999996</v>
      </c>
      <c r="K64" s="5">
        <v>357</v>
      </c>
      <c r="L64" s="5">
        <v>35.053768159999997</v>
      </c>
      <c r="M64" s="5">
        <v>-85.311828610000006</v>
      </c>
      <c r="N64" s="5" t="s">
        <v>30</v>
      </c>
      <c r="O64" s="5">
        <v>703</v>
      </c>
      <c r="P64" s="5" t="s">
        <v>29</v>
      </c>
      <c r="Q64" s="5">
        <v>206862</v>
      </c>
      <c r="R64" s="5">
        <v>994</v>
      </c>
      <c r="S64" s="5">
        <f>J64</f>
        <v>6.3253347919999996</v>
      </c>
      <c r="T64" s="17">
        <f t="shared" si="0"/>
        <v>0.88039146214480002</v>
      </c>
      <c r="U64" s="5"/>
      <c r="V64" s="7"/>
      <c r="W64" s="9"/>
    </row>
    <row r="65" spans="1:23" x14ac:dyDescent="0.55000000000000004">
      <c r="A65" s="8">
        <v>206939</v>
      </c>
      <c r="B65" s="9">
        <v>20220111</v>
      </c>
      <c r="C65" s="10">
        <v>0.29236111111111113</v>
      </c>
      <c r="D65" s="9">
        <v>1641902460</v>
      </c>
      <c r="E65" s="9">
        <v>20220111</v>
      </c>
      <c r="F65" s="10">
        <v>0.3</v>
      </c>
      <c r="G65" s="9">
        <v>1641903120</v>
      </c>
      <c r="H65" s="9">
        <v>0.89999923500000001</v>
      </c>
      <c r="I65" s="9">
        <v>0.876926176</v>
      </c>
      <c r="J65" s="9">
        <v>7.4759190310000001</v>
      </c>
      <c r="K65" s="9">
        <v>156</v>
      </c>
      <c r="L65" s="9">
        <v>35.039718630000003</v>
      </c>
      <c r="M65" s="9">
        <v>-85.307662960000002</v>
      </c>
      <c r="N65" s="9" t="s">
        <v>28</v>
      </c>
      <c r="O65" s="9">
        <v>703</v>
      </c>
      <c r="P65" s="9" t="s">
        <v>29</v>
      </c>
      <c r="Q65" s="9">
        <v>206939</v>
      </c>
      <c r="R65" s="9">
        <v>247</v>
      </c>
      <c r="S65" s="9">
        <f t="shared" si="4"/>
        <v>13.801253823</v>
      </c>
      <c r="T65" s="16">
        <f t="shared" si="0"/>
        <v>0.85721611314870005</v>
      </c>
      <c r="U65" s="9"/>
      <c r="V65" s="11"/>
      <c r="W65" s="9"/>
    </row>
    <row r="66" spans="1:23" x14ac:dyDescent="0.55000000000000004">
      <c r="A66" s="8">
        <v>206864</v>
      </c>
      <c r="B66" s="9">
        <v>20220111</v>
      </c>
      <c r="C66" s="10">
        <v>0.3</v>
      </c>
      <c r="D66" s="9">
        <v>1641903120</v>
      </c>
      <c r="E66" s="9">
        <v>20220111</v>
      </c>
      <c r="F66" s="10">
        <v>0.31388888888888888</v>
      </c>
      <c r="G66" s="9">
        <v>1641904320</v>
      </c>
      <c r="H66" s="9">
        <v>0.89999923500000001</v>
      </c>
      <c r="I66" s="9">
        <v>0.88018716200000002</v>
      </c>
      <c r="J66" s="9">
        <v>6.4193594689999998</v>
      </c>
      <c r="K66" s="9">
        <v>93</v>
      </c>
      <c r="L66" s="9">
        <v>35.053828369999998</v>
      </c>
      <c r="M66" s="9">
        <v>-85.311831780000006</v>
      </c>
      <c r="N66" s="9" t="s">
        <v>30</v>
      </c>
      <c r="O66" s="9">
        <v>703</v>
      </c>
      <c r="P66" s="9" t="s">
        <v>29</v>
      </c>
      <c r="Q66" s="9">
        <v>206864</v>
      </c>
      <c r="R66" s="9">
        <v>1007</v>
      </c>
      <c r="S66" s="9">
        <f t="shared" si="4"/>
        <v>20.220613291999999</v>
      </c>
      <c r="T66" s="16">
        <f t="shared" ref="T66:T93" si="5">-0.0031*S66+0.9</f>
        <v>0.83731609879480007</v>
      </c>
      <c r="U66" s="9"/>
      <c r="V66" s="11"/>
      <c r="W66" s="9"/>
    </row>
    <row r="67" spans="1:23" x14ac:dyDescent="0.55000000000000004">
      <c r="A67" s="8">
        <v>206941</v>
      </c>
      <c r="B67" s="9">
        <v>20220111</v>
      </c>
      <c r="C67" s="10">
        <v>0.31458333333333333</v>
      </c>
      <c r="D67" s="9">
        <v>1641904380</v>
      </c>
      <c r="E67" s="9">
        <v>20220111</v>
      </c>
      <c r="F67" s="10">
        <v>0.3215277777777778</v>
      </c>
      <c r="G67" s="9">
        <v>1641904980</v>
      </c>
      <c r="H67" s="9">
        <v>0.89999923500000001</v>
      </c>
      <c r="I67" s="9">
        <v>0.87674655999999995</v>
      </c>
      <c r="J67" s="9">
        <v>7.5341146119999998</v>
      </c>
      <c r="K67" s="9">
        <v>174</v>
      </c>
      <c r="L67" s="9">
        <v>35.039524630000003</v>
      </c>
      <c r="M67" s="9">
        <v>-85.307567280000001</v>
      </c>
      <c r="N67" s="9" t="s">
        <v>28</v>
      </c>
      <c r="O67" s="9">
        <v>703</v>
      </c>
      <c r="P67" s="9" t="s">
        <v>29</v>
      </c>
      <c r="Q67" s="9">
        <v>206941</v>
      </c>
      <c r="R67" s="9">
        <v>247</v>
      </c>
      <c r="S67" s="9">
        <f t="shared" si="4"/>
        <v>27.754727903999999</v>
      </c>
      <c r="T67" s="16">
        <f t="shared" si="5"/>
        <v>0.81396034349760005</v>
      </c>
      <c r="U67" s="9"/>
      <c r="V67" s="11"/>
      <c r="W67" s="9"/>
    </row>
    <row r="68" spans="1:23" x14ac:dyDescent="0.55000000000000004">
      <c r="A68" s="8">
        <v>206866</v>
      </c>
      <c r="B68" s="9">
        <v>20220111</v>
      </c>
      <c r="C68" s="10">
        <v>0.3215277777777778</v>
      </c>
      <c r="D68" s="9">
        <v>1641904980</v>
      </c>
      <c r="E68" s="9">
        <v>20220111</v>
      </c>
      <c r="F68" s="10">
        <v>0.33263888888888887</v>
      </c>
      <c r="G68" s="9">
        <v>1641905940</v>
      </c>
      <c r="H68" s="9">
        <v>0.89999923500000001</v>
      </c>
      <c r="I68" s="9">
        <v>0.880397612</v>
      </c>
      <c r="J68" s="9">
        <v>6.3511736540000001</v>
      </c>
      <c r="K68" s="9">
        <v>358</v>
      </c>
      <c r="L68" s="9">
        <v>35.053821679999999</v>
      </c>
      <c r="M68" s="9">
        <v>-85.311831429999998</v>
      </c>
      <c r="N68" s="9" t="s">
        <v>30</v>
      </c>
      <c r="O68" s="9">
        <v>703</v>
      </c>
      <c r="P68" s="9" t="s">
        <v>29</v>
      </c>
      <c r="Q68" s="9">
        <v>206866</v>
      </c>
      <c r="R68" s="9">
        <v>1007</v>
      </c>
      <c r="S68" s="9">
        <f t="shared" si="4"/>
        <v>34.105901557999999</v>
      </c>
      <c r="T68" s="16">
        <f t="shared" si="5"/>
        <v>0.79427170517020007</v>
      </c>
      <c r="U68" s="9"/>
      <c r="V68" s="11"/>
      <c r="W68" s="9"/>
    </row>
    <row r="69" spans="1:23" x14ac:dyDescent="0.55000000000000004">
      <c r="A69" s="8">
        <v>206943</v>
      </c>
      <c r="B69" s="9">
        <v>20220111</v>
      </c>
      <c r="C69" s="10">
        <v>0.33263888888888887</v>
      </c>
      <c r="D69" s="9">
        <v>1641905940</v>
      </c>
      <c r="E69" s="9">
        <v>20220111</v>
      </c>
      <c r="F69" s="10">
        <v>0.34027777777777773</v>
      </c>
      <c r="G69" s="9">
        <v>1641906600</v>
      </c>
      <c r="H69" s="9">
        <v>0.89999923500000001</v>
      </c>
      <c r="I69" s="9">
        <v>0.87594530999999998</v>
      </c>
      <c r="J69" s="9">
        <v>7.7937193990000004</v>
      </c>
      <c r="K69" s="9">
        <v>172</v>
      </c>
      <c r="L69" s="9">
        <v>35.038314819999997</v>
      </c>
      <c r="M69" s="9">
        <v>-85.307456970000004</v>
      </c>
      <c r="N69" s="9" t="s">
        <v>28</v>
      </c>
      <c r="O69" s="9">
        <v>703</v>
      </c>
      <c r="P69" s="9" t="s">
        <v>29</v>
      </c>
      <c r="Q69" s="9">
        <v>206943</v>
      </c>
      <c r="R69" s="9">
        <v>247</v>
      </c>
      <c r="S69" s="9">
        <f t="shared" si="4"/>
        <v>41.899620956999996</v>
      </c>
      <c r="T69" s="16">
        <f t="shared" si="5"/>
        <v>0.77011117503330007</v>
      </c>
      <c r="U69" s="9"/>
      <c r="V69" s="11"/>
      <c r="W69" s="9"/>
    </row>
    <row r="70" spans="1:23" x14ac:dyDescent="0.55000000000000004">
      <c r="A70" s="8">
        <v>206868</v>
      </c>
      <c r="B70" s="9">
        <v>20220111</v>
      </c>
      <c r="C70" s="10">
        <v>0.34097222222222223</v>
      </c>
      <c r="D70" s="9">
        <v>1641906660</v>
      </c>
      <c r="E70" s="9">
        <v>20220111</v>
      </c>
      <c r="F70" s="10">
        <v>0.35416666666666669</v>
      </c>
      <c r="G70" s="9">
        <v>1641907800</v>
      </c>
      <c r="H70" s="9">
        <v>0.89999923500000001</v>
      </c>
      <c r="I70" s="9">
        <v>0.88145468599999999</v>
      </c>
      <c r="J70" s="9">
        <v>6.008681782</v>
      </c>
      <c r="K70" s="9">
        <v>8</v>
      </c>
      <c r="L70" s="9">
        <v>35.053768159999997</v>
      </c>
      <c r="M70" s="9">
        <v>-85.311828610000006</v>
      </c>
      <c r="N70" s="9" t="s">
        <v>30</v>
      </c>
      <c r="O70" s="9">
        <v>703</v>
      </c>
      <c r="P70" s="9" t="s">
        <v>29</v>
      </c>
      <c r="Q70" s="9">
        <v>206868</v>
      </c>
      <c r="R70" s="9">
        <v>1007</v>
      </c>
      <c r="S70" s="9">
        <f t="shared" si="4"/>
        <v>47.908302738999993</v>
      </c>
      <c r="T70" s="16">
        <f t="shared" si="5"/>
        <v>0.75148426150910008</v>
      </c>
      <c r="U70" s="9"/>
      <c r="V70" s="11"/>
      <c r="W70" s="9"/>
    </row>
    <row r="71" spans="1:23" x14ac:dyDescent="0.55000000000000004">
      <c r="A71" s="8">
        <v>206945</v>
      </c>
      <c r="B71" s="9">
        <v>20220111</v>
      </c>
      <c r="C71" s="10">
        <v>0.35416666666666669</v>
      </c>
      <c r="D71" s="9">
        <v>1641907800</v>
      </c>
      <c r="E71" s="9">
        <v>20220111</v>
      </c>
      <c r="F71" s="10">
        <v>0.36180555555555555</v>
      </c>
      <c r="G71" s="9">
        <v>1641908460</v>
      </c>
      <c r="H71" s="9">
        <v>0.89999923500000001</v>
      </c>
      <c r="I71" s="9">
        <v>0.87667534199999997</v>
      </c>
      <c r="J71" s="9">
        <v>7.5571891769999997</v>
      </c>
      <c r="K71" s="9">
        <v>132</v>
      </c>
      <c r="L71" s="9">
        <v>35.037788390000003</v>
      </c>
      <c r="M71" s="9">
        <v>-85.307418819999995</v>
      </c>
      <c r="N71" s="9" t="s">
        <v>28</v>
      </c>
      <c r="O71" s="9">
        <v>703</v>
      </c>
      <c r="P71" s="9" t="s">
        <v>29</v>
      </c>
      <c r="Q71" s="9">
        <v>206945</v>
      </c>
      <c r="R71" s="9">
        <v>247</v>
      </c>
      <c r="S71" s="9">
        <f t="shared" si="4"/>
        <v>55.465491915999991</v>
      </c>
      <c r="T71" s="16">
        <f t="shared" si="5"/>
        <v>0.72805697506040001</v>
      </c>
      <c r="U71" s="9"/>
      <c r="V71" s="11"/>
      <c r="W71" s="9"/>
    </row>
    <row r="72" spans="1:23" x14ac:dyDescent="0.55000000000000004">
      <c r="A72" s="8">
        <v>206870</v>
      </c>
      <c r="B72" s="9">
        <v>20220111</v>
      </c>
      <c r="C72" s="10">
        <v>0.36180555555555555</v>
      </c>
      <c r="D72" s="9">
        <v>1641908460</v>
      </c>
      <c r="E72" s="9">
        <v>20220111</v>
      </c>
      <c r="F72" s="10">
        <v>0.37361111111111112</v>
      </c>
      <c r="G72" s="9">
        <v>1641909480</v>
      </c>
      <c r="H72" s="9">
        <v>0.89999923500000001</v>
      </c>
      <c r="I72" s="9">
        <v>0.87999254400000004</v>
      </c>
      <c r="J72" s="9">
        <v>6.4824156009999996</v>
      </c>
      <c r="K72" s="9">
        <v>359</v>
      </c>
      <c r="L72" s="9">
        <v>35.053823909999998</v>
      </c>
      <c r="M72" s="9">
        <v>-85.311831549999994</v>
      </c>
      <c r="N72" s="9" t="s">
        <v>30</v>
      </c>
      <c r="O72" s="9">
        <v>703</v>
      </c>
      <c r="P72" s="9" t="s">
        <v>29</v>
      </c>
      <c r="Q72" s="9">
        <v>206870</v>
      </c>
      <c r="R72" s="9">
        <v>1007</v>
      </c>
      <c r="S72" s="9">
        <f t="shared" si="4"/>
        <v>61.94790751699999</v>
      </c>
      <c r="T72" s="16">
        <f t="shared" si="5"/>
        <v>0.70796148669730008</v>
      </c>
      <c r="U72" s="9"/>
      <c r="V72" s="11"/>
      <c r="W72" s="9"/>
    </row>
    <row r="73" spans="1:23" x14ac:dyDescent="0.55000000000000004">
      <c r="A73" s="8">
        <v>206947</v>
      </c>
      <c r="B73" s="9">
        <v>20220111</v>
      </c>
      <c r="C73" s="10">
        <v>0.3743055555555555</v>
      </c>
      <c r="D73" s="9">
        <v>1641909540</v>
      </c>
      <c r="E73" s="9">
        <v>20220111</v>
      </c>
      <c r="F73" s="10">
        <v>0.38611111111111113</v>
      </c>
      <c r="G73" s="9">
        <v>1641910560</v>
      </c>
      <c r="H73" s="9">
        <v>0.89999923500000001</v>
      </c>
      <c r="I73" s="9">
        <v>0.87737497099999995</v>
      </c>
      <c r="J73" s="9">
        <v>7.3305095500000004</v>
      </c>
      <c r="K73" s="9">
        <v>7</v>
      </c>
      <c r="L73" s="9">
        <v>35.038631440000003</v>
      </c>
      <c r="M73" s="9">
        <v>-85.307479860000001</v>
      </c>
      <c r="N73" s="9" t="s">
        <v>28</v>
      </c>
      <c r="O73" s="9">
        <v>703</v>
      </c>
      <c r="P73" s="9" t="s">
        <v>29</v>
      </c>
      <c r="Q73" s="9">
        <v>206947</v>
      </c>
      <c r="R73" s="9">
        <v>247</v>
      </c>
      <c r="S73" s="9">
        <f t="shared" si="4"/>
        <v>69.278417066999992</v>
      </c>
      <c r="T73" s="16">
        <f t="shared" si="5"/>
        <v>0.68523690709230012</v>
      </c>
      <c r="U73" s="9"/>
      <c r="V73" s="11"/>
      <c r="W73" s="9"/>
    </row>
    <row r="74" spans="1:23" x14ac:dyDescent="0.55000000000000004">
      <c r="A74" s="8">
        <v>206872</v>
      </c>
      <c r="B74" s="9">
        <v>20220111</v>
      </c>
      <c r="C74" s="10">
        <v>0.38194444444444442</v>
      </c>
      <c r="D74" s="9">
        <v>1641910200</v>
      </c>
      <c r="E74" s="9">
        <v>20220111</v>
      </c>
      <c r="F74" s="10">
        <v>0.39444444444444443</v>
      </c>
      <c r="G74" s="9">
        <v>1641911280</v>
      </c>
      <c r="H74" s="9">
        <v>0.89999923500000001</v>
      </c>
      <c r="I74" s="9">
        <v>0.87960897400000004</v>
      </c>
      <c r="J74" s="9">
        <v>6.6066923629999996</v>
      </c>
      <c r="K74" s="9">
        <v>0</v>
      </c>
      <c r="L74" s="9">
        <v>35.053768159999997</v>
      </c>
      <c r="M74" s="9">
        <v>-85.311828610000006</v>
      </c>
      <c r="N74" s="9" t="s">
        <v>30</v>
      </c>
      <c r="O74" s="9">
        <v>703</v>
      </c>
      <c r="P74" s="9" t="s">
        <v>29</v>
      </c>
      <c r="Q74" s="9">
        <v>206872</v>
      </c>
      <c r="R74" s="9">
        <v>1007</v>
      </c>
      <c r="S74" s="9">
        <f t="shared" si="4"/>
        <v>75.885109429999986</v>
      </c>
      <c r="T74" s="16">
        <f t="shared" si="5"/>
        <v>0.66475616076700006</v>
      </c>
      <c r="U74" s="9"/>
      <c r="V74" s="11"/>
      <c r="W74" s="9"/>
    </row>
    <row r="75" spans="1:23" x14ac:dyDescent="0.55000000000000004">
      <c r="A75" s="8">
        <v>206949</v>
      </c>
      <c r="B75" s="9">
        <v>20220111</v>
      </c>
      <c r="C75" s="10">
        <v>0.39444444444444443</v>
      </c>
      <c r="D75" s="9">
        <v>1641911280</v>
      </c>
      <c r="E75" s="9">
        <v>20220111</v>
      </c>
      <c r="F75" s="10">
        <v>0.40763888888888888</v>
      </c>
      <c r="G75" s="9">
        <v>1641912420</v>
      </c>
      <c r="H75" s="9">
        <v>0.89999923500000001</v>
      </c>
      <c r="I75" s="9">
        <v>0.87762192800000005</v>
      </c>
      <c r="J75" s="9">
        <v>7.2504951850000001</v>
      </c>
      <c r="K75" s="9">
        <v>26</v>
      </c>
      <c r="L75" s="9">
        <v>35.038898469999999</v>
      </c>
      <c r="M75" s="9">
        <v>-85.307502749999998</v>
      </c>
      <c r="N75" s="9" t="s">
        <v>28</v>
      </c>
      <c r="O75" s="9">
        <v>703</v>
      </c>
      <c r="P75" s="9" t="s">
        <v>29</v>
      </c>
      <c r="Q75" s="9">
        <v>206949</v>
      </c>
      <c r="R75" s="9">
        <v>247</v>
      </c>
      <c r="S75" s="9">
        <f t="shared" si="4"/>
        <v>83.135604614999991</v>
      </c>
      <c r="T75" s="16">
        <f t="shared" si="5"/>
        <v>0.64227962569350006</v>
      </c>
      <c r="U75" s="9"/>
      <c r="V75" s="11"/>
      <c r="W75" s="9"/>
    </row>
    <row r="76" spans="1:23" x14ac:dyDescent="0.55000000000000004">
      <c r="A76" s="8">
        <v>206874</v>
      </c>
      <c r="B76" s="9">
        <v>20220111</v>
      </c>
      <c r="C76" s="10">
        <v>0.40277777777777773</v>
      </c>
      <c r="D76" s="9">
        <v>1641912000</v>
      </c>
      <c r="E76" s="9">
        <v>20220111</v>
      </c>
      <c r="F76" s="10">
        <v>0.41666666666666669</v>
      </c>
      <c r="G76" s="9">
        <v>1641913200</v>
      </c>
      <c r="H76" s="9">
        <v>0.89999923500000001</v>
      </c>
      <c r="I76" s="9">
        <v>0.87871915099999998</v>
      </c>
      <c r="J76" s="9">
        <v>6.8949950099999997</v>
      </c>
      <c r="K76" s="9">
        <v>85</v>
      </c>
      <c r="L76" s="9">
        <v>35.054123670000003</v>
      </c>
      <c r="M76" s="9">
        <v>-85.311606170000005</v>
      </c>
      <c r="N76" s="9" t="s">
        <v>30</v>
      </c>
      <c r="O76" s="9">
        <v>703</v>
      </c>
      <c r="P76" s="9" t="s">
        <v>29</v>
      </c>
      <c r="Q76" s="9">
        <v>206874</v>
      </c>
      <c r="R76" s="9">
        <v>1007</v>
      </c>
      <c r="S76" s="9">
        <f t="shared" si="4"/>
        <v>90.030599624999994</v>
      </c>
      <c r="T76" s="16">
        <f t="shared" si="5"/>
        <v>0.62090514116250006</v>
      </c>
      <c r="U76" s="9"/>
      <c r="V76" s="11"/>
      <c r="W76" s="9"/>
    </row>
    <row r="77" spans="1:23" x14ac:dyDescent="0.55000000000000004">
      <c r="A77" s="8">
        <v>206951</v>
      </c>
      <c r="B77" s="9">
        <v>20220111</v>
      </c>
      <c r="C77" s="10">
        <v>0.41736111111111113</v>
      </c>
      <c r="D77" s="9">
        <v>1641913260</v>
      </c>
      <c r="E77" s="9">
        <v>20220111</v>
      </c>
      <c r="F77" s="10">
        <v>0.43124999999999997</v>
      </c>
      <c r="G77" s="9">
        <v>1641914460</v>
      </c>
      <c r="H77" s="9">
        <v>0.89999923500000001</v>
      </c>
      <c r="I77" s="9">
        <v>0.87815357100000002</v>
      </c>
      <c r="J77" s="9">
        <v>7.0782429880000004</v>
      </c>
      <c r="K77" s="9">
        <v>29</v>
      </c>
      <c r="L77" s="9">
        <v>35.038898469999999</v>
      </c>
      <c r="M77" s="9">
        <v>-85.307502749999998</v>
      </c>
      <c r="N77" s="9" t="s">
        <v>28</v>
      </c>
      <c r="O77" s="9">
        <v>703</v>
      </c>
      <c r="P77" s="9" t="s">
        <v>29</v>
      </c>
      <c r="Q77" s="9">
        <v>206951</v>
      </c>
      <c r="R77" s="9">
        <v>247</v>
      </c>
      <c r="S77" s="9">
        <f t="shared" si="4"/>
        <v>97.108842612999993</v>
      </c>
      <c r="T77" s="16">
        <f t="shared" si="5"/>
        <v>0.59896258789970003</v>
      </c>
      <c r="U77" s="9"/>
      <c r="V77" s="11"/>
      <c r="W77" s="9"/>
    </row>
    <row r="78" spans="1:23" x14ac:dyDescent="0.55000000000000004">
      <c r="A78" s="8">
        <v>206877</v>
      </c>
      <c r="B78" s="9">
        <v>20220111</v>
      </c>
      <c r="C78" s="10">
        <v>0.42708333333333331</v>
      </c>
      <c r="D78" s="9">
        <v>1641914100</v>
      </c>
      <c r="E78" s="9">
        <v>20220111</v>
      </c>
      <c r="F78" s="10">
        <v>0.43958333333333338</v>
      </c>
      <c r="G78" s="9">
        <v>1641915180</v>
      </c>
      <c r="H78" s="9">
        <v>0.89999923500000001</v>
      </c>
      <c r="I78" s="9">
        <v>0.88240152599999999</v>
      </c>
      <c r="J78" s="9">
        <v>5.701905687</v>
      </c>
      <c r="K78" s="9">
        <v>4</v>
      </c>
      <c r="L78" s="9">
        <v>35.053768159999997</v>
      </c>
      <c r="M78" s="9">
        <v>-85.311828610000006</v>
      </c>
      <c r="N78" s="9" t="s">
        <v>30</v>
      </c>
      <c r="O78" s="9">
        <v>703</v>
      </c>
      <c r="P78" s="9" t="s">
        <v>29</v>
      </c>
      <c r="Q78" s="9">
        <v>206877</v>
      </c>
      <c r="R78" s="9">
        <v>1007</v>
      </c>
      <c r="S78" s="9">
        <f t="shared" si="4"/>
        <v>102.8107483</v>
      </c>
      <c r="T78" s="16">
        <f t="shared" si="5"/>
        <v>0.58128668027000008</v>
      </c>
      <c r="U78" s="9"/>
      <c r="V78" s="11"/>
      <c r="W78" s="9"/>
    </row>
    <row r="79" spans="1:23" x14ac:dyDescent="0.55000000000000004">
      <c r="A79" s="8">
        <v>206954</v>
      </c>
      <c r="B79" s="9">
        <v>20220111</v>
      </c>
      <c r="C79" s="10">
        <v>0.43958333333333338</v>
      </c>
      <c r="D79" s="9">
        <v>1641915180</v>
      </c>
      <c r="E79" s="9">
        <v>20220111</v>
      </c>
      <c r="F79" s="10">
        <v>0.45208333333333334</v>
      </c>
      <c r="G79" s="9">
        <v>1641916260</v>
      </c>
      <c r="H79" s="9">
        <v>0.89999923500000001</v>
      </c>
      <c r="I79" s="9">
        <v>0.87484564799999998</v>
      </c>
      <c r="J79" s="9">
        <v>8.1500101120000004</v>
      </c>
      <c r="K79" s="9">
        <v>16</v>
      </c>
      <c r="L79" s="9">
        <v>35.038631440000003</v>
      </c>
      <c r="M79" s="9">
        <v>-85.307479860000001</v>
      </c>
      <c r="N79" s="9" t="s">
        <v>28</v>
      </c>
      <c r="O79" s="9">
        <v>703</v>
      </c>
      <c r="P79" s="9" t="s">
        <v>29</v>
      </c>
      <c r="Q79" s="9">
        <v>206954</v>
      </c>
      <c r="R79" s="9">
        <v>247</v>
      </c>
      <c r="S79" s="9">
        <f t="shared" si="4"/>
        <v>110.960758412</v>
      </c>
      <c r="T79" s="16">
        <f t="shared" si="5"/>
        <v>0.55602164892280004</v>
      </c>
      <c r="U79" s="9"/>
      <c r="V79" s="11"/>
      <c r="W79" s="9"/>
    </row>
    <row r="80" spans="1:23" x14ac:dyDescent="0.55000000000000004">
      <c r="A80" s="8">
        <v>206880</v>
      </c>
      <c r="B80" s="9">
        <v>20220111</v>
      </c>
      <c r="C80" s="10">
        <v>0.44791666666666669</v>
      </c>
      <c r="D80" s="9">
        <v>1641915900</v>
      </c>
      <c r="E80" s="9">
        <v>20220111</v>
      </c>
      <c r="F80" s="10">
        <v>0.46111111111111108</v>
      </c>
      <c r="G80" s="9">
        <v>1641917040</v>
      </c>
      <c r="H80" s="9">
        <v>0.89999923500000001</v>
      </c>
      <c r="I80" s="9">
        <v>0.87906528100000003</v>
      </c>
      <c r="J80" s="9">
        <v>6.782849058</v>
      </c>
      <c r="K80" s="9">
        <v>94</v>
      </c>
      <c r="L80" s="9">
        <v>35.053955369999997</v>
      </c>
      <c r="M80" s="9">
        <v>-85.311726379999996</v>
      </c>
      <c r="N80" s="9" t="s">
        <v>30</v>
      </c>
      <c r="O80" s="9">
        <v>703</v>
      </c>
      <c r="P80" s="9" t="s">
        <v>29</v>
      </c>
      <c r="Q80" s="9">
        <v>206880</v>
      </c>
      <c r="R80" s="9">
        <v>1007</v>
      </c>
      <c r="S80" s="9">
        <f t="shared" si="4"/>
        <v>117.74360747</v>
      </c>
      <c r="T80" s="16">
        <f t="shared" si="5"/>
        <v>0.5349948168430001</v>
      </c>
      <c r="U80" s="9"/>
      <c r="V80" s="11"/>
      <c r="W80" s="9"/>
    </row>
    <row r="81" spans="1:23" x14ac:dyDescent="0.55000000000000004">
      <c r="A81" s="8">
        <v>206957</v>
      </c>
      <c r="B81" s="9">
        <v>20220111</v>
      </c>
      <c r="C81" s="10">
        <v>0.46180555555555558</v>
      </c>
      <c r="D81" s="9">
        <v>1641917100</v>
      </c>
      <c r="E81" s="9">
        <v>20220111</v>
      </c>
      <c r="F81" s="10">
        <v>0.47222222222222227</v>
      </c>
      <c r="G81" s="9">
        <v>1641918000</v>
      </c>
      <c r="H81" s="9">
        <v>0.89999923500000001</v>
      </c>
      <c r="I81" s="9">
        <v>0.87605029700000003</v>
      </c>
      <c r="J81" s="9">
        <v>7.7597039260000003</v>
      </c>
      <c r="K81" s="9">
        <v>15</v>
      </c>
      <c r="L81" s="9">
        <v>35.037975830000001</v>
      </c>
      <c r="M81" s="9">
        <v>-85.307093330000001</v>
      </c>
      <c r="N81" s="9" t="s">
        <v>28</v>
      </c>
      <c r="O81" s="9">
        <v>703</v>
      </c>
      <c r="P81" s="9" t="s">
        <v>29</v>
      </c>
      <c r="Q81" s="9">
        <v>206957</v>
      </c>
      <c r="R81" s="9">
        <v>247</v>
      </c>
      <c r="S81" s="9">
        <f t="shared" si="4"/>
        <v>125.503311396</v>
      </c>
      <c r="T81" s="16">
        <f t="shared" si="5"/>
        <v>0.51093973467240006</v>
      </c>
      <c r="U81" s="9"/>
      <c r="V81" s="11"/>
      <c r="W81" s="9"/>
    </row>
    <row r="82" spans="1:23" x14ac:dyDescent="0.55000000000000004">
      <c r="A82" s="8">
        <v>206883</v>
      </c>
      <c r="B82" s="9">
        <v>20220111</v>
      </c>
      <c r="C82" s="10">
        <v>0.46875</v>
      </c>
      <c r="D82" s="9">
        <v>1641917700</v>
      </c>
      <c r="E82" s="9">
        <v>20220111</v>
      </c>
      <c r="F82" s="10">
        <v>0.48125000000000001</v>
      </c>
      <c r="G82" s="9">
        <v>1641918780</v>
      </c>
      <c r="H82" s="9">
        <v>0.89999923500000001</v>
      </c>
      <c r="I82" s="9">
        <v>0.87963017099999996</v>
      </c>
      <c r="J82" s="9">
        <v>6.5998247369999996</v>
      </c>
      <c r="K82" s="9">
        <v>86</v>
      </c>
      <c r="L82" s="9">
        <v>35.05391899</v>
      </c>
      <c r="M82" s="9">
        <v>-85.311820979999993</v>
      </c>
      <c r="N82" s="9" t="s">
        <v>30</v>
      </c>
      <c r="O82" s="9">
        <v>703</v>
      </c>
      <c r="P82" s="9" t="s">
        <v>29</v>
      </c>
      <c r="Q82" s="9">
        <v>206883</v>
      </c>
      <c r="R82" s="9">
        <v>1007</v>
      </c>
      <c r="S82" s="9">
        <f t="shared" si="4"/>
        <v>132.10313613299999</v>
      </c>
      <c r="T82" s="16">
        <f t="shared" si="5"/>
        <v>0.49048027798770005</v>
      </c>
      <c r="U82" s="9"/>
      <c r="V82" s="11"/>
      <c r="W82" s="9"/>
    </row>
    <row r="83" spans="1:23" x14ac:dyDescent="0.55000000000000004">
      <c r="A83" s="8">
        <v>206960</v>
      </c>
      <c r="B83" s="9">
        <v>20220111</v>
      </c>
      <c r="C83" s="10">
        <v>0.48194444444444445</v>
      </c>
      <c r="D83" s="9">
        <v>1641918840</v>
      </c>
      <c r="E83" s="9">
        <v>20220111</v>
      </c>
      <c r="F83" s="10">
        <v>0.49374999999999997</v>
      </c>
      <c r="G83" s="9">
        <v>1641919860</v>
      </c>
      <c r="H83" s="9">
        <v>0.89999923500000001</v>
      </c>
      <c r="I83" s="9">
        <v>0.87599345399999995</v>
      </c>
      <c r="J83" s="9">
        <v>7.77812093</v>
      </c>
      <c r="K83" s="9">
        <v>31</v>
      </c>
      <c r="L83" s="9">
        <v>35.038898469999999</v>
      </c>
      <c r="M83" s="9">
        <v>-85.307502749999998</v>
      </c>
      <c r="N83" s="9" t="s">
        <v>28</v>
      </c>
      <c r="O83" s="9">
        <v>703</v>
      </c>
      <c r="P83" s="9" t="s">
        <v>29</v>
      </c>
      <c r="Q83" s="9">
        <v>206960</v>
      </c>
      <c r="R83" s="9">
        <v>247</v>
      </c>
      <c r="S83" s="9">
        <f t="shared" si="4"/>
        <v>139.88125706299999</v>
      </c>
      <c r="T83" s="16">
        <f t="shared" si="5"/>
        <v>0.46636810310470006</v>
      </c>
      <c r="U83" s="9"/>
      <c r="V83" s="11"/>
      <c r="W83" s="9"/>
    </row>
    <row r="84" spans="1:23" x14ac:dyDescent="0.55000000000000004">
      <c r="A84" s="8">
        <v>206886</v>
      </c>
      <c r="B84" s="9">
        <v>20220111</v>
      </c>
      <c r="C84" s="10">
        <v>0.49027777777777781</v>
      </c>
      <c r="D84" s="9">
        <v>1641919560</v>
      </c>
      <c r="E84" s="9">
        <v>20220111</v>
      </c>
      <c r="F84" s="10">
        <v>0.50138888888888888</v>
      </c>
      <c r="G84" s="9">
        <v>1641920520</v>
      </c>
      <c r="H84" s="9">
        <v>0.89999923500000001</v>
      </c>
      <c r="I84" s="9">
        <v>0.87732855300000001</v>
      </c>
      <c r="J84" s="9">
        <v>7.3455486739999998</v>
      </c>
      <c r="K84" s="9">
        <v>13</v>
      </c>
      <c r="L84" s="9">
        <v>35.053828369999998</v>
      </c>
      <c r="M84" s="9">
        <v>-85.311831780000006</v>
      </c>
      <c r="N84" s="9" t="s">
        <v>30</v>
      </c>
      <c r="O84" s="9">
        <v>703</v>
      </c>
      <c r="P84" s="9" t="s">
        <v>29</v>
      </c>
      <c r="Q84" s="9">
        <v>206886</v>
      </c>
      <c r="R84" s="9">
        <v>1007</v>
      </c>
      <c r="S84" s="9">
        <f t="shared" si="4"/>
        <v>147.22680573700001</v>
      </c>
      <c r="T84" s="16">
        <f t="shared" si="5"/>
        <v>0.44359690221530002</v>
      </c>
      <c r="U84" s="9"/>
      <c r="V84" s="11"/>
      <c r="W84" s="9"/>
    </row>
    <row r="85" spans="1:23" x14ac:dyDescent="0.55000000000000004">
      <c r="A85" s="8">
        <v>206963</v>
      </c>
      <c r="B85" s="9">
        <v>20220111</v>
      </c>
      <c r="C85" s="10">
        <v>0.50208333333333333</v>
      </c>
      <c r="D85" s="9">
        <v>1641920580</v>
      </c>
      <c r="E85" s="9">
        <v>20220111</v>
      </c>
      <c r="F85" s="10">
        <v>0.51388888888888895</v>
      </c>
      <c r="G85" s="9">
        <v>1641921600</v>
      </c>
      <c r="H85" s="9">
        <v>0.89999923500000001</v>
      </c>
      <c r="I85" s="9">
        <v>0.87625787099999997</v>
      </c>
      <c r="J85" s="9">
        <v>7.6924497150000004</v>
      </c>
      <c r="K85" s="9">
        <v>176</v>
      </c>
      <c r="L85" s="9">
        <v>35.03938874</v>
      </c>
      <c r="M85" s="9">
        <v>-85.30753326</v>
      </c>
      <c r="N85" s="9" t="s">
        <v>28</v>
      </c>
      <c r="O85" s="9">
        <v>703</v>
      </c>
      <c r="P85" s="9" t="s">
        <v>29</v>
      </c>
      <c r="Q85" s="9">
        <v>206963</v>
      </c>
      <c r="R85" s="9">
        <v>247</v>
      </c>
      <c r="S85" s="9">
        <f t="shared" si="4"/>
        <v>154.91925545200002</v>
      </c>
      <c r="T85" s="16">
        <f t="shared" si="5"/>
        <v>0.41975030809879998</v>
      </c>
      <c r="U85" s="9"/>
      <c r="V85" s="11"/>
      <c r="W85" s="9"/>
    </row>
    <row r="86" spans="1:23" x14ac:dyDescent="0.55000000000000004">
      <c r="A86" s="8">
        <v>206889</v>
      </c>
      <c r="B86" s="9">
        <v>20220111</v>
      </c>
      <c r="C86" s="10">
        <v>0.51388888888888895</v>
      </c>
      <c r="D86" s="9">
        <v>1641921600</v>
      </c>
      <c r="E86" s="9">
        <v>20220111</v>
      </c>
      <c r="F86" s="10">
        <v>0.5229166666666667</v>
      </c>
      <c r="G86" s="9">
        <v>1641922380</v>
      </c>
      <c r="H86" s="9">
        <v>0.89999923500000001</v>
      </c>
      <c r="I86" s="9">
        <v>0.87923748300000004</v>
      </c>
      <c r="J86" s="9">
        <v>6.7270556060000004</v>
      </c>
      <c r="K86" s="9">
        <v>1</v>
      </c>
      <c r="L86" s="9">
        <v>35.053768159999997</v>
      </c>
      <c r="M86" s="9">
        <v>-85.311828610000006</v>
      </c>
      <c r="N86" s="9" t="s">
        <v>30</v>
      </c>
      <c r="O86" s="9">
        <v>703</v>
      </c>
      <c r="P86" s="9" t="s">
        <v>29</v>
      </c>
      <c r="Q86" s="9">
        <v>206889</v>
      </c>
      <c r="R86" s="9">
        <v>1007</v>
      </c>
      <c r="S86" s="9">
        <f t="shared" si="4"/>
        <v>161.64631105800001</v>
      </c>
      <c r="T86" s="16">
        <f t="shared" si="5"/>
        <v>0.39889643572020006</v>
      </c>
      <c r="U86" s="9"/>
      <c r="V86" s="11"/>
      <c r="W86" s="9"/>
    </row>
    <row r="87" spans="1:23" x14ac:dyDescent="0.55000000000000004">
      <c r="A87" s="8">
        <v>206966</v>
      </c>
      <c r="B87" s="9">
        <v>20220111</v>
      </c>
      <c r="C87" s="10">
        <v>0.5229166666666667</v>
      </c>
      <c r="D87" s="9">
        <v>1641922380</v>
      </c>
      <c r="E87" s="9">
        <v>20220111</v>
      </c>
      <c r="F87" s="10">
        <v>0.53333333333333333</v>
      </c>
      <c r="G87" s="9">
        <v>1641923280</v>
      </c>
      <c r="H87" s="9">
        <v>0.89999923500000001</v>
      </c>
      <c r="I87" s="9">
        <v>0.87707595800000004</v>
      </c>
      <c r="J87" s="9">
        <v>7.4273897519999998</v>
      </c>
      <c r="K87" s="9">
        <v>157</v>
      </c>
      <c r="L87" s="9">
        <v>35.039399209999999</v>
      </c>
      <c r="M87" s="9">
        <v>-85.307535299999998</v>
      </c>
      <c r="N87" s="9" t="s">
        <v>28</v>
      </c>
      <c r="O87" s="9">
        <v>703</v>
      </c>
      <c r="P87" s="9" t="s">
        <v>29</v>
      </c>
      <c r="Q87" s="9">
        <v>206966</v>
      </c>
      <c r="R87" s="9">
        <v>247</v>
      </c>
      <c r="S87" s="9">
        <f t="shared" si="4"/>
        <v>169.07370081000002</v>
      </c>
      <c r="T87" s="16">
        <f t="shared" si="5"/>
        <v>0.37587152748899999</v>
      </c>
      <c r="U87" s="9"/>
      <c r="V87" s="11"/>
      <c r="W87" s="9"/>
    </row>
    <row r="88" spans="1:23" x14ac:dyDescent="0.55000000000000004">
      <c r="A88" s="8">
        <v>206892</v>
      </c>
      <c r="B88" s="9">
        <v>20220111</v>
      </c>
      <c r="C88" s="10">
        <v>0.53333333333333333</v>
      </c>
      <c r="D88" s="9">
        <v>1641923280</v>
      </c>
      <c r="E88" s="9">
        <v>20220111</v>
      </c>
      <c r="F88" s="10">
        <v>0.54375000000000007</v>
      </c>
      <c r="G88" s="9">
        <v>1641924180</v>
      </c>
      <c r="H88" s="9">
        <v>0.89999923500000001</v>
      </c>
      <c r="I88" s="9">
        <v>0.87996893499999995</v>
      </c>
      <c r="J88" s="9">
        <v>6.49006507</v>
      </c>
      <c r="K88" s="9">
        <v>100</v>
      </c>
      <c r="L88" s="9">
        <v>35.053893049999999</v>
      </c>
      <c r="M88" s="9">
        <v>-85.311835189999996</v>
      </c>
      <c r="N88" s="9" t="s">
        <v>30</v>
      </c>
      <c r="O88" s="9">
        <v>703</v>
      </c>
      <c r="P88" s="9" t="s">
        <v>29</v>
      </c>
      <c r="Q88" s="9">
        <v>206892</v>
      </c>
      <c r="R88" s="9">
        <v>1007</v>
      </c>
      <c r="S88" s="9">
        <f t="shared" ref="S88:S93" si="6">S87+J88</f>
        <v>175.56376588000001</v>
      </c>
      <c r="T88" s="16">
        <f t="shared" si="5"/>
        <v>0.355752325772</v>
      </c>
      <c r="U88" s="9"/>
      <c r="V88" s="11"/>
      <c r="W88" s="9"/>
    </row>
    <row r="89" spans="1:23" x14ac:dyDescent="0.55000000000000004">
      <c r="A89" s="8">
        <v>206969</v>
      </c>
      <c r="B89" s="9">
        <v>20220111</v>
      </c>
      <c r="C89" s="10">
        <v>0.5444444444444444</v>
      </c>
      <c r="D89" s="9">
        <v>1641924240</v>
      </c>
      <c r="E89" s="9">
        <v>20220111</v>
      </c>
      <c r="F89" s="10">
        <v>0.55138888888888882</v>
      </c>
      <c r="G89" s="9">
        <v>1641924840</v>
      </c>
      <c r="H89" s="9">
        <v>0.89999923500000001</v>
      </c>
      <c r="I89" s="9">
        <v>0.87585580600000001</v>
      </c>
      <c r="J89" s="9">
        <v>7.8227190059999998</v>
      </c>
      <c r="K89" s="9">
        <v>175</v>
      </c>
      <c r="L89" s="9">
        <v>35.037963869999999</v>
      </c>
      <c r="M89" s="9">
        <v>-85.307426449999994</v>
      </c>
      <c r="N89" s="9" t="s">
        <v>28</v>
      </c>
      <c r="O89" s="9">
        <v>703</v>
      </c>
      <c r="P89" s="9" t="s">
        <v>29</v>
      </c>
      <c r="Q89" s="9">
        <v>206969</v>
      </c>
      <c r="R89" s="9">
        <v>247</v>
      </c>
      <c r="S89" s="9">
        <f t="shared" si="6"/>
        <v>183.38648488600001</v>
      </c>
      <c r="T89" s="16">
        <f t="shared" si="5"/>
        <v>0.33150189685340004</v>
      </c>
      <c r="U89" s="9"/>
      <c r="V89" s="11"/>
      <c r="W89" s="9"/>
    </row>
    <row r="90" spans="1:23" x14ac:dyDescent="0.55000000000000004">
      <c r="A90" s="8">
        <v>206895</v>
      </c>
      <c r="B90" s="9">
        <v>20220111</v>
      </c>
      <c r="C90" s="10">
        <v>0.55208333333333337</v>
      </c>
      <c r="D90" s="9">
        <v>1641924900</v>
      </c>
      <c r="E90" s="9">
        <v>20220111</v>
      </c>
      <c r="F90" s="10">
        <v>0.56597222222222221</v>
      </c>
      <c r="G90" s="9">
        <v>1641926100</v>
      </c>
      <c r="H90" s="9">
        <v>0.89999923500000001</v>
      </c>
      <c r="I90" s="9">
        <v>0.88044122999999996</v>
      </c>
      <c r="J90" s="9">
        <v>6.3370413360000004</v>
      </c>
      <c r="K90" s="9">
        <v>31</v>
      </c>
      <c r="L90" s="9">
        <v>35.053948329999997</v>
      </c>
      <c r="M90" s="9">
        <v>-85.311744689999998</v>
      </c>
      <c r="N90" s="9" t="s">
        <v>30</v>
      </c>
      <c r="O90" s="9">
        <v>703</v>
      </c>
      <c r="P90" s="9" t="s">
        <v>29</v>
      </c>
      <c r="Q90" s="9">
        <v>206895</v>
      </c>
      <c r="R90" s="9">
        <v>1007</v>
      </c>
      <c r="S90" s="9">
        <f t="shared" si="6"/>
        <v>189.723526222</v>
      </c>
      <c r="T90" s="16">
        <f t="shared" si="5"/>
        <v>0.31185706871180008</v>
      </c>
      <c r="U90" s="9"/>
      <c r="V90" s="11"/>
      <c r="W90" s="9"/>
    </row>
    <row r="91" spans="1:23" x14ac:dyDescent="0.55000000000000004">
      <c r="A91" s="8">
        <v>206972</v>
      </c>
      <c r="B91" s="9">
        <v>20220111</v>
      </c>
      <c r="C91" s="10">
        <v>0.56666666666666665</v>
      </c>
      <c r="D91" s="9">
        <v>1641926160</v>
      </c>
      <c r="E91" s="9">
        <v>20220111</v>
      </c>
      <c r="F91" s="10">
        <v>0.57708333333333328</v>
      </c>
      <c r="G91" s="9">
        <v>1641927060</v>
      </c>
      <c r="H91" s="9">
        <v>0.89999923500000001</v>
      </c>
      <c r="I91" s="9">
        <v>0.87616891799999996</v>
      </c>
      <c r="J91" s="9">
        <v>7.7212704739999998</v>
      </c>
      <c r="K91" s="9">
        <v>47</v>
      </c>
      <c r="L91" s="9">
        <v>35.038898469999999</v>
      </c>
      <c r="M91" s="9">
        <v>-85.307502749999998</v>
      </c>
      <c r="N91" s="9" t="s">
        <v>28</v>
      </c>
      <c r="O91" s="9">
        <v>703</v>
      </c>
      <c r="P91" s="9" t="s">
        <v>29</v>
      </c>
      <c r="Q91" s="9">
        <v>206972</v>
      </c>
      <c r="R91" s="9">
        <v>247</v>
      </c>
      <c r="S91" s="9">
        <f t="shared" si="6"/>
        <v>197.444796696</v>
      </c>
      <c r="T91" s="16">
        <f t="shared" si="5"/>
        <v>0.28792113024240007</v>
      </c>
      <c r="U91" s="9"/>
      <c r="V91" s="11"/>
      <c r="W91" s="9"/>
    </row>
    <row r="92" spans="1:23" x14ac:dyDescent="0.55000000000000004">
      <c r="A92" s="8">
        <v>206898</v>
      </c>
      <c r="B92" s="9">
        <v>20220111</v>
      </c>
      <c r="C92" s="10">
        <v>0.57291666666666663</v>
      </c>
      <c r="D92" s="9">
        <v>1641926700</v>
      </c>
      <c r="E92" s="9">
        <v>20220111</v>
      </c>
      <c r="F92" s="10">
        <v>0.58472222222222225</v>
      </c>
      <c r="G92" s="9">
        <v>1641927720</v>
      </c>
      <c r="H92" s="9">
        <v>0.89999923500000001</v>
      </c>
      <c r="I92" s="9">
        <v>0.87885689700000003</v>
      </c>
      <c r="J92" s="9">
        <v>6.8503652620000004</v>
      </c>
      <c r="K92" s="9">
        <v>4</v>
      </c>
      <c r="L92" s="9">
        <v>35.053823909999998</v>
      </c>
      <c r="M92" s="9">
        <v>-85.311831549999994</v>
      </c>
      <c r="N92" s="9" t="s">
        <v>30</v>
      </c>
      <c r="O92" s="9">
        <v>703</v>
      </c>
      <c r="P92" s="9" t="s">
        <v>29</v>
      </c>
      <c r="Q92" s="9">
        <v>206898</v>
      </c>
      <c r="R92" s="9">
        <v>1007</v>
      </c>
      <c r="S92" s="9">
        <f t="shared" si="6"/>
        <v>204.29516195799999</v>
      </c>
      <c r="T92" s="16">
        <f t="shared" si="5"/>
        <v>0.26668499793020006</v>
      </c>
      <c r="U92" s="9"/>
      <c r="V92" s="11"/>
      <c r="W92" s="9"/>
    </row>
    <row r="93" spans="1:23" ht="14.7" thickBot="1" x14ac:dyDescent="0.6">
      <c r="A93" s="12">
        <v>206975</v>
      </c>
      <c r="B93" s="13">
        <v>20220111</v>
      </c>
      <c r="C93" s="14">
        <v>0.5854166666666667</v>
      </c>
      <c r="D93" s="13">
        <v>1641927780</v>
      </c>
      <c r="E93" s="13">
        <v>20220111</v>
      </c>
      <c r="F93" s="14">
        <v>0.59513888888888888</v>
      </c>
      <c r="G93" s="13">
        <v>1641928620</v>
      </c>
      <c r="H93" s="13">
        <v>0.89999923500000001</v>
      </c>
      <c r="I93" s="13">
        <v>0.876493419</v>
      </c>
      <c r="J93" s="13">
        <v>7.6161320899999998</v>
      </c>
      <c r="K93" s="13">
        <v>47</v>
      </c>
      <c r="L93" s="13">
        <v>35.037852170000001</v>
      </c>
      <c r="M93" s="13">
        <v>-85.307108830000004</v>
      </c>
      <c r="N93" s="13" t="s">
        <v>28</v>
      </c>
      <c r="O93" s="13">
        <v>703</v>
      </c>
      <c r="P93" s="13" t="s">
        <v>29</v>
      </c>
      <c r="Q93" s="13">
        <v>206975</v>
      </c>
      <c r="R93" s="13">
        <v>247</v>
      </c>
      <c r="S93" s="13">
        <f t="shared" si="6"/>
        <v>211.911294048</v>
      </c>
      <c r="T93" s="18">
        <f t="shared" si="5"/>
        <v>0.24307498845120001</v>
      </c>
      <c r="U93" s="14">
        <f>F93</f>
        <v>0.59513888888888888</v>
      </c>
      <c r="V93" s="15"/>
      <c r="W93" s="9"/>
    </row>
    <row r="95" spans="1:23" x14ac:dyDescent="0.55000000000000004">
      <c r="I95" s="2" t="s">
        <v>31</v>
      </c>
      <c r="J95" s="2">
        <f>J11+J10+J9+J8+J7+J6+J5+J4+J3+J2</f>
        <v>363.52747310999996</v>
      </c>
    </row>
    <row r="96" spans="1:23" x14ac:dyDescent="0.55000000000000004">
      <c r="I96" s="2" t="s">
        <v>32</v>
      </c>
      <c r="J96" s="3">
        <v>-0.22693525000000001</v>
      </c>
    </row>
  </sheetData>
  <autoFilter ref="A1:R93" xr:uid="{00000000-0009-0000-0000-000000000000}">
    <sortState xmlns:xlrd2="http://schemas.microsoft.com/office/spreadsheetml/2017/richdata2" ref="A2:R11">
      <sortCondition ref="C2:C93"/>
    </sortState>
  </autoFilter>
  <sortState xmlns:xlrd2="http://schemas.microsoft.com/office/spreadsheetml/2017/richdata2" ref="X2:AB6">
    <sortCondition ref="AB2:AB6"/>
  </sortState>
  <conditionalFormatting sqref="T2:T93">
    <cfRule type="cellIs" dxfId="2" priority="1" operator="between">
      <formula>-99</formula>
      <formula>0.14</formula>
    </cfRule>
    <cfRule type="cellIs" dxfId="1" priority="2" operator="between">
      <formula>0.14</formula>
      <formula>0.3</formula>
    </cfRule>
    <cfRule type="cellIs" dxfId="0" priority="3" operator="between">
      <formula>0.3</formula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elec_with_clever_gtfs_sim_times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Bharati, Alok Kumar</dc:creator>
  <cp:lastModifiedBy>Bharati, Alok Kumar</cp:lastModifiedBy>
  <dcterms:created xsi:type="dcterms:W3CDTF">2022-04-12T18:54:18Z</dcterms:created>
  <dcterms:modified xsi:type="dcterms:W3CDTF">2022-06-08T00:46:45Z</dcterms:modified>
</cp:coreProperties>
</file>