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rtWalle/Desktop/MirServer180v2/Mud2/DB/"/>
    </mc:Choice>
  </mc:AlternateContent>
  <xr:revisionPtr revIDLastSave="0" documentId="13_ncr:1_{460FAF97-B00D-B945-9F3E-5DFA66EC8F27}" xr6:coauthVersionLast="47" xr6:coauthVersionMax="47" xr10:uidLastSave="{00000000-0000-0000-0000-000000000000}"/>
  <bookViews>
    <workbookView xWindow="0" yWindow="500" windowWidth="29800" windowHeight="19620" activeTab="2" xr2:uid="{00000000-000D-0000-FFFF-FFFF00000000}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0" hidden="1">Magic!$AR$1:$AR$264</definedName>
    <definedName name="_xlnm._FilterDatabase" localSheetId="4" hidden="1">MonGen!$K$1:$K$8000</definedName>
    <definedName name="_xlnm._FilterDatabase" localSheetId="2" hidden="1">StdItems!$C$1:$C$891</definedName>
    <definedName name="StdItems" localSheetId="4">#REF!</definedName>
    <definedName name="StdItems">#REF!</definedName>
    <definedName name="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B245" i="2"/>
  <c r="J245" i="2" s="1"/>
  <c r="W245" i="2" s="1"/>
  <c r="H146" i="3"/>
  <c r="H145" i="3"/>
  <c r="H33" i="3"/>
  <c r="H32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45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<sst xmlns="http://schemas.openxmlformats.org/spreadsheetml/2006/main" count="16559" uniqueCount="2392">
  <si>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</si>
  <si>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</si>
  <si>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</si>
  <si>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</si>
  <si>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</si>
  <si>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</si>
  <si>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</si>
  <si>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</si>
  <si>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</si>
  <si>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</si>
  <si>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</si>
  <si>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</si>
  <si>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</si>
  <si>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</si>
  <si>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</si>
  <si>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</si>
  <si>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</si>
  <si>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</si>
  <si>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</si>
  <si>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</si>
  <si>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</si>
  <si>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</si>
  <si>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</si>
  <si>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</si>
  <si>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</si>
  <si>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</si>
  <si>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</si>
  <si>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</si>
  <si>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</si>
  <si>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</si>
  <si>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</si>
  <si>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</si>
  <si>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</si>
  <si>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</si>
  <si>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</si>
  <si>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</si>
  <si>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</si>
  <si>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</si>
  <si>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</si>
  <si>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</si>
  <si>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</si>
  <si>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</si>
  <si>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</si>
  <si>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</si>
  <si>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</si>
  <si>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</si>
  <si>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</si>
  <si>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</si>
  <si>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</si>
  <si>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</si>
  <si>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</si>
  <si>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</si>
  <si>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</si>
  <si>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</si>
  <si>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</si>
  <si>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</si>
  <si>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</si>
  <si>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</si>
  <si>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</si>
  <si>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</si>
  <si>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</si>
  <si>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</si>
  <si>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</si>
  <si>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</si>
  <si>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</si>
  <si>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</si>
  <si>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</si>
  <si>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</si>
  <si>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</si>
  <si>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</si>
  <si>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</si>
  <si>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</si>
  <si>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</si>
  <si>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</si>
  <si>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</si>
  <si>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</si>
  <si>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</si>
  <si>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</si>
  <si>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</si>
  <si>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</si>
  <si>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</si>
  <si>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</si>
  <si>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</si>
  <si>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</si>
  <si>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</si>
  <si>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龙影剑法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</si>
  <si>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</si>
  <si>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</si>
  <si>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</si>
  <si>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</si>
  <si>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</si>
  <si>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</si>
  <si>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</si>
  <si>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</si>
  <si>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</si>
  <si>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</si>
  <si>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</si>
  <si>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</si>
  <si>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</si>
  <si>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</si>
  <si>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</si>
  <si>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</si>
  <si>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</si>
  <si>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</si>
  <si>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</si>
  <si>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</si>
  <si>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</si>
  <si>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</si>
  <si>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</si>
  <si>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</si>
  <si>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</si>
  <si>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</si>
  <si>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</si>
  <si>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</si>
  <si>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</si>
  <si>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</si>
  <si>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</si>
  <si>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</si>
  <si>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</si>
  <si>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</si>
  <si>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</si>
  <si>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</si>
  <si>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</si>
  <si>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</si>
  <si>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</si>
  <si>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</si>
  <si>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</si>
  <si>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</si>
  <si>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</si>
  <si>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</si>
  <si>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</si>
  <si>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</si>
  <si>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</si>
  <si>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</si>
  <si>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</si>
  <si>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</si>
  <si>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</si>
  <si>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</si>
  <si>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</si>
  <si>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</si>
  <si>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</si>
  <si>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</si>
  <si>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</si>
  <si>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</si>
  <si>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</si>
  <si>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</si>
  <si>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</si>
  <si>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</si>
  <si>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</si>
  <si>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</si>
  <si>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</si>
  <si>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</si>
  <si>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</si>
  <si>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</si>
  <si>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</si>
  <si>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</si>
  <si>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</si>
  <si>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</si>
  <si>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</si>
  <si>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</si>
  <si>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</si>
  <si>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</si>
  <si>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</si>
  <si>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</si>
  <si>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</si>
  <si>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</si>
  <si>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</si>
  <si>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</si>
  <si>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</si>
  <si>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</si>
  <si>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</si>
  <si>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</si>
  <si>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</si>
  <si>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</si>
  <si>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</si>
  <si>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</si>
  <si>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</si>
  <si>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</si>
  <si>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</si>
  <si>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</si>
  <si>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</si>
  <si>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</si>
  <si>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</si>
  <si>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</si>
  <si>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</si>
  <si>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</si>
  <si>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</si>
  <si>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</si>
  <si>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</si>
  <si>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</si>
  <si>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</si>
  <si>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</si>
  <si>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</si>
  <si>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</si>
  <si>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</si>
  <si>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</si>
  <si>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</si>
  <si>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</si>
  <si>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</si>
  <si>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</si>
  <si>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</si>
  <si>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</si>
  <si>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</si>
  <si>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</si>
  <si>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</si>
  <si>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</si>
  <si>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</si>
  <si>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</si>
  <si>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</si>
  <si>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</si>
  <si>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</si>
  <si>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</si>
  <si>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</si>
  <si>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</si>
  <si>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</si>
  <si>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</si>
  <si>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</si>
  <si>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</si>
  <si>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</si>
  <si>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</si>
  <si>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</si>
  <si>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</si>
  <si>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</si>
  <si>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</si>
  <si>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</si>
  <si>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</si>
  <si>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</si>
  <si>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</si>
  <si>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</si>
  <si>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</si>
  <si>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</si>
  <si>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</si>
  <si>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</si>
  <si>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</si>
  <si>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</si>
  <si>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</si>
  <si>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</si>
  <si>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</si>
  <si>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</si>
  <si>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</si>
  <si>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</si>
  <si>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</si>
  <si>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</si>
  <si>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</si>
  <si>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</si>
  <si>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</si>
  <si>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</si>
  <si>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</si>
  <si>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</si>
  <si>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</si>
  <si>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</si>
  <si>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</si>
  <si>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</si>
  <si>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</si>
  <si>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</si>
  <si>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</si>
  <si>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</si>
  <si>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</si>
  <si>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</si>
  <si>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</si>
  <si>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</si>
  <si>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</si>
  <si>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</si>
  <si>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</si>
  <si>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</si>
  <si>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</si>
  <si>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</si>
  <si>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</si>
  <si>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</si>
  <si>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</si>
  <si>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</si>
  <si>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冰霜群雨</t>
  </si>
  <si>
    <t>旋风斩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</si>
  <si>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</si>
  <si>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</si>
  <si>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</si>
  <si>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</si>
  <si>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</si>
  <si>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</si>
  <si>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</si>
  <si>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</si>
  <si>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</si>
  <si>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</si>
  <si>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</si>
  <si>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</si>
  <si>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</si>
  <si>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</si>
  <si>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</si>
  <si>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</si>
  <si>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</si>
  <si>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</si>
  <si>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</si>
  <si>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</si>
  <si>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</si>
  <si>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</si>
  <si>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</si>
  <si>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</si>
  <si>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</si>
  <si>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</si>
  <si>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</si>
  <si>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</si>
  <si>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</si>
  <si>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</si>
  <si>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</si>
  <si>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</si>
  <si>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</si>
  <si>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</si>
  <si>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</si>
  <si>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</si>
  <si>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</si>
  <si>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</si>
  <si>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</si>
  <si>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</si>
  <si>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</si>
  <si>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</si>
  <si>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</si>
  <si>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</si>
  <si>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</si>
  <si>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</si>
  <si>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</si>
  <si>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</si>
  <si>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</si>
  <si>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</si>
  <si>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</si>
  <si>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</si>
  <si>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</si>
  <si>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</si>
  <si>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</si>
  <si>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</si>
  <si>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</si>
  <si>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</si>
  <si>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</si>
  <si>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</si>
  <si>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</si>
  <si>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</si>
  <si>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</si>
  <si>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</si>
  <si>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</si>
  <si>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</si>
  <si>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</si>
  <si>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</si>
  <si>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</si>
  <si>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</si>
  <si>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</si>
  <si>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</si>
  <si>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</si>
  <si>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</si>
  <si>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</si>
  <si>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</si>
  <si>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</si>
  <si>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</si>
  <si>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</si>
  <si>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</si>
  <si>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</si>
  <si>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</si>
  <si>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</si>
  <si>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</si>
  <si>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</si>
  <si>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</si>
  <si>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</si>
  <si>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</si>
  <si>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</si>
  <si>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</si>
  <si>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</si>
  <si>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</si>
  <si>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</si>
  <si>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</si>
  <si>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</si>
  <si>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</si>
  <si>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</si>
  <si>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</si>
  <si>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</si>
  <si>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</si>
  <si>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</si>
  <si>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</si>
  <si>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</si>
  <si>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</si>
  <si>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</si>
  <si>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</si>
  <si>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</si>
  <si>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</si>
  <si>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</si>
  <si>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</si>
  <si>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</si>
  <si>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</si>
  <si>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</si>
  <si>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</si>
  <si>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</si>
  <si>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</si>
  <si>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</si>
  <si>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</si>
  <si>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</si>
  <si>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</si>
  <si>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</si>
  <si>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</si>
  <si>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</si>
  <si>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</si>
  <si>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</si>
  <si>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</si>
  <si>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</si>
  <si>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</si>
  <si>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</si>
  <si>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</si>
  <si>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</si>
  <si>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</si>
  <si>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</si>
  <si>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</si>
  <si>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</si>
  <si>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</si>
  <si>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</si>
  <si>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</si>
  <si>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</si>
  <si>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</si>
  <si>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</si>
  <si>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</si>
  <si>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</si>
  <si>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</si>
  <si>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</si>
  <si>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</si>
  <si>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</si>
  <si>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</si>
  <si>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</si>
  <si>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</si>
  <si>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</si>
  <si>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</si>
  <si>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</si>
  <si>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</si>
  <si>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</si>
  <si>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</si>
  <si>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</si>
  <si>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</si>
  <si>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</si>
  <si>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</si>
  <si>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</si>
  <si>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</si>
  <si>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</si>
  <si>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</si>
  <si>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</si>
  <si>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</si>
  <si>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</si>
  <si>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</si>
  <si>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</si>
  <si>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</si>
  <si>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</si>
  <si>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</si>
  <si>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</si>
  <si>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</si>
  <si>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</si>
  <si>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</si>
  <si>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</si>
  <si>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</si>
  <si>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</si>
  <si>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</si>
  <si>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</si>
  <si>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</si>
  <si>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</si>
  <si>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</si>
  <si>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</si>
  <si>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</si>
  <si>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</si>
  <si>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</si>
  <si>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</si>
  <si>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</si>
  <si>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</si>
  <si>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</si>
  <si>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</si>
  <si>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</si>
  <si>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</si>
  <si>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</si>
  <si>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</si>
  <si>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</si>
  <si>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</si>
  <si>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</si>
  <si>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</si>
  <si>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</si>
  <si>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</si>
  <si>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</si>
  <si>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</si>
  <si>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</si>
  <si>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</si>
  <si>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</si>
  <si>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</si>
  <si>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</si>
  <si>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</si>
  <si>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</si>
  <si>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</si>
  <si>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</si>
  <si>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</si>
  <si>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</si>
  <si>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</si>
  <si>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</si>
  <si>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</si>
  <si>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</si>
  <si>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</si>
  <si>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</si>
  <si>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</si>
  <si>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</si>
  <si>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</si>
  <si>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</si>
  <si>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</si>
  <si>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</si>
  <si>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</si>
  <si>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</si>
  <si>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</si>
  <si>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</si>
  <si>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</si>
  <si>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</si>
  <si>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</si>
  <si>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</si>
  <si>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</si>
  <si>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</si>
  <si>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</si>
  <si>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</si>
  <si>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</si>
  <si>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</si>
  <si>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</si>
  <si>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</si>
  <si>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</si>
  <si>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</si>
  <si>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</si>
  <si>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</si>
  <si>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</si>
  <si>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</si>
  <si>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</si>
  <si>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</si>
  <si>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</si>
  <si>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</si>
  <si>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</si>
  <si>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</si>
  <si>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</si>
  <si>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</si>
  <si>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</si>
  <si>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</si>
  <si>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</si>
  <si>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</si>
  <si>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</si>
  <si>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</si>
  <si>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</si>
  <si>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</si>
  <si>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</si>
  <si>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</si>
  <si>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</si>
  <si>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</si>
  <si>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</si>
  <si>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</si>
  <si>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</si>
  <si>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</si>
  <si>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</si>
  <si>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</si>
  <si>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</si>
  <si>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</si>
  <si>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</si>
  <si>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</si>
  <si>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</si>
  <si>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</si>
  <si>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</si>
  <si>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</si>
  <si>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</si>
  <si>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</si>
  <si>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</si>
  <si>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</si>
  <si>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</si>
  <si>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</si>
  <si>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</si>
  <si>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</si>
  <si>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</si>
  <si>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</si>
  <si>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</si>
  <si>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</si>
  <si>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</si>
  <si>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</si>
  <si>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</si>
  <si>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</si>
  <si>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</si>
  <si>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</si>
  <si>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</si>
  <si>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</si>
  <si>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</si>
  <si>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</si>
  <si>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</si>
  <si>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</si>
  <si>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</si>
  <si>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</si>
  <si>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</si>
  <si>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</si>
  <si>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</si>
  <si>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</si>
  <si>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</si>
  <si>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</si>
  <si>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</si>
  <si>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</si>
  <si>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</si>
  <si>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</si>
  <si>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</si>
  <si>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</si>
  <si>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</si>
  <si>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</si>
  <si>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</si>
  <si>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</si>
  <si>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</si>
  <si>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</si>
  <si>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</si>
  <si>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</si>
  <si>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</si>
  <si>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</si>
  <si>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</si>
  <si>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</si>
  <si>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</si>
  <si>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</si>
  <si>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</si>
  <si>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</si>
  <si>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</si>
  <si>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</si>
  <si>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</si>
  <si>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</si>
  <si>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</si>
  <si>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</si>
  <si>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</si>
  <si>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</si>
  <si>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</si>
  <si>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</si>
  <si>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</si>
  <si>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</si>
  <si>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</si>
  <si>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</si>
  <si>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</si>
  <si>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</si>
  <si>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</si>
  <si>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</si>
  <si>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</si>
  <si>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</si>
  <si>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</si>
  <si>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</si>
  <si>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</si>
  <si>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</si>
  <si>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</si>
  <si>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</si>
  <si>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</si>
  <si>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</si>
  <si>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</si>
  <si>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</si>
  <si>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</si>
  <si>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</si>
  <si>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</si>
  <si>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</si>
  <si>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</si>
  <si>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</si>
  <si>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</si>
  <si>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</si>
  <si>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</si>
  <si>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</si>
  <si>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</si>
  <si>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</si>
  <si>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</si>
  <si>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</si>
  <si>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</si>
  <si>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</si>
  <si>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</si>
  <si>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</si>
  <si>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</si>
  <si>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</si>
  <si>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</si>
  <si>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</si>
  <si>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</si>
  <si>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</si>
  <si>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</si>
  <si>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</si>
  <si>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</si>
  <si>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</si>
  <si>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</si>
  <si>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</si>
  <si>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</si>
  <si>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</si>
  <si>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</si>
  <si>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</si>
  <si>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</si>
  <si>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</si>
  <si>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</si>
  <si>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</si>
  <si>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</si>
  <si>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</si>
  <si>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</si>
  <si>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</si>
  <si>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</si>
  <si>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</si>
  <si>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</si>
  <si>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</si>
  <si>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</si>
  <si>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</si>
  <si>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</si>
  <si>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</si>
  <si>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</si>
  <si>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</si>
  <si>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</si>
  <si>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</si>
  <si>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</si>
  <si>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</si>
  <si>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</si>
  <si>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</si>
  <si>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</si>
  <si>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</si>
  <si>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</si>
  <si>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</si>
  <si>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</si>
  <si>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</si>
  <si>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</si>
  <si>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</si>
  <si>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</si>
  <si>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</si>
  <si>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</si>
  <si>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</si>
  <si>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</si>
  <si>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</si>
  <si>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</si>
  <si>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</si>
  <si>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</si>
  <si>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</si>
  <si>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</si>
  <si>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</si>
  <si>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</si>
  <si>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</si>
  <si>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</si>
  <si>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</si>
  <si>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</si>
  <si>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</si>
  <si>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</si>
  <si>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</si>
  <si>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</si>
  <si>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</si>
  <si>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</si>
  <si>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</si>
  <si>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</si>
  <si>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</si>
  <si>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</si>
  <si>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</si>
  <si>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</si>
  <si>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</si>
  <si>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</si>
  <si>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</si>
  <si>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</si>
  <si>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</si>
  <si>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</si>
  <si>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</si>
  <si>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</si>
  <si>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</si>
  <si>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</si>
  <si>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</si>
  <si>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</si>
  <si>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</si>
  <si>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</si>
  <si>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</si>
  <si>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</si>
  <si>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</si>
  <si>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</si>
  <si>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</si>
  <si>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</si>
  <si>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</si>
  <si>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</si>
  <si>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</si>
  <si>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</si>
  <si>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</si>
  <si>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</si>
  <si>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</si>
  <si>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</si>
  <si>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</si>
  <si>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</si>
  <si>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</si>
  <si>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</si>
  <si>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</si>
  <si>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</si>
  <si>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</si>
  <si>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</si>
  <si>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</si>
  <si>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</si>
  <si>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</si>
  <si>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</si>
  <si>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</si>
  <si>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</si>
  <si>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</si>
  <si>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</si>
  <si>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</si>
  <si>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</si>
  <si>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</si>
  <si>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</si>
  <si>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</si>
  <si>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</si>
  <si>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</si>
  <si>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</si>
  <si>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</si>
  <si>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</si>
  <si>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</si>
  <si>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</si>
  <si>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</si>
  <si>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</si>
  <si>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</si>
  <si>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</si>
  <si>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</si>
  <si>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</si>
  <si>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</si>
  <si>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</si>
  <si>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</si>
  <si>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</si>
  <si>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</si>
  <si>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</si>
  <si>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</si>
  <si>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</si>
  <si>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</si>
  <si>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</si>
  <si>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</si>
  <si>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</si>
  <si>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</si>
  <si>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</si>
  <si>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</si>
  <si>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</si>
  <si>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</si>
  <si>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</si>
  <si>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</si>
  <si>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</si>
  <si>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</si>
  <si>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</si>
  <si>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</si>
  <si>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</si>
  <si>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</si>
  <si>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</si>
  <si>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</si>
  <si>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</si>
  <si>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</si>
  <si>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</si>
  <si>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</si>
  <si>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</si>
  <si>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</si>
  <si>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</si>
  <si>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</si>
  <si>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</si>
  <si>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</si>
  <si>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</si>
  <si>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</si>
  <si>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</si>
  <si>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</si>
  <si>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</si>
  <si>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</si>
  <si>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</si>
  <si>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</si>
  <si>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</si>
  <si>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</si>
  <si>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</si>
  <si>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</si>
  <si>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</si>
  <si>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</si>
  <si>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</si>
  <si>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</si>
  <si>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</si>
  <si>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</si>
  <si>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</si>
  <si>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</si>
  <si>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</si>
  <si>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</si>
  <si>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</si>
  <si>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</si>
  <si>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</si>
  <si>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</si>
  <si>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</si>
  <si>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</si>
  <si>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</si>
  <si>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</si>
  <si>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</si>
  <si>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</si>
  <si>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</si>
  <si>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</si>
  <si>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</si>
  <si>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</si>
  <si>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</si>
  <si>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</si>
  <si>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</si>
  <si>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</si>
  <si>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</si>
  <si>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</si>
  <si>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</si>
  <si>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</si>
  <si>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</si>
  <si>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</si>
  <si>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</si>
  <si>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</si>
  <si>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</si>
  <si>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</si>
  <si>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</si>
  <si>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</si>
  <si>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</si>
  <si>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</si>
  <si>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</si>
  <si>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</si>
  <si>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</si>
  <si>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</si>
  <si>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</si>
  <si>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</si>
  <si>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</si>
  <si>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</si>
  <si>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</si>
  <si>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</si>
  <si>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</si>
  <si>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</si>
  <si>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</si>
  <si>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</si>
  <si>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</si>
  <si>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</si>
  <si>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</si>
  <si>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</si>
  <si>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</si>
  <si>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</si>
  <si>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</si>
  <si>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</si>
  <si>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</si>
  <si>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</si>
  <si>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</si>
  <si>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</si>
  <si>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</si>
  <si>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</si>
  <si>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</si>
  <si>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</si>
  <si>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</si>
  <si>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</si>
  <si>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</si>
  <si>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</si>
  <si>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</si>
  <si>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</si>
  <si>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</si>
  <si>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</si>
  <si>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</si>
  <si>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</si>
  <si>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</si>
  <si>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</si>
  <si>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</si>
  <si>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</si>
  <si>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</si>
  <si>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</si>
  <si>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</si>
  <si>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</si>
  <si>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</si>
  <si>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</si>
  <si>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</si>
  <si>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</si>
  <si>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</si>
  <si>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</si>
  <si>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</si>
  <si>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</si>
  <si>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</si>
  <si>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</si>
  <si>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</si>
  <si>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</si>
  <si>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</si>
  <si>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</si>
  <si>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</si>
  <si>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</si>
  <si>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</si>
  <si>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</si>
  <si>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</si>
  <si>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</si>
  <si>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</si>
  <si>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</si>
  <si>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</si>
  <si>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</si>
  <si>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</si>
  <si>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</si>
  <si>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</si>
  <si>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</si>
  <si>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</si>
  <si>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</si>
  <si>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</si>
  <si>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</si>
  <si>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</si>
  <si>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</si>
  <si>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</si>
  <si>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</si>
  <si>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</si>
  <si>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</si>
  <si>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</si>
  <si>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</si>
  <si>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</si>
  <si>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</si>
  <si>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</si>
  <si>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</si>
  <si>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</si>
  <si>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</si>
  <si>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</si>
  <si>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</si>
  <si>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</si>
  <si>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</si>
  <si>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</si>
  <si>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</si>
  <si>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</si>
  <si>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</si>
  <si>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</si>
  <si>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</si>
  <si>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</si>
  <si>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</si>
  <si>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</si>
  <si>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</si>
  <si>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</si>
  <si>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</si>
  <si>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</si>
  <si>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</si>
  <si>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</si>
  <si>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</si>
  <si>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</si>
  <si>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</si>
  <si>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</si>
  <si>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</si>
  <si>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</si>
  <si>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</si>
  <si>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</si>
  <si>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</si>
  <si>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</si>
  <si>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</si>
  <si>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</si>
  <si>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</si>
  <si>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</si>
  <si>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</si>
  <si>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</si>
  <si>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</si>
  <si>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</si>
  <si>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</si>
  <si>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</si>
  <si>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</si>
  <si>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</si>
  <si>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</si>
  <si>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</si>
  <si>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</si>
  <si>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</si>
  <si>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</si>
  <si>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</si>
  <si>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</si>
  <si>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</si>
  <si>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</si>
  <si>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</si>
  <si>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</si>
  <si>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</si>
  <si>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</si>
  <si>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</si>
  <si>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</si>
  <si>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</si>
  <si>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</si>
  <si>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</si>
  <si>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</si>
  <si>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</si>
  <si>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</si>
  <si>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</si>
  <si>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</si>
  <si>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</si>
  <si>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</si>
  <si>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</si>
  <si>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</si>
  <si>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</si>
  <si>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虎卫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</si>
  <si>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</si>
  <si>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</si>
  <si>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</si>
  <si>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</si>
  <si>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</si>
  <si>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</si>
  <si>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</si>
  <si>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</si>
  <si>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</si>
  <si>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</si>
  <si>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</si>
  <si>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</si>
  <si>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</si>
  <si>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</si>
  <si>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</si>
  <si>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</si>
  <si>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</si>
  <si>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</si>
  <si>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</si>
  <si>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</si>
  <si>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</si>
  <si>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</si>
  <si>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</si>
  <si>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</si>
  <si>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</si>
  <si>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</si>
  <si>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</si>
  <si>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</si>
  <si>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</si>
  <si>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</si>
  <si>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</si>
  <si>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</si>
  <si>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</si>
  <si>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</si>
  <si>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</si>
  <si>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</si>
  <si>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</si>
  <si>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</si>
  <si>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</si>
  <si>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</si>
  <si>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</si>
  <si>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</si>
  <si>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</si>
  <si>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</si>
  <si>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</si>
  <si>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</si>
  <si>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</si>
  <si>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</si>
  <si>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</si>
  <si>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</si>
  <si>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</si>
  <si>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</si>
  <si>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</si>
  <si>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</si>
  <si>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</si>
  <si>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</si>
  <si>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</si>
  <si>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</si>
  <si>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</si>
  <si>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</si>
  <si>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</si>
  <si>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</si>
  <si>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</si>
  <si>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</si>
  <si>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</si>
  <si>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</si>
  <si>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</si>
  <si>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</si>
  <si>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</si>
  <si>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</si>
  <si>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</si>
  <si>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</si>
  <si>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</si>
  <si>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</si>
  <si>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</si>
  <si>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</si>
  <si>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</si>
  <si>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</si>
  <si>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</si>
  <si>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</si>
  <si>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</si>
  <si>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</si>
  <si>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</si>
  <si>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</si>
  <si>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</si>
  <si>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</si>
  <si>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</si>
  <si>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</si>
  <si>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</si>
  <si>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</si>
  <si>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</si>
  <si>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</si>
  <si>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</si>
  <si>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</si>
  <si>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</si>
  <si>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</si>
  <si>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</si>
  <si>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</si>
  <si>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</si>
  <si>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</si>
  <si>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</si>
  <si>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</si>
  <si>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</si>
  <si>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</si>
  <si>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</si>
  <si>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</si>
  <si>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</si>
  <si>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</si>
  <si>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</si>
  <si>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</si>
  <si>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</si>
  <si>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</si>
  <si>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</si>
  <si>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</si>
  <si>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</si>
  <si>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</si>
  <si>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</si>
  <si>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</si>
  <si>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</si>
  <si>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</si>
  <si>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</si>
  <si>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</si>
  <si>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</si>
  <si>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</si>
  <si>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</si>
  <si>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</si>
  <si>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</si>
  <si>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</si>
  <si>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</si>
  <si>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</si>
  <si>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</si>
  <si>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</si>
  <si>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</si>
  <si>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</si>
  <si>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</si>
  <si>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</si>
  <si>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</si>
  <si>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</si>
  <si>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</si>
  <si>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</si>
  <si>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</si>
  <si>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</si>
  <si>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</si>
  <si>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</si>
  <si>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</si>
  <si>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</si>
  <si>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</si>
  <si>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</si>
  <si>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</si>
  <si>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</si>
  <si>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</si>
  <si>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</si>
  <si>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</si>
  <si>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</si>
  <si>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</si>
  <si>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</si>
  <si>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</si>
  <si>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</si>
  <si>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</si>
  <si>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</si>
  <si>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</si>
  <si>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</si>
  <si>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</si>
  <si>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</si>
  <si>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预留技能1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</si>
  <si>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</si>
  <si>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</si>
  <si>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</si>
  <si>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</si>
  <si>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</si>
  <si>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</si>
  <si>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</si>
  <si>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</si>
  <si>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</si>
  <si>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</si>
  <si>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</si>
  <si>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</si>
  <si>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</si>
  <si>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</si>
  <si>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</si>
  <si>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</si>
  <si>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</si>
  <si>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</si>
  <si>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</si>
  <si>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</si>
  <si>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</si>
  <si>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</si>
  <si>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</si>
  <si>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</si>
  <si>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</si>
  <si>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</si>
  <si>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</si>
  <si>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</si>
  <si>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</si>
  <si>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</si>
  <si>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</si>
  <si>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</si>
  <si>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</si>
  <si>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;刷新模式-0：旧的刷新模式，以时间周期循环刷怪，适用于小怪刷新</t>
  </si>
  <si>
    <t>;刷新模式-1：新的刷新模式，以怪物死亡时间开始计时刷新时间，适用于BOSS刷新，可复活怪物（Race为91、96）死亡后不会再刷新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</si>
  <si>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</si>
  <si>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</si>
  <si>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</si>
  <si>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</si>
  <si>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</si>
  <si>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</si>
  <si>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</si>
  <si>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</si>
  <si>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</si>
  <si>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</si>
  <si>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</si>
  <si>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</si>
  <si>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</si>
  <si>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</si>
  <si>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</si>
  <si>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</si>
  <si>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</si>
  <si>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</si>
  <si>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</si>
  <si>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</si>
  <si>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</si>
  <si>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</si>
  <si>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</si>
  <si>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</si>
  <si>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</si>
  <si>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</si>
  <si>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</si>
  <si>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</si>
  <si>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</si>
  <si>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</si>
  <si>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</si>
  <si>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</si>
  <si>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</si>
  <si>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</si>
  <si>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</si>
  <si>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</si>
  <si>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</si>
  <si>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</si>
  <si>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</si>
  <si>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</si>
  <si>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</si>
  <si>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</si>
  <si>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</si>
  <si>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</si>
  <si>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</si>
  <si>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</si>
  <si>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</si>
  <si>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</si>
  <si>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</si>
  <si>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</si>
  <si>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</si>
  <si>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</si>
  <si>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</si>
  <si>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</si>
  <si>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</si>
  <si>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</si>
  <si>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</si>
  <si>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</si>
  <si>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</si>
  <si>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</si>
  <si>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</si>
  <si>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</si>
  <si>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</si>
  <si>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</si>
  <si>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</si>
  <si>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</si>
  <si>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</si>
  <si>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</si>
  <si>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</si>
  <si>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</si>
  <si>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</si>
  <si>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</si>
  <si>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</si>
  <si>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</si>
  <si>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</si>
  <si>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</si>
  <si>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</si>
  <si>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</si>
  <si>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</si>
  <si>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</si>
  <si>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</si>
  <si>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</si>
  <si>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</si>
  <si>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</si>
  <si>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</si>
  <si>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</si>
  <si>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</si>
  <si>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</si>
  <si>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</si>
  <si>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</si>
  <si>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</si>
  <si>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</si>
  <si>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</si>
  <si>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</si>
  <si>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</si>
  <si>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</si>
  <si>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</si>
  <si>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</si>
  <si>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</si>
  <si>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</si>
  <si>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</si>
  <si>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</si>
  <si>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</si>
  <si>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</si>
  <si>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</si>
  <si>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</si>
  <si>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</si>
  <si>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</si>
  <si>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</si>
  <si>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</si>
  <si>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</si>
  <si>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</si>
  <si>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</si>
  <si>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</si>
  <si>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</si>
  <si>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</si>
  <si>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</si>
  <si>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</si>
  <si>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</si>
  <si>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</si>
  <si>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</si>
  <si>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</si>
  <si>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</si>
  <si>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</si>
  <si>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</si>
  <si>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</si>
  <si>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</si>
  <si>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</si>
  <si>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</si>
  <si>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</si>
  <si>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</si>
  <si>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</si>
  <si>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</si>
  <si>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</si>
  <si>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</si>
  <si>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</si>
  <si>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</si>
  <si>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</si>
  <si>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</si>
  <si>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</si>
  <si>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</si>
  <si>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</si>
  <si>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</si>
  <si>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</si>
  <si>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</si>
  <si>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</si>
  <si>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</si>
  <si>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</si>
  <si>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</si>
  <si>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</si>
  <si>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</si>
  <si>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</si>
  <si>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</si>
  <si>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</si>
  <si>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</si>
  <si>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</si>
  <si>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</si>
  <si>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</si>
  <si>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</si>
  <si>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</si>
  <si>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</si>
  <si>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</si>
  <si>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</si>
  <si>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</si>
  <si>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</si>
  <si>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</si>
  <si>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</si>
  <si>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</si>
  <si>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</si>
  <si>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</si>
  <si>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</si>
  <si>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</si>
  <si>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</si>
  <si>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</si>
  <si>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</si>
  <si>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</si>
  <si>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</si>
  <si>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</si>
  <si>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</si>
  <si>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</si>
  <si>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</si>
  <si>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</si>
  <si>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</si>
  <si>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</si>
  <si>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</si>
  <si>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</si>
  <si>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</si>
  <si>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</si>
  <si>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</si>
  <si>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</si>
  <si>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</si>
  <si>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</si>
  <si>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</si>
  <si>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</si>
  <si>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</si>
  <si>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</si>
  <si>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</si>
  <si>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</si>
  <si>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</si>
  <si>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</si>
  <si>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</si>
  <si>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</si>
  <si>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</si>
  <si>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</si>
  <si>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</si>
  <si>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</si>
  <si>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</si>
  <si>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</si>
  <si>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</si>
  <si>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</si>
  <si>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</si>
  <si>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</si>
  <si>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</si>
  <si>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</si>
  <si>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</si>
  <si>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</si>
  <si>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</si>
  <si>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</si>
  <si>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</si>
  <si>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</si>
  <si>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</si>
  <si>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</si>
  <si>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</si>
  <si>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</si>
  <si>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</si>
  <si>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</si>
  <si>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</si>
  <si>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</si>
  <si>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</si>
  <si>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</si>
  <si>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</si>
  <si>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</si>
  <si>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</si>
  <si>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</si>
  <si>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</si>
  <si>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</si>
  <si>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</si>
  <si>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</si>
  <si>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</si>
  <si>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</si>
  <si>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</si>
  <si>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</si>
  <si>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</si>
  <si>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</si>
  <si>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</si>
  <si>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</si>
  <si>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</si>
  <si>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</si>
  <si>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</si>
  <si>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</si>
  <si>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</si>
  <si>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</si>
  <si>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</si>
  <si>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</si>
  <si>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</si>
  <si>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</si>
  <si>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</si>
  <si>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</si>
  <si>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</si>
  <si>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</si>
  <si>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</si>
  <si>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</si>
  <si>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</si>
  <si>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</si>
  <si>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</si>
  <si>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</si>
  <si>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</si>
  <si>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</si>
  <si>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</si>
  <si>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</si>
  <si>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</si>
  <si>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</si>
  <si>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</si>
  <si>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</si>
  <si>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</si>
  <si>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</si>
  <si>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</si>
  <si>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</si>
  <si>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</si>
  <si>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</si>
  <si>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</si>
  <si>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</si>
  <si>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</si>
  <si>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</si>
  <si>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</si>
  <si>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</si>
  <si>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</si>
  <si>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</si>
  <si>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</si>
  <si>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</si>
  <si>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</si>
  <si>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</si>
  <si>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</si>
  <si>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</si>
  <si>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</si>
  <si>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</si>
  <si>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</si>
  <si>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</si>
  <si>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</si>
  <si>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</si>
  <si>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</si>
  <si>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</si>
  <si>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</si>
  <si>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</si>
  <si>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</si>
  <si>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</si>
  <si>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</si>
  <si>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</si>
  <si>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</si>
  <si>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</si>
  <si>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</si>
  <si>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</si>
  <si>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</si>
  <si>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</si>
  <si>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</si>
  <si>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</si>
  <si>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</si>
  <si>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</si>
  <si>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</si>
  <si>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</si>
  <si>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</si>
  <si>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</si>
  <si>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</si>
  <si>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</si>
  <si>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</si>
  <si>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</si>
  <si>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</si>
  <si>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</si>
  <si>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</si>
  <si>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</si>
  <si>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</si>
  <si>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</si>
  <si>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</si>
  <si>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</si>
  <si>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</si>
  <si>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</si>
  <si>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</si>
  <si>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</si>
  <si>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</si>
  <si>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</si>
  <si>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</si>
  <si>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</si>
  <si>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</si>
  <si>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</si>
  <si>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</si>
  <si>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</si>
  <si>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</si>
  <si>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</si>
  <si>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</si>
  <si>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</si>
  <si>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</si>
  <si>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</si>
  <si>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</si>
  <si>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</si>
  <si>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</si>
  <si>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</si>
  <si>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</si>
  <si>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</si>
  <si>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</si>
  <si>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</si>
  <si>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</si>
  <si>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</si>
  <si>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</si>
  <si>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</si>
  <si>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</si>
  <si>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</si>
  <si>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</si>
  <si>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</si>
  <si>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</si>
  <si>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</si>
  <si>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</si>
  <si>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</si>
  <si>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</si>
  <si>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</si>
  <si>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</si>
  <si>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</si>
  <si>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</si>
  <si>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</si>
  <si>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</si>
  <si>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</si>
  <si>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</si>
  <si>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</si>
  <si>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</si>
  <si>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</si>
  <si>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</si>
  <si>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</si>
  <si>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</si>
  <si>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</si>
  <si>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</si>
  <si>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</si>
  <si>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</si>
  <si>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红野猪3</t>
    <phoneticPr fontId="19" type="noConversion"/>
  </si>
  <si>
    <t>黑野猪3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</si>
  <si>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</si>
  <si>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</si>
  <si>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</si>
  <si>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</si>
  <si>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</si>
  <si>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</si>
  <si>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</si>
  <si>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</si>
  <si>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</si>
  <si>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</si>
  <si>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</si>
  <si>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</si>
  <si>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</si>
  <si>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</si>
  <si>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</si>
  <si>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</si>
  <si>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</si>
  <si>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</si>
  <si>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</si>
  <si>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</si>
  <si>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</si>
  <si>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</si>
  <si>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</si>
  <si>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</si>
  <si>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</si>
  <si>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</si>
  <si>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</si>
  <si>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</si>
  <si>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</si>
  <si>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</si>
  <si>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</si>
  <si>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</si>
  <si>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</si>
  <si>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</si>
  <si>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</si>
  <si>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</si>
  <si>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</si>
  <si>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</si>
  <si>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</si>
  <si>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</si>
  <si>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</si>
  <si>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</si>
  <si>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</si>
  <si>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</si>
  <si>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</si>
  <si>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</si>
  <si>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</si>
  <si>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</si>
  <si>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</si>
  <si>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</si>
  <si>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</si>
  <si>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</si>
  <si>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</si>
  <si>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</si>
  <si>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</si>
  <si>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</si>
  <si>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</si>
  <si>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</si>
  <si>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</si>
  <si>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</si>
  <si>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</si>
  <si>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</si>
  <si>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</si>
  <si>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</si>
  <si>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</si>
  <si>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</si>
  <si>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</si>
  <si>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</si>
  <si>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</si>
  <si>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</si>
  <si>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</si>
  <si>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</si>
  <si>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</si>
  <si>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</si>
  <si>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</si>
  <si>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</si>
  <si>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</si>
  <si>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</si>
  <si>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</si>
  <si>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</si>
  <si>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</si>
  <si>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</si>
  <si>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</si>
  <si>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</si>
  <si>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</si>
  <si>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</si>
  <si>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</si>
  <si>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</si>
  <si>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</si>
  <si>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</si>
  <si>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</si>
  <si>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</si>
  <si>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</si>
  <si>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</si>
  <si>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</si>
  <si>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</si>
  <si>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</si>
  <si>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</si>
  <si>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</si>
  <si>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</si>
  <si>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</si>
  <si>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</si>
  <si>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</si>
  <si>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</si>
  <si>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</si>
  <si>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</si>
  <si>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</si>
  <si>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</si>
  <si>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</si>
  <si>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</si>
  <si>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</si>
  <si>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</si>
  <si>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</si>
  <si>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</si>
  <si>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</si>
  <si>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</si>
  <si>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</si>
  <si>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</si>
  <si>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</si>
  <si>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</si>
  <si>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</si>
  <si>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</si>
  <si>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</si>
  <si>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</si>
  <si>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</si>
  <si>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</si>
  <si>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</si>
  <si>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</si>
  <si>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</si>
  <si>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</si>
  <si>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</si>
  <si>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</si>
  <si>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</si>
  <si>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</si>
  <si>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</si>
  <si>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</si>
  <si>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</si>
  <si>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</si>
  <si>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</si>
  <si>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</si>
  <si>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</si>
  <si>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</si>
  <si>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</si>
  <si>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</si>
  <si>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</si>
  <si>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</si>
  <si>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</si>
  <si>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</si>
  <si>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</si>
  <si>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</si>
  <si>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</si>
  <si>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</si>
  <si>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</si>
  <si>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</si>
  <si>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</si>
  <si>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</si>
  <si>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</si>
  <si>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</si>
  <si>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</si>
  <si>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</si>
  <si>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</si>
  <si>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</si>
  <si>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</si>
  <si>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</si>
  <si>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</si>
  <si>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</si>
  <si>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</si>
  <si>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</si>
  <si>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</si>
  <si>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</si>
  <si>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</si>
  <si>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</si>
  <si>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</si>
  <si>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</si>
  <si>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</si>
  <si>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</si>
  <si>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</si>
  <si>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</si>
  <si>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</si>
  <si>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</si>
  <si>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</si>
  <si>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</si>
  <si>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</si>
  <si>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</si>
  <si>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</si>
  <si>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</si>
  <si>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</si>
  <si>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</si>
  <si>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</si>
  <si>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</si>
  <si>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</si>
  <si>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</si>
  <si>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</si>
  <si>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</si>
  <si>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</si>
  <si>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</si>
  <si>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</si>
  <si>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</si>
  <si>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</si>
  <si>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</si>
  <si>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</si>
  <si>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</si>
  <si>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</si>
  <si>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</si>
  <si>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</si>
  <si>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</si>
  <si>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</si>
  <si>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</si>
  <si>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</si>
  <si>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</si>
  <si>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</si>
  <si>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</si>
  <si>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</si>
  <si>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</si>
  <si>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</si>
  <si>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</si>
  <si>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</si>
  <si>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</si>
  <si>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</si>
  <si>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</si>
  <si>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</si>
  <si>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</si>
  <si>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</si>
  <si>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</si>
  <si>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</si>
  <si>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</si>
  <si>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</si>
  <si>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</si>
  <si>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</si>
  <si>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</si>
  <si>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</si>
  <si>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</si>
  <si>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</si>
  <si>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</si>
  <si>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</si>
  <si>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</si>
  <si>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</si>
  <si>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</si>
  <si>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</si>
  <si>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</si>
  <si>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</si>
  <si>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</si>
  <si>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</si>
  <si>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</si>
  <si>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</si>
  <si>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</si>
  <si>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</si>
  <si>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</si>
  <si>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</si>
  <si>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</si>
  <si>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</si>
  <si>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</si>
  <si>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</si>
  <si>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</si>
  <si>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</si>
  <si>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</si>
  <si>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</si>
  <si>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</si>
  <si>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</si>
  <si>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</si>
  <si>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</si>
  <si>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</si>
  <si>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</si>
  <si>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</si>
  <si>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</si>
  <si>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</si>
  <si>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</si>
  <si>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</si>
  <si>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</si>
  <si>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</si>
  <si>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</si>
  <si>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</si>
  <si>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</si>
  <si>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</si>
  <si>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</si>
  <si>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</si>
  <si>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</si>
  <si>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</si>
  <si>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</si>
  <si>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</si>
  <si>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</si>
  <si>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</si>
  <si>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</si>
  <si>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</si>
  <si>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</si>
  <si>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</si>
  <si>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</si>
  <si>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</si>
  <si>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</si>
  <si>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</si>
  <si>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</si>
  <si>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</si>
  <si>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</si>
  <si>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</si>
  <si>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</si>
  <si>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</si>
  <si>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</si>
  <si>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</si>
  <si>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</si>
  <si>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</si>
  <si>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</si>
  <si>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</si>
  <si>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</si>
  <si>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</si>
  <si>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</si>
  <si>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</si>
  <si>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</si>
  <si>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</si>
  <si>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</si>
  <si>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</si>
  <si>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</si>
  <si>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</si>
  <si>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</si>
  <si>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</si>
  <si>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</si>
  <si>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</si>
  <si>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</si>
  <si>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</si>
  <si>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</si>
  <si>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</si>
  <si>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</si>
  <si>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</si>
  <si>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</si>
  <si>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</si>
  <si>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</si>
  <si>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</si>
  <si>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</si>
  <si>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</si>
  <si>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</si>
  <si>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</si>
  <si>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</si>
  <si>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</si>
  <si>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</si>
  <si>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</si>
  <si>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</si>
  <si>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</si>
  <si>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</si>
  <si>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</si>
  <si>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</si>
  <si>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</si>
  <si>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</si>
  <si>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</si>
  <si>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</si>
  <si>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</si>
  <si>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</si>
  <si>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</si>
  <si>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</si>
  <si>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</si>
  <si>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</si>
  <si>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</si>
  <si>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</si>
  <si>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</si>
  <si>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</si>
  <si>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</si>
  <si>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</si>
  <si>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</si>
  <si>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</si>
  <si>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</si>
  <si>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</si>
  <si>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</si>
  <si>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</si>
  <si>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</si>
  <si>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</si>
  <si>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</si>
  <si>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</si>
  <si>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</si>
  <si>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</si>
  <si>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</si>
  <si>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</si>
  <si>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</si>
  <si>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</si>
  <si>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</si>
  <si>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</si>
  <si>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</si>
  <si>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</si>
  <si>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</si>
  <si>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</si>
  <si>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</si>
  <si>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</si>
  <si>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</si>
  <si>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</si>
  <si>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</si>
  <si>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</si>
  <si>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</si>
  <si>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</si>
  <si>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</si>
  <si>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</si>
  <si>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</si>
  <si>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</si>
  <si>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</si>
  <si>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</si>
  <si>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</si>
  <si>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</si>
  <si>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</si>
  <si>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</si>
  <si>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</si>
  <si>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</si>
  <si>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</si>
  <si>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</si>
  <si>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</si>
  <si>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</si>
  <si>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</si>
  <si>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</si>
  <si>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</si>
  <si>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</si>
  <si>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</si>
  <si>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</si>
  <si>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</si>
  <si>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</si>
  <si>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</si>
  <si>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</si>
  <si>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</si>
  <si>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</si>
  <si>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</si>
  <si>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</si>
  <si>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</si>
  <si>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</si>
  <si>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</si>
  <si>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</si>
  <si>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</si>
  <si>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</si>
  <si>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</si>
  <si>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</si>
  <si>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</si>
  <si>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</si>
  <si>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</si>
  <si>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</si>
  <si>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</si>
  <si>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</si>
  <si>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</si>
  <si>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</si>
  <si>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</si>
  <si>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</si>
  <si>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</si>
  <si>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</si>
  <si>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</si>
  <si>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</si>
  <si>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</si>
  <si>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</si>
  <si>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</si>
  <si>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</si>
  <si>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</si>
  <si>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</si>
  <si>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</si>
  <si>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</si>
  <si>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</si>
  <si>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</si>
  <si>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</si>
  <si>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</si>
  <si>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</si>
  <si>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</si>
  <si>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</si>
  <si>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</si>
  <si>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</si>
  <si>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</si>
  <si>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</si>
  <si>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</si>
  <si>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</si>
  <si>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</si>
  <si>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</si>
  <si>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</si>
  <si>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</si>
  <si>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</si>
  <si>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</si>
  <si>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</si>
  <si>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</si>
  <si>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</si>
  <si>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</si>
  <si>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</si>
  <si>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</si>
  <si>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</si>
  <si>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</si>
  <si>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</si>
  <si>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</si>
  <si>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</si>
  <si>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</si>
  <si>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</si>
  <si>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</si>
  <si>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</si>
  <si>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</si>
  <si>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</si>
  <si>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</si>
  <si>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</si>
  <si>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</si>
  <si>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</si>
  <si>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</si>
  <si>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</si>
  <si>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</si>
  <si>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</si>
  <si>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</si>
  <si>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</si>
  <si>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</si>
  <si>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</si>
  <si>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</si>
  <si>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</si>
  <si>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</si>
  <si>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</si>
  <si>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</si>
  <si>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</si>
  <si>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</si>
  <si>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</si>
  <si>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</si>
  <si>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</si>
  <si>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</si>
  <si>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</si>
  <si>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</si>
  <si>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</si>
  <si>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</si>
  <si>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</si>
  <si>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</si>
  <si>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</si>
  <si>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</si>
  <si>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</si>
  <si>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</si>
  <si>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</si>
  <si>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</si>
  <si>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</si>
  <si>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</si>
  <si>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</si>
  <si>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</si>
  <si>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</si>
  <si>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</si>
  <si>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</si>
  <si>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</si>
  <si>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</si>
  <si>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</si>
  <si>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</si>
  <si>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</si>
  <si>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</si>
  <si>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</si>
  <si>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</si>
  <si>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</si>
  <si>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</si>
  <si>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</si>
  <si>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</si>
  <si>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</si>
  <si>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</si>
  <si>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</si>
  <si>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</si>
  <si>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</si>
  <si>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</si>
  <si>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</si>
  <si>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</si>
  <si>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</si>
  <si>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</si>
  <si>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</si>
  <si>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</si>
  <si>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</si>
  <si>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</si>
  <si>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</si>
  <si>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</si>
  <si>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</si>
  <si>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</si>
  <si>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</si>
  <si>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</si>
  <si>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</si>
  <si>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</si>
  <si>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</si>
  <si>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</si>
  <si>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</si>
  <si>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</si>
  <si>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</si>
  <si>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</si>
  <si>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</si>
  <si>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</si>
  <si>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</si>
  <si>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</si>
  <si>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</si>
  <si>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</si>
  <si>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</si>
  <si>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</si>
  <si>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</si>
  <si>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</si>
  <si>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</si>
  <si>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</si>
  <si>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</si>
  <si>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</si>
  <si>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</si>
  <si>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</si>
  <si>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</si>
  <si>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</si>
  <si>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</si>
  <si>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</si>
  <si>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</si>
  <si>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</si>
  <si>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</si>
  <si>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</si>
  <si>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</si>
  <si>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</si>
  <si>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</si>
  <si>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</si>
  <si>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</si>
  <si>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</si>
  <si>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</si>
  <si>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</si>
  <si>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</si>
  <si>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</si>
  <si>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</si>
  <si>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</si>
  <si>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</si>
  <si>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</si>
  <si>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</si>
  <si>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</si>
  <si>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</si>
  <si>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</si>
  <si>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</si>
  <si>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</si>
  <si>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</si>
  <si>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</si>
  <si>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</si>
  <si>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</si>
  <si>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</si>
  <si>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</si>
  <si>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</si>
  <si>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</si>
  <si>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</si>
  <si>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</si>
  <si>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</si>
  <si>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</si>
  <si>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</si>
  <si>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</si>
  <si>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</si>
  <si>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</si>
  <si>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</si>
  <si>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</si>
  <si>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</si>
  <si>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</si>
  <si>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</si>
  <si>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</si>
  <si>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</si>
  <si>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</si>
  <si>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</si>
  <si>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</si>
  <si>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</si>
  <si>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</si>
  <si>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</si>
  <si>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</si>
  <si>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</si>
  <si>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</si>
  <si>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</si>
  <si>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</si>
  <si>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</si>
  <si>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</si>
  <si>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</si>
  <si>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</si>
  <si>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</si>
  <si>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</si>
  <si>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</si>
  <si>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</si>
  <si>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</si>
  <si>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</si>
  <si>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</si>
  <si>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</si>
  <si>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</si>
  <si>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</si>
  <si>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</si>
  <si>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</si>
  <si>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</si>
  <si>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</si>
  <si>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</si>
  <si>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</si>
  <si>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</si>
  <si>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</si>
  <si>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</si>
  <si>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</si>
  <si>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</si>
  <si>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</si>
  <si>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</si>
  <si>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</si>
  <si>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</si>
  <si>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</si>
  <si>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</si>
  <si>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</si>
  <si>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</si>
  <si>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</si>
  <si>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</si>
  <si>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</si>
  <si>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</si>
  <si>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</si>
  <si>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</si>
  <si>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</si>
  <si>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</si>
  <si>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</si>
  <si>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</si>
  <si>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</si>
  <si>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</si>
  <si>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</si>
  <si>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</si>
  <si>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</si>
  <si>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</si>
  <si>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</si>
  <si>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</si>
  <si>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</si>
  <si>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</si>
  <si>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</si>
  <si>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</si>
  <si>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</si>
  <si>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</si>
  <si>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</si>
  <si>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</si>
  <si>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</si>
  <si>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</si>
  <si>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</si>
  <si>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</si>
  <si>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</si>
  <si>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</si>
  <si>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</si>
  <si>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</si>
  <si>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</si>
  <si>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</si>
  <si>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</si>
  <si>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</si>
  <si>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</si>
  <si>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</si>
  <si>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</si>
  <si>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</si>
  <si>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</si>
  <si>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</si>
  <si>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</si>
  <si>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</si>
  <si>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</si>
  <si>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</si>
  <si>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</si>
  <si>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</si>
  <si>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</si>
  <si>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</si>
  <si>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</si>
  <si>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</si>
  <si>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</si>
  <si>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</si>
  <si>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</si>
  <si>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</si>
  <si>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</si>
  <si>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</si>
  <si>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</si>
  <si>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</si>
  <si>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</si>
  <si>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</si>
  <si>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</si>
  <si>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</si>
  <si>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</si>
  <si>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</si>
  <si>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</si>
  <si>
    <t>冰霜雪雨</t>
    <phoneticPr fontId="18" type="noConversion"/>
  </si>
  <si>
    <t>五雷轰</t>
    <phoneticPr fontId="18" type="noConversion"/>
  </si>
  <si>
    <t>雷霆剑法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</si>
</sst>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79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0" fontId="25" fillId="0" borderId="0" xfId="42" applyFont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34" borderId="0" xfId="42" applyFill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6" fillId="0" borderId="0" xfId="42" applyFont="1" applyAlignment="1">
      <alignment horizontal="center" vertical="center" wrapText="1"/>
    </xf>
    <xf numFmtId="0" fontId="27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8" fillId="35" borderId="0" xfId="42" applyFont="1" applyFill="1" applyAlignment="1">
      <alignment horizontal="center" vertical="center" wrapText="1"/>
    </xf>
    <xf numFmtId="0" fontId="28" fillId="35" borderId="0" xfId="42" applyFont="1" applyFill="1" applyAlignment="1">
      <alignment horizontal="center" vertical="center"/>
    </xf>
    <xf numFmtId="0" fontId="29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7" fillId="0" borderId="10" xfId="0" applyFont="1" applyBorder="1" applyAlignment="1">
      <alignment horizontal="center" vertical="center"/>
    </xf>
    <xf numFmtId="0" fontId="27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30" fillId="0" borderId="10" xfId="0" applyFont="1" applyBorder="1" applyAlignment="1"/>
    <xf numFmtId="0" fontId="31" fillId="36" borderId="10" xfId="0" applyFont="1" applyFill="1" applyBorder="1" applyAlignment="1">
      <alignment horizontal="center" vertical="center"/>
    </xf>
    <xf numFmtId="0" fontId="31" fillId="37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31" fillId="41" borderId="10" xfId="0" applyFont="1" applyFill="1" applyBorder="1" applyAlignment="1"/>
    <xf numFmtId="0" fontId="31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27" fillId="36" borderId="10" xfId="0" applyFont="1" applyFill="1" applyBorder="1" applyAlignment="1">
      <alignment horizontal="center" vertical="center"/>
    </xf>
    <xf numFmtId="0" fontId="27" fillId="37" borderId="10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4" fillId="0" borderId="0" xfId="42" applyAlignment="1">
      <alignment horizontal="left"/>
    </xf>
    <xf numFmtId="0" fontId="21" fillId="0" borderId="0" xfId="42" applyFont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63"/>
  <sheetViews>
    <sheetView zoomScaleNormal="100" workbookViewId="0">
      <pane xSplit="3" ySplit="1" topLeftCell="D231" activePane="bottomRight" state="frozen"/>
      <selection pane="topRight" activeCell="D1" sqref="D1"/>
      <selection pane="bottomLeft" activeCell="A2" sqref="A2"/>
      <selection pane="bottomRight" sqref="A1:A1048576"/>
    </sheetView>
  </sheetViews>
  <sheetFormatPr baseColWidth="10" defaultColWidth="11" defaultRowHeight="16"/>
  <cols>
    <col min="1" max="1" width="5" style="1" bestFit="1" customWidth="1"/>
    <col min="2" max="2" width="8.5" customWidth="1"/>
    <col min="3" max="3" width="19.1640625" customWidth="1"/>
    <col min="4" max="4" width="6.83203125" customWidth="1"/>
    <col min="5" max="5" width="5.5" customWidth="1"/>
    <col min="6" max="6" width="8" customWidth="1"/>
    <col min="7" max="8" width="9.6640625" customWidth="1"/>
    <col min="9" max="9" width="9.1640625" customWidth="1"/>
    <col min="10" max="10" width="7.5" customWidth="1"/>
    <col min="11" max="12" width="7.6640625" customWidth="1"/>
    <col min="13" max="13" width="9.33203125" customWidth="1"/>
    <col min="14" max="14" width="9.1640625" customWidth="1"/>
    <col min="16" max="16" width="8.5" customWidth="1"/>
    <col min="43" max="43" width="7.1640625" customWidth="1"/>
  </cols>
  <sheetData>
    <row r="1" spans="1:47">
      <c r="A1" t="s">
        <v>676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4">
        <v>4</v>
      </c>
      <c r="G2" s="4">
        <v>8</v>
      </c>
      <c r="H2" s="4">
        <v>8</v>
      </c>
      <c r="I2" s="4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v>17</v>
      </c>
      <c r="T2" s="4">
        <v>5000</v>
      </c>
      <c r="U2" s="4">
        <v>18</v>
      </c>
      <c r="V2" s="4">
        <v>5000</v>
      </c>
      <c r="W2" s="4">
        <v>19</v>
      </c>
      <c r="X2" s="4">
        <v>5000</v>
      </c>
      <c r="Y2" s="4">
        <v>20</v>
      </c>
      <c r="Z2" s="4">
        <v>5000</v>
      </c>
      <c r="AA2" s="4">
        <v>22</v>
      </c>
      <c r="AB2" s="4">
        <v>5000</v>
      </c>
      <c r="AC2" s="4">
        <v>24</v>
      </c>
      <c r="AD2" s="4">
        <v>5000</v>
      </c>
      <c r="AE2" s="4">
        <v>26</v>
      </c>
      <c r="AF2" s="4">
        <v>5000</v>
      </c>
      <c r="AG2" s="4">
        <v>28</v>
      </c>
      <c r="AH2" s="4">
        <v>5000</v>
      </c>
      <c r="AI2" s="4">
        <v>5000</v>
      </c>
      <c r="AJ2" s="4">
        <v>5000</v>
      </c>
      <c r="AK2" s="4">
        <v>33</v>
      </c>
      <c r="AL2" s="4">
        <v>5000</v>
      </c>
      <c r="AM2" s="4">
        <v>36</v>
      </c>
      <c r="AN2" s="4">
        <v>5000</v>
      </c>
      <c r="AO2" s="4">
        <v>39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4">
        <v>7</v>
      </c>
      <c r="G3" s="4">
        <v>14</v>
      </c>
      <c r="H3" s="4">
        <v>20</v>
      </c>
      <c r="I3" s="4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v>17</v>
      </c>
      <c r="T3" s="4">
        <v>5000</v>
      </c>
      <c r="U3" s="4">
        <v>18</v>
      </c>
      <c r="V3" s="4">
        <v>5000</v>
      </c>
      <c r="W3" s="4">
        <v>19</v>
      </c>
      <c r="X3" s="4">
        <v>5000</v>
      </c>
      <c r="Y3" s="4">
        <v>20</v>
      </c>
      <c r="Z3" s="4">
        <v>5000</v>
      </c>
      <c r="AA3" s="4">
        <v>22</v>
      </c>
      <c r="AB3" s="4">
        <v>5000</v>
      </c>
      <c r="AC3" s="4">
        <v>24</v>
      </c>
      <c r="AD3" s="4">
        <v>5000</v>
      </c>
      <c r="AE3" s="4">
        <v>26</v>
      </c>
      <c r="AF3" s="4">
        <v>5000</v>
      </c>
      <c r="AG3" s="4">
        <v>28</v>
      </c>
      <c r="AH3" s="4">
        <v>5000</v>
      </c>
      <c r="AI3" s="4">
        <v>5000</v>
      </c>
      <c r="AJ3" s="4">
        <v>5000</v>
      </c>
      <c r="AK3" s="4">
        <v>33</v>
      </c>
      <c r="AL3" s="4">
        <v>5000</v>
      </c>
      <c r="AM3" s="4">
        <v>36</v>
      </c>
      <c r="AN3" s="4">
        <v>5000</v>
      </c>
      <c r="AO3" s="4">
        <v>39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v>17</v>
      </c>
      <c r="T4" s="4">
        <v>5000</v>
      </c>
      <c r="U4" s="4">
        <v>18</v>
      </c>
      <c r="V4" s="4">
        <v>5000</v>
      </c>
      <c r="W4" s="4">
        <v>19</v>
      </c>
      <c r="X4" s="4">
        <v>5000</v>
      </c>
      <c r="Y4" s="4">
        <v>20</v>
      </c>
      <c r="Z4" s="4">
        <v>5000</v>
      </c>
      <c r="AA4" s="4">
        <v>22</v>
      </c>
      <c r="AB4" s="4">
        <v>5000</v>
      </c>
      <c r="AC4" s="4">
        <v>24</v>
      </c>
      <c r="AD4" s="4">
        <v>5000</v>
      </c>
      <c r="AE4" s="4">
        <v>26</v>
      </c>
      <c r="AF4" s="4">
        <v>5000</v>
      </c>
      <c r="AG4" s="4">
        <v>28</v>
      </c>
      <c r="AH4" s="4">
        <v>5000</v>
      </c>
      <c r="AI4" s="4">
        <v>5000</v>
      </c>
      <c r="AJ4" s="4">
        <v>5000</v>
      </c>
      <c r="AK4" s="4">
        <v>33</v>
      </c>
      <c r="AL4" s="4">
        <v>5000</v>
      </c>
      <c r="AM4" s="4">
        <v>36</v>
      </c>
      <c r="AN4" s="4">
        <v>5000</v>
      </c>
      <c r="AO4" s="4">
        <v>39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v>20</v>
      </c>
      <c r="T5" s="4">
        <v>5000</v>
      </c>
      <c r="U5" s="4">
        <v>22</v>
      </c>
      <c r="V5" s="4">
        <v>5000</v>
      </c>
      <c r="W5" s="4">
        <v>24</v>
      </c>
      <c r="X5" s="4">
        <v>5000</v>
      </c>
      <c r="Y5" s="4">
        <v>26</v>
      </c>
      <c r="Z5" s="4">
        <v>5000</v>
      </c>
      <c r="AA5" s="4">
        <v>28</v>
      </c>
      <c r="AB5" s="4">
        <v>5000</v>
      </c>
      <c r="AC5" s="4">
        <v>30</v>
      </c>
      <c r="AD5" s="4">
        <v>5000</v>
      </c>
      <c r="AE5" s="4">
        <v>33</v>
      </c>
      <c r="AF5" s="4">
        <v>5000</v>
      </c>
      <c r="AG5" s="4">
        <v>36</v>
      </c>
      <c r="AH5" s="4">
        <v>5000</v>
      </c>
      <c r="AI5" s="4">
        <v>5000</v>
      </c>
      <c r="AJ5" s="4">
        <v>5000</v>
      </c>
      <c r="AK5" s="4">
        <v>42</v>
      </c>
      <c r="AL5" s="4">
        <v>5000</v>
      </c>
      <c r="AM5" s="4">
        <v>46</v>
      </c>
      <c r="AN5" s="4">
        <v>5000</v>
      </c>
      <c r="AO5" s="4">
        <v>50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4">
        <v>3</v>
      </c>
      <c r="G6" s="4">
        <v>6</v>
      </c>
      <c r="H6" s="4">
        <v>6</v>
      </c>
      <c r="I6" s="4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v>27</v>
      </c>
      <c r="T6" s="4">
        <v>5000</v>
      </c>
      <c r="U6" s="4">
        <v>29</v>
      </c>
      <c r="V6" s="4">
        <v>5000</v>
      </c>
      <c r="W6" s="4">
        <v>31</v>
      </c>
      <c r="X6" s="4">
        <v>5000</v>
      </c>
      <c r="Y6" s="4">
        <v>34</v>
      </c>
      <c r="Z6" s="4">
        <v>5000</v>
      </c>
      <c r="AA6" s="4">
        <v>37</v>
      </c>
      <c r="AB6" s="4">
        <v>5000</v>
      </c>
      <c r="AC6" s="4">
        <v>40</v>
      </c>
      <c r="AD6" s="4">
        <v>5000</v>
      </c>
      <c r="AE6" s="4">
        <v>44</v>
      </c>
      <c r="AF6" s="4">
        <v>5000</v>
      </c>
      <c r="AG6" s="4">
        <v>48</v>
      </c>
      <c r="AH6" s="4">
        <v>5000</v>
      </c>
      <c r="AI6" s="4">
        <v>5000</v>
      </c>
      <c r="AJ6" s="4">
        <v>5000</v>
      </c>
      <c r="AK6" s="4">
        <v>57</v>
      </c>
      <c r="AL6" s="4">
        <v>5000</v>
      </c>
      <c r="AM6" s="4">
        <v>62</v>
      </c>
      <c r="AN6" s="4">
        <v>5000</v>
      </c>
      <c r="AO6" s="4">
        <v>68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4">
        <v>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v>45</v>
      </c>
      <c r="T7" s="4">
        <v>5000</v>
      </c>
      <c r="U7" s="4">
        <v>24</v>
      </c>
      <c r="V7" s="4">
        <v>5000</v>
      </c>
      <c r="W7" s="4">
        <v>26</v>
      </c>
      <c r="X7" s="4">
        <v>5000</v>
      </c>
      <c r="Y7" s="4">
        <v>28</v>
      </c>
      <c r="Z7" s="4">
        <v>5000</v>
      </c>
      <c r="AA7" s="4">
        <v>30</v>
      </c>
      <c r="AB7" s="4">
        <v>5000</v>
      </c>
      <c r="AC7" s="4">
        <v>33</v>
      </c>
      <c r="AD7" s="4">
        <v>5000</v>
      </c>
      <c r="AE7" s="4">
        <v>36</v>
      </c>
      <c r="AF7" s="4">
        <v>5000</v>
      </c>
      <c r="AG7" s="4">
        <v>39</v>
      </c>
      <c r="AH7" s="4">
        <v>5000</v>
      </c>
      <c r="AI7" s="4">
        <v>5000</v>
      </c>
      <c r="AJ7" s="4">
        <v>5000</v>
      </c>
      <c r="AK7" s="4">
        <v>46</v>
      </c>
      <c r="AL7" s="4">
        <v>5000</v>
      </c>
      <c r="AM7" s="4">
        <v>50</v>
      </c>
      <c r="AN7" s="4">
        <v>5000</v>
      </c>
      <c r="AO7" s="4">
        <v>55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v>26</v>
      </c>
      <c r="T8" s="4">
        <v>5000</v>
      </c>
      <c r="U8" s="4">
        <v>28</v>
      </c>
      <c r="V8" s="4">
        <v>5000</v>
      </c>
      <c r="W8" s="4">
        <v>30</v>
      </c>
      <c r="X8" s="4">
        <v>5000</v>
      </c>
      <c r="Y8" s="4">
        <v>33</v>
      </c>
      <c r="Z8" s="4">
        <v>5000</v>
      </c>
      <c r="AA8" s="4">
        <v>36</v>
      </c>
      <c r="AB8" s="4">
        <v>5000</v>
      </c>
      <c r="AC8" s="4">
        <v>39</v>
      </c>
      <c r="AD8" s="4">
        <v>5000</v>
      </c>
      <c r="AE8" s="4">
        <v>42</v>
      </c>
      <c r="AF8" s="4">
        <v>5000</v>
      </c>
      <c r="AG8" s="4">
        <v>46</v>
      </c>
      <c r="AH8" s="4">
        <v>5000</v>
      </c>
      <c r="AI8" s="4">
        <v>5000</v>
      </c>
      <c r="AJ8" s="4">
        <v>5000</v>
      </c>
      <c r="AK8" s="4">
        <v>55</v>
      </c>
      <c r="AL8" s="4">
        <v>5000</v>
      </c>
      <c r="AM8" s="4">
        <v>60</v>
      </c>
      <c r="AN8" s="4">
        <v>5000</v>
      </c>
      <c r="AO8" s="4">
        <v>66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4">
        <v>8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v>20</v>
      </c>
      <c r="T9" s="4">
        <v>5000</v>
      </c>
      <c r="U9" s="4">
        <v>22</v>
      </c>
      <c r="V9" s="4">
        <v>5000</v>
      </c>
      <c r="W9" s="4">
        <v>24</v>
      </c>
      <c r="X9" s="4">
        <v>5000</v>
      </c>
      <c r="Y9" s="4">
        <v>26</v>
      </c>
      <c r="Z9" s="4">
        <v>5000</v>
      </c>
      <c r="AA9" s="4">
        <v>28</v>
      </c>
      <c r="AB9" s="4">
        <v>5000</v>
      </c>
      <c r="AC9" s="4">
        <v>30</v>
      </c>
      <c r="AD9" s="4">
        <v>5000</v>
      </c>
      <c r="AE9" s="4">
        <v>33</v>
      </c>
      <c r="AF9" s="4">
        <v>5000</v>
      </c>
      <c r="AG9" s="4">
        <v>36</v>
      </c>
      <c r="AH9" s="4">
        <v>5000</v>
      </c>
      <c r="AI9" s="4">
        <v>5000</v>
      </c>
      <c r="AJ9" s="4">
        <v>5000</v>
      </c>
      <c r="AK9" s="4">
        <v>42</v>
      </c>
      <c r="AL9" s="4">
        <v>5000</v>
      </c>
      <c r="AM9" s="4">
        <v>46</v>
      </c>
      <c r="AN9" s="4">
        <v>5000</v>
      </c>
      <c r="AO9" s="4">
        <v>50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4">
        <v>10</v>
      </c>
      <c r="G10" s="4">
        <v>14</v>
      </c>
      <c r="H10" s="4">
        <v>14</v>
      </c>
      <c r="I10" s="4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v>28</v>
      </c>
      <c r="T10" s="4">
        <v>5000</v>
      </c>
      <c r="U10" s="4">
        <v>30</v>
      </c>
      <c r="V10" s="4">
        <v>5000</v>
      </c>
      <c r="W10" s="4">
        <v>33</v>
      </c>
      <c r="X10" s="4">
        <v>5000</v>
      </c>
      <c r="Y10" s="4">
        <v>36</v>
      </c>
      <c r="Z10" s="4">
        <v>5000</v>
      </c>
      <c r="AA10" s="4">
        <v>39</v>
      </c>
      <c r="AB10" s="4">
        <v>5000</v>
      </c>
      <c r="AC10" s="4">
        <v>42</v>
      </c>
      <c r="AD10" s="4">
        <v>5000</v>
      </c>
      <c r="AE10" s="4">
        <v>46</v>
      </c>
      <c r="AF10" s="4">
        <v>5000</v>
      </c>
      <c r="AG10" s="4">
        <v>50</v>
      </c>
      <c r="AH10" s="4">
        <v>5000</v>
      </c>
      <c r="AI10" s="4">
        <v>5000</v>
      </c>
      <c r="AJ10" s="4">
        <v>5000</v>
      </c>
      <c r="AK10" s="4">
        <v>60</v>
      </c>
      <c r="AL10" s="4">
        <v>5000</v>
      </c>
      <c r="AM10" s="4">
        <v>66</v>
      </c>
      <c r="AN10" s="4">
        <v>5000</v>
      </c>
      <c r="AO10" s="4">
        <v>72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4">
        <v>30</v>
      </c>
      <c r="G11" s="4">
        <v>16</v>
      </c>
      <c r="H11" s="4">
        <v>16</v>
      </c>
      <c r="I11" s="4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v>75</v>
      </c>
      <c r="T11" s="4">
        <v>5000</v>
      </c>
      <c r="U11" s="4">
        <v>38</v>
      </c>
      <c r="V11" s="4">
        <v>5000</v>
      </c>
      <c r="W11" s="4">
        <v>41</v>
      </c>
      <c r="X11" s="4">
        <v>5000</v>
      </c>
      <c r="Y11" s="4">
        <v>45</v>
      </c>
      <c r="Z11" s="4">
        <v>5000</v>
      </c>
      <c r="AA11" s="4">
        <v>49</v>
      </c>
      <c r="AB11" s="4">
        <v>5000</v>
      </c>
      <c r="AC11" s="4">
        <v>53</v>
      </c>
      <c r="AD11" s="4">
        <v>5000</v>
      </c>
      <c r="AE11" s="4">
        <v>58</v>
      </c>
      <c r="AF11" s="4">
        <v>5000</v>
      </c>
      <c r="AG11" s="4">
        <v>63</v>
      </c>
      <c r="AH11" s="4">
        <v>5000</v>
      </c>
      <c r="AI11" s="4">
        <v>5000</v>
      </c>
      <c r="AJ11" s="4">
        <v>5000</v>
      </c>
      <c r="AK11" s="4">
        <v>75</v>
      </c>
      <c r="AL11" s="4">
        <v>5000</v>
      </c>
      <c r="AM11" s="4">
        <v>82</v>
      </c>
      <c r="AN11" s="4">
        <v>5000</v>
      </c>
      <c r="AO11" s="4">
        <v>90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4">
        <v>12</v>
      </c>
      <c r="G12" s="4">
        <v>22</v>
      </c>
      <c r="H12" s="4">
        <v>48</v>
      </c>
      <c r="I12" s="4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v>45</v>
      </c>
      <c r="T12" s="4">
        <v>5000</v>
      </c>
      <c r="U12" s="4">
        <v>27</v>
      </c>
      <c r="V12" s="4">
        <v>5000</v>
      </c>
      <c r="W12" s="4">
        <v>29</v>
      </c>
      <c r="X12" s="4">
        <v>5000</v>
      </c>
      <c r="Y12" s="4">
        <v>31</v>
      </c>
      <c r="Z12" s="4">
        <v>5000</v>
      </c>
      <c r="AA12" s="4">
        <v>34</v>
      </c>
      <c r="AB12" s="4">
        <v>5000</v>
      </c>
      <c r="AC12" s="4">
        <v>37</v>
      </c>
      <c r="AD12" s="4">
        <v>5000</v>
      </c>
      <c r="AE12" s="4">
        <v>40</v>
      </c>
      <c r="AF12" s="4">
        <v>5000</v>
      </c>
      <c r="AG12" s="4">
        <v>44</v>
      </c>
      <c r="AH12" s="4">
        <v>5000</v>
      </c>
      <c r="AI12" s="4">
        <v>5000</v>
      </c>
      <c r="AJ12" s="4">
        <v>5000</v>
      </c>
      <c r="AK12" s="4">
        <v>52</v>
      </c>
      <c r="AL12" s="4">
        <v>5000</v>
      </c>
      <c r="AM12" s="4">
        <v>57</v>
      </c>
      <c r="AN12" s="4">
        <v>5000</v>
      </c>
      <c r="AO12" s="4">
        <v>62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v>75</v>
      </c>
      <c r="T13" s="4">
        <v>5000</v>
      </c>
      <c r="U13" s="4">
        <v>34</v>
      </c>
      <c r="V13" s="4">
        <v>5000</v>
      </c>
      <c r="W13" s="4">
        <v>37</v>
      </c>
      <c r="X13" s="4">
        <v>5000</v>
      </c>
      <c r="Y13" s="4">
        <v>40</v>
      </c>
      <c r="Z13" s="4">
        <v>5000</v>
      </c>
      <c r="AA13" s="4">
        <v>44</v>
      </c>
      <c r="AB13" s="4">
        <v>5000</v>
      </c>
      <c r="AC13" s="4">
        <v>48</v>
      </c>
      <c r="AD13" s="4">
        <v>5000</v>
      </c>
      <c r="AE13" s="4">
        <v>52</v>
      </c>
      <c r="AF13" s="4">
        <v>5000</v>
      </c>
      <c r="AG13" s="4">
        <v>57</v>
      </c>
      <c r="AH13" s="4">
        <v>5000</v>
      </c>
      <c r="AI13" s="4">
        <v>5000</v>
      </c>
      <c r="AJ13" s="4">
        <v>5000</v>
      </c>
      <c r="AK13" s="4">
        <v>68</v>
      </c>
      <c r="AL13" s="4">
        <v>5000</v>
      </c>
      <c r="AM13" s="4">
        <v>74</v>
      </c>
      <c r="AN13" s="4">
        <v>5000</v>
      </c>
      <c r="AO13" s="4">
        <v>81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4">
        <v>5</v>
      </c>
      <c r="G14" s="4">
        <v>12</v>
      </c>
      <c r="H14" s="4">
        <v>28</v>
      </c>
      <c r="I14" s="4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v>26</v>
      </c>
      <c r="T14" s="4">
        <v>5000</v>
      </c>
      <c r="U14" s="4">
        <v>28</v>
      </c>
      <c r="V14" s="4">
        <v>5000</v>
      </c>
      <c r="W14" s="4">
        <v>30</v>
      </c>
      <c r="X14" s="4">
        <v>5000</v>
      </c>
      <c r="Y14" s="4">
        <v>33</v>
      </c>
      <c r="Z14" s="4">
        <v>5000</v>
      </c>
      <c r="AA14" s="4">
        <v>36</v>
      </c>
      <c r="AB14" s="4">
        <v>5000</v>
      </c>
      <c r="AC14" s="4">
        <v>39</v>
      </c>
      <c r="AD14" s="4">
        <v>5000</v>
      </c>
      <c r="AE14" s="4">
        <v>42</v>
      </c>
      <c r="AF14" s="4">
        <v>5000</v>
      </c>
      <c r="AG14" s="4">
        <v>46</v>
      </c>
      <c r="AH14" s="4">
        <v>5000</v>
      </c>
      <c r="AI14" s="4">
        <v>5000</v>
      </c>
      <c r="AJ14" s="4">
        <v>5000</v>
      </c>
      <c r="AK14" s="4">
        <v>55</v>
      </c>
      <c r="AL14" s="4">
        <v>5000</v>
      </c>
      <c r="AM14" s="4">
        <v>60</v>
      </c>
      <c r="AN14" s="4">
        <v>5000</v>
      </c>
      <c r="AO14" s="4">
        <v>66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4">
        <v>15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v>60</v>
      </c>
      <c r="T15" s="4">
        <v>5000</v>
      </c>
      <c r="U15" s="4">
        <v>30</v>
      </c>
      <c r="V15" s="4">
        <v>5000</v>
      </c>
      <c r="W15" s="4">
        <v>33</v>
      </c>
      <c r="X15" s="4">
        <v>5000</v>
      </c>
      <c r="Y15" s="4">
        <v>36</v>
      </c>
      <c r="Z15" s="4">
        <v>5000</v>
      </c>
      <c r="AA15" s="4">
        <v>39</v>
      </c>
      <c r="AB15" s="4">
        <v>5000</v>
      </c>
      <c r="AC15" s="4">
        <v>42</v>
      </c>
      <c r="AD15" s="4">
        <v>5000</v>
      </c>
      <c r="AE15" s="4">
        <v>46</v>
      </c>
      <c r="AF15" s="4">
        <v>5000</v>
      </c>
      <c r="AG15" s="4">
        <v>50</v>
      </c>
      <c r="AH15" s="4">
        <v>5000</v>
      </c>
      <c r="AI15" s="4">
        <v>5000</v>
      </c>
      <c r="AJ15" s="4">
        <v>5000</v>
      </c>
      <c r="AK15" s="4">
        <v>60</v>
      </c>
      <c r="AL15" s="4">
        <v>5000</v>
      </c>
      <c r="AM15" s="4">
        <v>66</v>
      </c>
      <c r="AN15" s="4">
        <v>5000</v>
      </c>
      <c r="AO15" s="4">
        <v>72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4">
        <v>15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v>50</v>
      </c>
      <c r="T16" s="4">
        <v>5000</v>
      </c>
      <c r="U16" s="4">
        <v>34</v>
      </c>
      <c r="V16" s="4">
        <v>5000</v>
      </c>
      <c r="W16" s="4">
        <v>37</v>
      </c>
      <c r="X16" s="4">
        <v>5000</v>
      </c>
      <c r="Y16" s="4">
        <v>40</v>
      </c>
      <c r="Z16" s="4">
        <v>5000</v>
      </c>
      <c r="AA16" s="4">
        <v>44</v>
      </c>
      <c r="AB16" s="4">
        <v>5000</v>
      </c>
      <c r="AC16" s="4">
        <v>48</v>
      </c>
      <c r="AD16" s="4">
        <v>5000</v>
      </c>
      <c r="AE16" s="4">
        <v>52</v>
      </c>
      <c r="AF16" s="4">
        <v>5000</v>
      </c>
      <c r="AG16" s="4">
        <v>57</v>
      </c>
      <c r="AH16" s="4">
        <v>5000</v>
      </c>
      <c r="AI16" s="4">
        <v>5000</v>
      </c>
      <c r="AJ16" s="4">
        <v>5000</v>
      </c>
      <c r="AK16" s="4">
        <v>68</v>
      </c>
      <c r="AL16" s="4">
        <v>5000</v>
      </c>
      <c r="AM16" s="4">
        <v>74</v>
      </c>
      <c r="AN16" s="4">
        <v>5000</v>
      </c>
      <c r="AO16" s="4">
        <v>81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4">
        <v>10</v>
      </c>
      <c r="G17" s="4">
        <v>0</v>
      </c>
      <c r="H17" s="4">
        <v>0</v>
      </c>
      <c r="I17" s="4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v>35</v>
      </c>
      <c r="T17" s="4">
        <v>5000</v>
      </c>
      <c r="U17" s="4">
        <v>38</v>
      </c>
      <c r="V17" s="4">
        <v>5000</v>
      </c>
      <c r="W17" s="4">
        <v>41</v>
      </c>
      <c r="X17" s="4">
        <v>5000</v>
      </c>
      <c r="Y17" s="4">
        <v>45</v>
      </c>
      <c r="Z17" s="4">
        <v>5000</v>
      </c>
      <c r="AA17" s="4">
        <v>49</v>
      </c>
      <c r="AB17" s="4">
        <v>5000</v>
      </c>
      <c r="AC17" s="4">
        <v>53</v>
      </c>
      <c r="AD17" s="4">
        <v>5000</v>
      </c>
      <c r="AE17" s="4">
        <v>58</v>
      </c>
      <c r="AF17" s="4">
        <v>5000</v>
      </c>
      <c r="AG17" s="4">
        <v>63</v>
      </c>
      <c r="AH17" s="4">
        <v>5000</v>
      </c>
      <c r="AI17" s="4">
        <v>5000</v>
      </c>
      <c r="AJ17" s="4">
        <v>5000</v>
      </c>
      <c r="AK17" s="4">
        <v>75</v>
      </c>
      <c r="AL17" s="4">
        <v>5000</v>
      </c>
      <c r="AM17" s="4">
        <v>82</v>
      </c>
      <c r="AN17" s="4">
        <v>5000</v>
      </c>
      <c r="AO17" s="4">
        <v>90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4">
        <v>16</v>
      </c>
      <c r="G18" s="4">
        <v>0</v>
      </c>
      <c r="H18" s="4">
        <v>0</v>
      </c>
      <c r="I18" s="4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v>75</v>
      </c>
      <c r="T18" s="4">
        <v>5000</v>
      </c>
      <c r="U18" s="4">
        <v>30</v>
      </c>
      <c r="V18" s="4">
        <v>5000</v>
      </c>
      <c r="W18" s="4">
        <v>33</v>
      </c>
      <c r="X18" s="4">
        <v>5000</v>
      </c>
      <c r="Y18" s="4">
        <v>36</v>
      </c>
      <c r="Z18" s="4">
        <v>5000</v>
      </c>
      <c r="AA18" s="4">
        <v>39</v>
      </c>
      <c r="AB18" s="4">
        <v>5000</v>
      </c>
      <c r="AC18" s="4">
        <v>42</v>
      </c>
      <c r="AD18" s="4">
        <v>5000</v>
      </c>
      <c r="AE18" s="4">
        <v>46</v>
      </c>
      <c r="AF18" s="4">
        <v>5000</v>
      </c>
      <c r="AG18" s="4">
        <v>50</v>
      </c>
      <c r="AH18" s="4">
        <v>5000</v>
      </c>
      <c r="AI18" s="4">
        <v>5000</v>
      </c>
      <c r="AJ18" s="4">
        <v>5000</v>
      </c>
      <c r="AK18" s="4">
        <v>60</v>
      </c>
      <c r="AL18" s="4">
        <v>5000</v>
      </c>
      <c r="AM18" s="4">
        <v>66</v>
      </c>
      <c r="AN18" s="4">
        <v>5000</v>
      </c>
      <c r="AO18" s="4">
        <v>72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v>28</v>
      </c>
      <c r="T19" s="4">
        <v>5000</v>
      </c>
      <c r="U19" s="4">
        <v>30</v>
      </c>
      <c r="V19" s="4">
        <v>5000</v>
      </c>
      <c r="W19" s="4">
        <v>33</v>
      </c>
      <c r="X19" s="4">
        <v>5000</v>
      </c>
      <c r="Y19" s="4">
        <v>36</v>
      </c>
      <c r="Z19" s="4">
        <v>5000</v>
      </c>
      <c r="AA19" s="4">
        <v>39</v>
      </c>
      <c r="AB19" s="4">
        <v>5000</v>
      </c>
      <c r="AC19" s="4">
        <v>42</v>
      </c>
      <c r="AD19" s="4">
        <v>5000</v>
      </c>
      <c r="AE19" s="4">
        <v>46</v>
      </c>
      <c r="AF19" s="4">
        <v>5000</v>
      </c>
      <c r="AG19" s="4">
        <v>50</v>
      </c>
      <c r="AH19" s="4">
        <v>5000</v>
      </c>
      <c r="AI19" s="4">
        <v>5000</v>
      </c>
      <c r="AJ19" s="4">
        <v>5000</v>
      </c>
      <c r="AK19" s="4">
        <v>60</v>
      </c>
      <c r="AL19" s="4">
        <v>5000</v>
      </c>
      <c r="AM19" s="4">
        <v>66</v>
      </c>
      <c r="AN19" s="4">
        <v>5000</v>
      </c>
      <c r="AO19" s="4">
        <v>72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4">
        <v>10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v>31</v>
      </c>
      <c r="T20" s="4">
        <v>5000</v>
      </c>
      <c r="U20" s="4">
        <v>34</v>
      </c>
      <c r="V20" s="4">
        <v>5000</v>
      </c>
      <c r="W20" s="4">
        <v>37</v>
      </c>
      <c r="X20" s="4">
        <v>5000</v>
      </c>
      <c r="Y20" s="4">
        <v>40</v>
      </c>
      <c r="Z20" s="4">
        <v>5000</v>
      </c>
      <c r="AA20" s="4">
        <v>44</v>
      </c>
      <c r="AB20" s="4">
        <v>5000</v>
      </c>
      <c r="AC20" s="4">
        <v>48</v>
      </c>
      <c r="AD20" s="4">
        <v>5000</v>
      </c>
      <c r="AE20" s="4">
        <v>52</v>
      </c>
      <c r="AF20" s="4">
        <v>5000</v>
      </c>
      <c r="AG20" s="4">
        <v>57</v>
      </c>
      <c r="AH20" s="4">
        <v>5000</v>
      </c>
      <c r="AI20" s="4">
        <v>5000</v>
      </c>
      <c r="AJ20" s="4">
        <v>5000</v>
      </c>
      <c r="AK20" s="4">
        <v>68</v>
      </c>
      <c r="AL20" s="4">
        <v>5000</v>
      </c>
      <c r="AM20" s="4">
        <v>74</v>
      </c>
      <c r="AN20" s="4">
        <v>5000</v>
      </c>
      <c r="AO20" s="4">
        <v>81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4">
        <v>3</v>
      </c>
      <c r="G21" s="4">
        <v>3</v>
      </c>
      <c r="H21" s="4">
        <v>3</v>
      </c>
      <c r="I21" s="4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v>26</v>
      </c>
      <c r="T21" s="4">
        <v>5000</v>
      </c>
      <c r="U21" s="4">
        <v>28</v>
      </c>
      <c r="V21" s="4">
        <v>5000</v>
      </c>
      <c r="W21" s="4">
        <v>30</v>
      </c>
      <c r="X21" s="4">
        <v>5000</v>
      </c>
      <c r="Y21" s="4">
        <v>33</v>
      </c>
      <c r="Z21" s="4">
        <v>5000</v>
      </c>
      <c r="AA21" s="4">
        <v>36</v>
      </c>
      <c r="AB21" s="4">
        <v>5000</v>
      </c>
      <c r="AC21" s="4">
        <v>39</v>
      </c>
      <c r="AD21" s="4">
        <v>5000</v>
      </c>
      <c r="AE21" s="4">
        <v>42</v>
      </c>
      <c r="AF21" s="4">
        <v>5000</v>
      </c>
      <c r="AG21" s="4">
        <v>46</v>
      </c>
      <c r="AH21" s="4">
        <v>5000</v>
      </c>
      <c r="AI21" s="4">
        <v>5000</v>
      </c>
      <c r="AJ21" s="4">
        <v>5000</v>
      </c>
      <c r="AK21" s="4">
        <v>55</v>
      </c>
      <c r="AL21" s="4">
        <v>5000</v>
      </c>
      <c r="AM21" s="4">
        <v>60</v>
      </c>
      <c r="AN21" s="4">
        <v>5000</v>
      </c>
      <c r="AO21" s="4">
        <v>66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4">
        <v>10</v>
      </c>
      <c r="G22" s="4">
        <v>0</v>
      </c>
      <c r="H22" s="4">
        <v>0</v>
      </c>
      <c r="I22" s="4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v>27</v>
      </c>
      <c r="T22" s="4">
        <v>5000</v>
      </c>
      <c r="U22" s="4">
        <v>29</v>
      </c>
      <c r="V22" s="4">
        <v>5000</v>
      </c>
      <c r="W22" s="4">
        <v>31</v>
      </c>
      <c r="X22" s="4">
        <v>5000</v>
      </c>
      <c r="Y22" s="4">
        <v>34</v>
      </c>
      <c r="Z22" s="4">
        <v>5000</v>
      </c>
      <c r="AA22" s="4">
        <v>37</v>
      </c>
      <c r="AB22" s="4">
        <v>5000</v>
      </c>
      <c r="AC22" s="4">
        <v>40</v>
      </c>
      <c r="AD22" s="4">
        <v>5000</v>
      </c>
      <c r="AE22" s="4">
        <v>44</v>
      </c>
      <c r="AF22" s="4">
        <v>5000</v>
      </c>
      <c r="AG22" s="4">
        <v>48</v>
      </c>
      <c r="AH22" s="4">
        <v>5000</v>
      </c>
      <c r="AI22" s="4">
        <v>5000</v>
      </c>
      <c r="AJ22" s="4">
        <v>5000</v>
      </c>
      <c r="AK22" s="4">
        <v>57</v>
      </c>
      <c r="AL22" s="4">
        <v>5000</v>
      </c>
      <c r="AM22" s="4">
        <v>62</v>
      </c>
      <c r="AN22" s="4">
        <v>5000</v>
      </c>
      <c r="AO22" s="4">
        <v>68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4">
        <v>20</v>
      </c>
      <c r="G23" s="4">
        <v>3</v>
      </c>
      <c r="H23" s="4">
        <v>3</v>
      </c>
      <c r="I23" s="4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v>36</v>
      </c>
      <c r="T23" s="4">
        <v>5000</v>
      </c>
      <c r="U23" s="4">
        <v>39</v>
      </c>
      <c r="V23" s="4">
        <v>5000</v>
      </c>
      <c r="W23" s="4">
        <v>42</v>
      </c>
      <c r="X23" s="4">
        <v>5000</v>
      </c>
      <c r="Y23" s="4">
        <v>46</v>
      </c>
      <c r="Z23" s="4">
        <v>5000</v>
      </c>
      <c r="AA23" s="4">
        <v>50</v>
      </c>
      <c r="AB23" s="4">
        <v>5000</v>
      </c>
      <c r="AC23" s="4">
        <v>55</v>
      </c>
      <c r="AD23" s="4">
        <v>5000</v>
      </c>
      <c r="AE23" s="4">
        <v>60</v>
      </c>
      <c r="AF23" s="4">
        <v>5000</v>
      </c>
      <c r="AG23" s="4">
        <v>66</v>
      </c>
      <c r="AH23" s="4">
        <v>5000</v>
      </c>
      <c r="AI23" s="4">
        <v>5000</v>
      </c>
      <c r="AJ23" s="4">
        <v>5000</v>
      </c>
      <c r="AK23" s="4">
        <v>79</v>
      </c>
      <c r="AL23" s="4">
        <v>5000</v>
      </c>
      <c r="AM23" s="4">
        <v>86</v>
      </c>
      <c r="AN23" s="4">
        <v>5000</v>
      </c>
      <c r="AO23" s="4">
        <v>94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4">
        <v>15</v>
      </c>
      <c r="G24" s="4">
        <v>8</v>
      </c>
      <c r="H24" s="4">
        <v>8</v>
      </c>
      <c r="I24" s="4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v>60</v>
      </c>
      <c r="T24" s="4">
        <v>5000</v>
      </c>
      <c r="U24" s="4">
        <v>37</v>
      </c>
      <c r="V24" s="4">
        <v>5000</v>
      </c>
      <c r="W24" s="4">
        <v>40</v>
      </c>
      <c r="X24" s="4">
        <v>5000</v>
      </c>
      <c r="Y24" s="4">
        <v>44</v>
      </c>
      <c r="Z24" s="4">
        <v>5000</v>
      </c>
      <c r="AA24" s="4">
        <v>48</v>
      </c>
      <c r="AB24" s="4">
        <v>5000</v>
      </c>
      <c r="AC24" s="4">
        <v>52</v>
      </c>
      <c r="AD24" s="4">
        <v>5000</v>
      </c>
      <c r="AE24" s="4">
        <v>57</v>
      </c>
      <c r="AF24" s="4">
        <v>5000</v>
      </c>
      <c r="AG24" s="4">
        <v>62</v>
      </c>
      <c r="AH24" s="4">
        <v>5000</v>
      </c>
      <c r="AI24" s="4">
        <v>5000</v>
      </c>
      <c r="AJ24" s="4">
        <v>5000</v>
      </c>
      <c r="AK24" s="4">
        <v>74</v>
      </c>
      <c r="AL24" s="4">
        <v>5000</v>
      </c>
      <c r="AM24" s="4">
        <v>81</v>
      </c>
      <c r="AN24" s="4">
        <v>5000</v>
      </c>
      <c r="AO24" s="4">
        <v>89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4">
        <v>35</v>
      </c>
      <c r="G25" s="4">
        <v>10</v>
      </c>
      <c r="H25" s="4">
        <v>30</v>
      </c>
      <c r="I25" s="4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v>37</v>
      </c>
      <c r="T25" s="4">
        <v>5000</v>
      </c>
      <c r="U25" s="4">
        <v>40</v>
      </c>
      <c r="V25" s="4">
        <v>5000</v>
      </c>
      <c r="W25" s="4">
        <v>44</v>
      </c>
      <c r="X25" s="4">
        <v>5000</v>
      </c>
      <c r="Y25" s="4">
        <v>48</v>
      </c>
      <c r="Z25" s="4">
        <v>5000</v>
      </c>
      <c r="AA25" s="4">
        <v>52</v>
      </c>
      <c r="AB25" s="4">
        <v>5000</v>
      </c>
      <c r="AC25" s="4">
        <v>57</v>
      </c>
      <c r="AD25" s="4">
        <v>5000</v>
      </c>
      <c r="AE25" s="4">
        <v>62</v>
      </c>
      <c r="AF25" s="4">
        <v>5000</v>
      </c>
      <c r="AG25" s="4">
        <v>68</v>
      </c>
      <c r="AH25" s="4">
        <v>5000</v>
      </c>
      <c r="AI25" s="4">
        <v>5000</v>
      </c>
      <c r="AJ25" s="4">
        <v>5000</v>
      </c>
      <c r="AK25" s="4">
        <v>81</v>
      </c>
      <c r="AL25" s="4">
        <v>5000</v>
      </c>
      <c r="AM25" s="4">
        <v>89</v>
      </c>
      <c r="AN25" s="4">
        <v>5000</v>
      </c>
      <c r="AO25" s="4">
        <v>97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4">
        <v>0</v>
      </c>
      <c r="G26" s="4">
        <v>0</v>
      </c>
      <c r="H26" s="4">
        <v>0</v>
      </c>
      <c r="I26" s="4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v>37</v>
      </c>
      <c r="T26" s="4">
        <v>5000</v>
      </c>
      <c r="U26" s="4">
        <v>40</v>
      </c>
      <c r="V26" s="4">
        <v>5000</v>
      </c>
      <c r="W26" s="4">
        <v>44</v>
      </c>
      <c r="X26" s="4">
        <v>5000</v>
      </c>
      <c r="Y26" s="4">
        <v>48</v>
      </c>
      <c r="Z26" s="4">
        <v>5000</v>
      </c>
      <c r="AA26" s="4">
        <v>52</v>
      </c>
      <c r="AB26" s="4">
        <v>5000</v>
      </c>
      <c r="AC26" s="4">
        <v>57</v>
      </c>
      <c r="AD26" s="4">
        <v>5000</v>
      </c>
      <c r="AE26" s="4">
        <v>62</v>
      </c>
      <c r="AF26" s="4">
        <v>5000</v>
      </c>
      <c r="AG26" s="4">
        <v>68</v>
      </c>
      <c r="AH26" s="4">
        <v>5000</v>
      </c>
      <c r="AI26" s="4">
        <v>5000</v>
      </c>
      <c r="AJ26" s="4">
        <v>5000</v>
      </c>
      <c r="AK26" s="4">
        <v>81</v>
      </c>
      <c r="AL26" s="4">
        <v>5000</v>
      </c>
      <c r="AM26" s="4">
        <v>89</v>
      </c>
      <c r="AN26" s="4">
        <v>5000</v>
      </c>
      <c r="AO26" s="4">
        <v>97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4">
        <v>0</v>
      </c>
      <c r="G27" s="4">
        <v>0</v>
      </c>
      <c r="H27" s="4">
        <v>0</v>
      </c>
      <c r="I27" s="4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v>44</v>
      </c>
      <c r="T27" s="4">
        <v>5000</v>
      </c>
      <c r="U27" s="4">
        <v>48</v>
      </c>
      <c r="V27" s="4">
        <v>5000</v>
      </c>
      <c r="W27" s="4">
        <v>52</v>
      </c>
      <c r="X27" s="4">
        <v>5000</v>
      </c>
      <c r="Y27" s="4">
        <v>57</v>
      </c>
      <c r="Z27" s="4">
        <v>5000</v>
      </c>
      <c r="AA27" s="4">
        <v>62</v>
      </c>
      <c r="AB27" s="4">
        <v>5000</v>
      </c>
      <c r="AC27" s="4">
        <v>68</v>
      </c>
      <c r="AD27" s="4">
        <v>5000</v>
      </c>
      <c r="AE27" s="4">
        <v>74</v>
      </c>
      <c r="AF27" s="4">
        <v>5000</v>
      </c>
      <c r="AG27" s="4">
        <v>81</v>
      </c>
      <c r="AH27" s="4">
        <v>5000</v>
      </c>
      <c r="AI27" s="4">
        <v>5000</v>
      </c>
      <c r="AJ27" s="4">
        <v>5000</v>
      </c>
      <c r="AK27" s="4">
        <v>97</v>
      </c>
      <c r="AL27" s="4">
        <v>5000</v>
      </c>
      <c r="AM27" s="4">
        <v>106</v>
      </c>
      <c r="AN27" s="4">
        <v>5000</v>
      </c>
      <c r="AO27" s="4">
        <v>116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4">
        <v>15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v>42</v>
      </c>
      <c r="T28" s="4">
        <v>5000</v>
      </c>
      <c r="U28" s="4">
        <v>46</v>
      </c>
      <c r="V28" s="4">
        <v>5000</v>
      </c>
      <c r="W28" s="4">
        <v>50</v>
      </c>
      <c r="X28" s="4">
        <v>5000</v>
      </c>
      <c r="Y28" s="4">
        <v>55</v>
      </c>
      <c r="Z28" s="4">
        <v>5000</v>
      </c>
      <c r="AA28" s="4">
        <v>60</v>
      </c>
      <c r="AB28" s="4">
        <v>5000</v>
      </c>
      <c r="AC28" s="4">
        <v>66</v>
      </c>
      <c r="AD28" s="4">
        <v>5000</v>
      </c>
      <c r="AE28" s="4">
        <v>72</v>
      </c>
      <c r="AF28" s="4">
        <v>5000</v>
      </c>
      <c r="AG28" s="4">
        <v>79</v>
      </c>
      <c r="AH28" s="4">
        <v>5000</v>
      </c>
      <c r="AI28" s="4">
        <v>5000</v>
      </c>
      <c r="AJ28" s="4">
        <v>5000</v>
      </c>
      <c r="AK28" s="4">
        <v>94</v>
      </c>
      <c r="AL28" s="4">
        <v>5000</v>
      </c>
      <c r="AM28" s="4">
        <v>103</v>
      </c>
      <c r="AN28" s="4">
        <v>5000</v>
      </c>
      <c r="AO28" s="4">
        <v>113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4">
        <v>16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v>38</v>
      </c>
      <c r="T29" s="4">
        <v>5000</v>
      </c>
      <c r="U29" s="4">
        <v>41</v>
      </c>
      <c r="V29" s="4">
        <v>5000</v>
      </c>
      <c r="W29" s="4">
        <v>45</v>
      </c>
      <c r="X29" s="4">
        <v>5000</v>
      </c>
      <c r="Y29" s="4">
        <v>49</v>
      </c>
      <c r="Z29" s="4">
        <v>5000</v>
      </c>
      <c r="AA29" s="4">
        <v>53</v>
      </c>
      <c r="AB29" s="4">
        <v>5000</v>
      </c>
      <c r="AC29" s="4">
        <v>58</v>
      </c>
      <c r="AD29" s="4">
        <v>5000</v>
      </c>
      <c r="AE29" s="4">
        <v>63</v>
      </c>
      <c r="AF29" s="4">
        <v>5000</v>
      </c>
      <c r="AG29" s="4">
        <v>69</v>
      </c>
      <c r="AH29" s="4">
        <v>5000</v>
      </c>
      <c r="AI29" s="4">
        <v>5000</v>
      </c>
      <c r="AJ29" s="4">
        <v>5000</v>
      </c>
      <c r="AK29" s="4">
        <v>82</v>
      </c>
      <c r="AL29" s="4">
        <v>5000</v>
      </c>
      <c r="AM29" s="4">
        <v>90</v>
      </c>
      <c r="AN29" s="4">
        <v>5000</v>
      </c>
      <c r="AO29" s="4">
        <v>99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4">
        <v>12</v>
      </c>
      <c r="G30" s="4">
        <v>10</v>
      </c>
      <c r="H30" s="4">
        <v>10</v>
      </c>
      <c r="I30" s="4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v>41</v>
      </c>
      <c r="T30" s="4">
        <v>5000</v>
      </c>
      <c r="U30" s="4">
        <v>45</v>
      </c>
      <c r="V30" s="4">
        <v>5000</v>
      </c>
      <c r="W30" s="4">
        <v>49</v>
      </c>
      <c r="X30" s="4">
        <v>5000</v>
      </c>
      <c r="Y30" s="4">
        <v>53</v>
      </c>
      <c r="Z30" s="4">
        <v>5000</v>
      </c>
      <c r="AA30" s="4">
        <v>58</v>
      </c>
      <c r="AB30" s="4">
        <v>5000</v>
      </c>
      <c r="AC30" s="4">
        <v>63</v>
      </c>
      <c r="AD30" s="4">
        <v>5000</v>
      </c>
      <c r="AE30" s="4">
        <v>69</v>
      </c>
      <c r="AF30" s="4">
        <v>5000</v>
      </c>
      <c r="AG30" s="4">
        <v>75</v>
      </c>
      <c r="AH30" s="4">
        <v>5000</v>
      </c>
      <c r="AI30" s="4">
        <v>5000</v>
      </c>
      <c r="AJ30" s="4">
        <v>5000</v>
      </c>
      <c r="AK30" s="4">
        <v>90</v>
      </c>
      <c r="AL30" s="4">
        <v>5000</v>
      </c>
      <c r="AM30" s="4">
        <v>99</v>
      </c>
      <c r="AN30" s="4">
        <v>5000</v>
      </c>
      <c r="AO30" s="4">
        <v>108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4">
        <v>16</v>
      </c>
      <c r="G31" s="4">
        <v>0</v>
      </c>
      <c r="H31" s="4">
        <v>0</v>
      </c>
      <c r="I31" s="4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v>44</v>
      </c>
      <c r="T31" s="4">
        <v>5000</v>
      </c>
      <c r="U31" s="4">
        <v>48</v>
      </c>
      <c r="V31" s="4">
        <v>5000</v>
      </c>
      <c r="W31" s="4">
        <v>52</v>
      </c>
      <c r="X31" s="4">
        <v>5000</v>
      </c>
      <c r="Y31" s="4">
        <v>57</v>
      </c>
      <c r="Z31" s="4">
        <v>5000</v>
      </c>
      <c r="AA31" s="4">
        <v>62</v>
      </c>
      <c r="AB31" s="4">
        <v>5000</v>
      </c>
      <c r="AC31" s="4">
        <v>68</v>
      </c>
      <c r="AD31" s="4">
        <v>5000</v>
      </c>
      <c r="AE31" s="4">
        <v>74</v>
      </c>
      <c r="AF31" s="4">
        <v>5000</v>
      </c>
      <c r="AG31" s="4">
        <v>81</v>
      </c>
      <c r="AH31" s="4">
        <v>5000</v>
      </c>
      <c r="AI31" s="4">
        <v>5000</v>
      </c>
      <c r="AJ31" s="4">
        <v>5000</v>
      </c>
      <c r="AK31" s="4">
        <v>97</v>
      </c>
      <c r="AL31" s="4">
        <v>5000</v>
      </c>
      <c r="AM31" s="4">
        <v>106</v>
      </c>
      <c r="AN31" s="4">
        <v>5000</v>
      </c>
      <c r="AO31" s="4">
        <v>116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4">
        <v>20</v>
      </c>
      <c r="G32" s="4">
        <v>0</v>
      </c>
      <c r="H32" s="4">
        <v>0</v>
      </c>
      <c r="I32" s="4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v>41</v>
      </c>
      <c r="T32" s="4">
        <v>5000</v>
      </c>
      <c r="U32" s="4">
        <v>45</v>
      </c>
      <c r="V32" s="4">
        <v>5000</v>
      </c>
      <c r="W32" s="4">
        <v>49</v>
      </c>
      <c r="X32" s="4">
        <v>5000</v>
      </c>
      <c r="Y32" s="4">
        <v>53</v>
      </c>
      <c r="Z32" s="4">
        <v>5000</v>
      </c>
      <c r="AA32" s="4">
        <v>58</v>
      </c>
      <c r="AB32" s="4">
        <v>5000</v>
      </c>
      <c r="AC32" s="4">
        <v>63</v>
      </c>
      <c r="AD32" s="4">
        <v>5000</v>
      </c>
      <c r="AE32" s="4">
        <v>69</v>
      </c>
      <c r="AF32" s="4">
        <v>5000</v>
      </c>
      <c r="AG32" s="4">
        <v>75</v>
      </c>
      <c r="AH32" s="4">
        <v>5000</v>
      </c>
      <c r="AI32" s="4">
        <v>5000</v>
      </c>
      <c r="AJ32" s="4">
        <v>5000</v>
      </c>
      <c r="AK32" s="4">
        <v>90</v>
      </c>
      <c r="AL32" s="4">
        <v>5000</v>
      </c>
      <c r="AM32" s="4">
        <v>99</v>
      </c>
      <c r="AN32" s="4">
        <v>5000</v>
      </c>
      <c r="AO32" s="4">
        <v>108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4">
        <v>50</v>
      </c>
      <c r="G33" s="4">
        <v>0</v>
      </c>
      <c r="H33" s="4">
        <v>0</v>
      </c>
      <c r="I33" s="4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v>42</v>
      </c>
      <c r="T33" s="4">
        <v>5000</v>
      </c>
      <c r="U33" s="4">
        <v>46</v>
      </c>
      <c r="V33" s="4">
        <v>5000</v>
      </c>
      <c r="W33" s="4">
        <v>50</v>
      </c>
      <c r="X33" s="4">
        <v>5000</v>
      </c>
      <c r="Y33" s="4">
        <v>55</v>
      </c>
      <c r="Z33" s="4">
        <v>5000</v>
      </c>
      <c r="AA33" s="4">
        <v>60</v>
      </c>
      <c r="AB33" s="4">
        <v>5000</v>
      </c>
      <c r="AC33" s="4">
        <v>66</v>
      </c>
      <c r="AD33" s="4">
        <v>5000</v>
      </c>
      <c r="AE33" s="4">
        <v>72</v>
      </c>
      <c r="AF33" s="4">
        <v>5000</v>
      </c>
      <c r="AG33" s="4">
        <v>79</v>
      </c>
      <c r="AH33" s="4">
        <v>5000</v>
      </c>
      <c r="AI33" s="4">
        <v>5000</v>
      </c>
      <c r="AJ33" s="4">
        <v>5000</v>
      </c>
      <c r="AK33" s="4">
        <v>94</v>
      </c>
      <c r="AL33" s="4">
        <v>5000</v>
      </c>
      <c r="AM33" s="4">
        <v>103</v>
      </c>
      <c r="AN33" s="4">
        <v>5000</v>
      </c>
      <c r="AO33" s="4">
        <v>113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4">
        <v>12</v>
      </c>
      <c r="G34" s="4">
        <v>15</v>
      </c>
      <c r="H34" s="4">
        <v>19</v>
      </c>
      <c r="I34" s="4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v>44</v>
      </c>
      <c r="T34" s="4">
        <v>5000</v>
      </c>
      <c r="U34" s="4">
        <v>48</v>
      </c>
      <c r="V34" s="4">
        <v>5000</v>
      </c>
      <c r="W34" s="4">
        <v>52</v>
      </c>
      <c r="X34" s="4">
        <v>5000</v>
      </c>
      <c r="Y34" s="4">
        <v>57</v>
      </c>
      <c r="Z34" s="4">
        <v>5000</v>
      </c>
      <c r="AA34" s="4">
        <v>62</v>
      </c>
      <c r="AB34" s="4">
        <v>5000</v>
      </c>
      <c r="AC34" s="4">
        <v>68</v>
      </c>
      <c r="AD34" s="4">
        <v>5000</v>
      </c>
      <c r="AE34" s="4">
        <v>74</v>
      </c>
      <c r="AF34" s="4">
        <v>5000</v>
      </c>
      <c r="AG34" s="4">
        <v>81</v>
      </c>
      <c r="AH34" s="4">
        <v>5000</v>
      </c>
      <c r="AI34" s="4">
        <v>5000</v>
      </c>
      <c r="AJ34" s="4">
        <v>5000</v>
      </c>
      <c r="AK34" s="4">
        <v>97</v>
      </c>
      <c r="AL34" s="4">
        <v>5000</v>
      </c>
      <c r="AM34" s="4">
        <v>106</v>
      </c>
      <c r="AN34" s="4">
        <v>5000</v>
      </c>
      <c r="AO34" s="4">
        <v>116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4">
        <v>16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v>50</v>
      </c>
      <c r="T35" s="4">
        <v>5000</v>
      </c>
      <c r="U35" s="4">
        <v>55</v>
      </c>
      <c r="V35" s="4">
        <v>5000</v>
      </c>
      <c r="W35" s="4">
        <v>60</v>
      </c>
      <c r="X35" s="4">
        <v>5000</v>
      </c>
      <c r="Y35" s="4">
        <v>66</v>
      </c>
      <c r="Z35" s="4">
        <v>5000</v>
      </c>
      <c r="AA35" s="4">
        <v>72</v>
      </c>
      <c r="AB35" s="4">
        <v>5000</v>
      </c>
      <c r="AC35" s="4">
        <v>79</v>
      </c>
      <c r="AD35" s="4">
        <v>5000</v>
      </c>
      <c r="AE35" s="4">
        <v>86</v>
      </c>
      <c r="AF35" s="4">
        <v>5000</v>
      </c>
      <c r="AG35" s="4">
        <v>94</v>
      </c>
      <c r="AH35" s="4">
        <v>5000</v>
      </c>
      <c r="AI35" s="4">
        <v>5000</v>
      </c>
      <c r="AJ35" s="4">
        <v>5000</v>
      </c>
      <c r="AK35" s="4">
        <v>113</v>
      </c>
      <c r="AL35" s="4">
        <v>5000</v>
      </c>
      <c r="AM35" s="4">
        <v>124</v>
      </c>
      <c r="AN35" s="4">
        <v>5000</v>
      </c>
      <c r="AO35" s="4">
        <v>136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4">
        <v>4</v>
      </c>
      <c r="G36" s="4">
        <v>8</v>
      </c>
      <c r="H36" s="4">
        <v>8</v>
      </c>
      <c r="I36" s="4">
        <v>1</v>
      </c>
      <c r="J36" s="4">
        <v>2</v>
      </c>
      <c r="K36" s="4">
        <v>2</v>
      </c>
      <c r="L36" s="4">
        <v>1</v>
      </c>
      <c r="M36" s="4">
        <v>40</v>
      </c>
      <c r="N36" s="4">
        <v>2000</v>
      </c>
      <c r="O36" s="4">
        <v>42</v>
      </c>
      <c r="P36" s="4">
        <v>3000</v>
      </c>
      <c r="Q36" s="4">
        <v>44</v>
      </c>
      <c r="R36" s="4">
        <v>4000</v>
      </c>
      <c r="S36" s="4">
        <v>60</v>
      </c>
      <c r="T36" s="4">
        <v>5000</v>
      </c>
      <c r="U36" s="4">
        <v>20</v>
      </c>
      <c r="V36" s="4">
        <v>5000</v>
      </c>
      <c r="W36" s="4">
        <v>20</v>
      </c>
      <c r="X36" s="4">
        <v>5000</v>
      </c>
      <c r="Y36" s="4">
        <v>20</v>
      </c>
      <c r="Z36" s="4">
        <v>5000</v>
      </c>
      <c r="AA36" s="4">
        <v>20</v>
      </c>
      <c r="AB36" s="4">
        <v>5000</v>
      </c>
      <c r="AC36" s="4">
        <v>20</v>
      </c>
      <c r="AD36" s="4">
        <v>5000</v>
      </c>
      <c r="AE36" s="4">
        <v>20</v>
      </c>
      <c r="AF36" s="4">
        <v>5000</v>
      </c>
      <c r="AG36" s="4">
        <v>20</v>
      </c>
      <c r="AH36" s="4">
        <v>5000</v>
      </c>
      <c r="AI36" s="4">
        <v>5000</v>
      </c>
      <c r="AJ36" s="4">
        <v>5000</v>
      </c>
      <c r="AK36" s="4">
        <v>20</v>
      </c>
      <c r="AL36" s="4">
        <v>5000</v>
      </c>
      <c r="AM36" s="4">
        <v>20</v>
      </c>
      <c r="AN36" s="4">
        <v>5000</v>
      </c>
      <c r="AO36" s="4">
        <v>20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4">
        <v>20</v>
      </c>
      <c r="G37" s="4">
        <v>14</v>
      </c>
      <c r="H37" s="4">
        <v>25</v>
      </c>
      <c r="I37" s="4">
        <v>6</v>
      </c>
      <c r="J37" s="4">
        <v>10</v>
      </c>
      <c r="K37" s="4">
        <v>12</v>
      </c>
      <c r="L37" s="4">
        <v>1</v>
      </c>
      <c r="M37" s="4">
        <v>34</v>
      </c>
      <c r="N37" s="4">
        <v>2000</v>
      </c>
      <c r="O37" s="4">
        <v>37</v>
      </c>
      <c r="P37" s="4">
        <v>3000</v>
      </c>
      <c r="Q37" s="4">
        <v>40</v>
      </c>
      <c r="R37" s="4">
        <v>4000</v>
      </c>
      <c r="S37" s="4">
        <v>50</v>
      </c>
      <c r="T37" s="4">
        <v>5000</v>
      </c>
      <c r="U37" s="4">
        <v>55</v>
      </c>
      <c r="V37" s="4">
        <v>5000</v>
      </c>
      <c r="W37" s="4">
        <v>60</v>
      </c>
      <c r="X37" s="4">
        <v>5000</v>
      </c>
      <c r="Y37" s="4">
        <v>66</v>
      </c>
      <c r="Z37" s="4">
        <v>5000</v>
      </c>
      <c r="AA37" s="4">
        <v>72</v>
      </c>
      <c r="AB37" s="4">
        <v>5000</v>
      </c>
      <c r="AC37" s="4">
        <v>79</v>
      </c>
      <c r="AD37" s="4">
        <v>5000</v>
      </c>
      <c r="AE37" s="4">
        <v>86</v>
      </c>
      <c r="AF37" s="4">
        <v>5000</v>
      </c>
      <c r="AG37" s="4">
        <v>94</v>
      </c>
      <c r="AH37" s="4">
        <v>5000</v>
      </c>
      <c r="AI37" s="4">
        <v>5000</v>
      </c>
      <c r="AJ37" s="4">
        <v>5000</v>
      </c>
      <c r="AK37" s="4">
        <v>113</v>
      </c>
      <c r="AL37" s="4">
        <v>5000</v>
      </c>
      <c r="AM37" s="4">
        <v>124</v>
      </c>
      <c r="AN37" s="4">
        <v>5000</v>
      </c>
      <c r="AO37" s="4">
        <v>136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0</v>
      </c>
      <c r="E38">
        <v>1</v>
      </c>
      <c r="F38">
        <v>4</v>
      </c>
      <c r="G38">
        <v>8</v>
      </c>
      <c r="H38">
        <v>8</v>
      </c>
      <c r="I38">
        <v>1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>
        <v>50</v>
      </c>
      <c r="T38">
        <v>5000</v>
      </c>
      <c r="U38">
        <v>55</v>
      </c>
      <c r="V38">
        <v>5000</v>
      </c>
      <c r="W38">
        <v>60</v>
      </c>
      <c r="X38">
        <v>5000</v>
      </c>
      <c r="Y38">
        <v>66</v>
      </c>
      <c r="Z38">
        <v>5000</v>
      </c>
      <c r="AA38">
        <v>72</v>
      </c>
      <c r="AB38">
        <v>5000</v>
      </c>
      <c r="AC38">
        <v>79</v>
      </c>
      <c r="AD38">
        <v>5000</v>
      </c>
      <c r="AE38">
        <v>86</v>
      </c>
      <c r="AF38">
        <v>5000</v>
      </c>
      <c r="AG38">
        <v>94</v>
      </c>
      <c r="AH38">
        <v>5000</v>
      </c>
      <c r="AI38">
        <v>5000</v>
      </c>
      <c r="AJ38">
        <v>5000</v>
      </c>
      <c r="AK38">
        <v>113</v>
      </c>
      <c r="AL38">
        <v>5000</v>
      </c>
      <c r="AM38">
        <v>124</v>
      </c>
      <c r="AN38">
        <v>5000</v>
      </c>
      <c r="AO38">
        <v>136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 s="4" customFormat="1">
      <c r="A39" s="1">
        <v>38</v>
      </c>
      <c r="B39" s="4">
        <v>40</v>
      </c>
      <c r="C39" s="4" t="s">
        <v>83</v>
      </c>
      <c r="D39" s="4">
        <v>0</v>
      </c>
      <c r="E39" s="4">
        <v>44</v>
      </c>
      <c r="F39" s="4">
        <v>40</v>
      </c>
      <c r="G39" s="4">
        <v>0</v>
      </c>
      <c r="H39" s="4">
        <v>0</v>
      </c>
      <c r="I39" s="4">
        <v>3</v>
      </c>
      <c r="J39" s="4">
        <v>0</v>
      </c>
      <c r="K39" s="4">
        <v>0</v>
      </c>
      <c r="L39" s="4">
        <v>0</v>
      </c>
      <c r="M39" s="4">
        <v>36</v>
      </c>
      <c r="N39" s="4">
        <v>2000</v>
      </c>
      <c r="O39" s="4">
        <v>39</v>
      </c>
      <c r="P39" s="4">
        <v>3000</v>
      </c>
      <c r="Q39" s="4">
        <v>42</v>
      </c>
      <c r="R39" s="4">
        <v>4000</v>
      </c>
      <c r="S39" s="4">
        <v>50</v>
      </c>
      <c r="T39" s="4">
        <v>5000</v>
      </c>
      <c r="U39" s="4">
        <v>55</v>
      </c>
      <c r="V39" s="4">
        <v>5000</v>
      </c>
      <c r="W39" s="4">
        <v>60</v>
      </c>
      <c r="X39" s="4">
        <v>5000</v>
      </c>
      <c r="Y39" s="4">
        <v>66</v>
      </c>
      <c r="Z39" s="4">
        <v>5000</v>
      </c>
      <c r="AA39" s="4">
        <v>72</v>
      </c>
      <c r="AB39" s="4">
        <v>5000</v>
      </c>
      <c r="AC39" s="4">
        <v>79</v>
      </c>
      <c r="AD39" s="4">
        <v>5000</v>
      </c>
      <c r="AE39" s="4">
        <v>86</v>
      </c>
      <c r="AF39" s="4">
        <v>5000</v>
      </c>
      <c r="AG39" s="4">
        <v>94</v>
      </c>
      <c r="AH39" s="4">
        <v>5000</v>
      </c>
      <c r="AI39" s="4">
        <v>5000</v>
      </c>
      <c r="AJ39" s="4">
        <v>5000</v>
      </c>
      <c r="AK39" s="4">
        <v>113</v>
      </c>
      <c r="AL39" s="4">
        <v>5000</v>
      </c>
      <c r="AM39" s="4">
        <v>124</v>
      </c>
      <c r="AN39" s="4">
        <v>5000</v>
      </c>
      <c r="AO39" s="4">
        <v>136</v>
      </c>
      <c r="AP39" s="4">
        <v>5000</v>
      </c>
      <c r="AQ39" s="4">
        <v>0</v>
      </c>
      <c r="AS39" s="4">
        <v>3</v>
      </c>
      <c r="AT39" s="4">
        <v>0</v>
      </c>
      <c r="AU39" s="4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4">
        <v>8</v>
      </c>
      <c r="G40" s="4">
        <v>1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v>50</v>
      </c>
      <c r="T40" s="4">
        <v>5000</v>
      </c>
      <c r="U40" s="4">
        <v>55</v>
      </c>
      <c r="V40" s="4">
        <v>5000</v>
      </c>
      <c r="W40" s="4">
        <v>60</v>
      </c>
      <c r="X40" s="4">
        <v>5000</v>
      </c>
      <c r="Y40" s="4">
        <v>66</v>
      </c>
      <c r="Z40" s="4">
        <v>5000</v>
      </c>
      <c r="AA40" s="4">
        <v>72</v>
      </c>
      <c r="AB40" s="4">
        <v>5000</v>
      </c>
      <c r="AC40" s="4">
        <v>79</v>
      </c>
      <c r="AD40" s="4">
        <v>5000</v>
      </c>
      <c r="AE40" s="4">
        <v>86</v>
      </c>
      <c r="AF40" s="4">
        <v>5000</v>
      </c>
      <c r="AG40" s="4">
        <v>94</v>
      </c>
      <c r="AH40" s="4">
        <v>5000</v>
      </c>
      <c r="AI40" s="4">
        <v>5000</v>
      </c>
      <c r="AJ40" s="4">
        <v>5000</v>
      </c>
      <c r="AK40" s="4">
        <v>113</v>
      </c>
      <c r="AL40" s="4">
        <v>5000</v>
      </c>
      <c r="AM40" s="4">
        <v>124</v>
      </c>
      <c r="AN40" s="4">
        <v>5000</v>
      </c>
      <c r="AO40" s="4">
        <v>136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 s="4" customFormat="1">
      <c r="A41" s="1">
        <v>40</v>
      </c>
      <c r="B41" s="4">
        <v>42</v>
      </c>
      <c r="C41" s="4" t="s">
        <v>85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3</v>
      </c>
      <c r="J41" s="4">
        <v>0</v>
      </c>
      <c r="K41" s="4">
        <v>0</v>
      </c>
      <c r="L41" s="4">
        <v>0</v>
      </c>
      <c r="M41" s="4">
        <v>40</v>
      </c>
      <c r="N41" s="4">
        <v>2000</v>
      </c>
      <c r="O41" s="4">
        <v>42</v>
      </c>
      <c r="P41" s="4">
        <v>3000</v>
      </c>
      <c r="Q41" s="4">
        <v>44</v>
      </c>
      <c r="R41" s="4">
        <v>4000</v>
      </c>
      <c r="S41" s="4">
        <v>50</v>
      </c>
      <c r="T41" s="4">
        <v>5000</v>
      </c>
      <c r="U41" s="4">
        <v>55</v>
      </c>
      <c r="V41" s="4">
        <v>5000</v>
      </c>
      <c r="W41" s="4">
        <v>60</v>
      </c>
      <c r="X41" s="4">
        <v>5000</v>
      </c>
      <c r="Y41" s="4">
        <v>66</v>
      </c>
      <c r="Z41" s="4">
        <v>5000</v>
      </c>
      <c r="AA41" s="4">
        <v>72</v>
      </c>
      <c r="AB41" s="4">
        <v>5000</v>
      </c>
      <c r="AC41" s="4">
        <v>79</v>
      </c>
      <c r="AD41" s="4">
        <v>5000</v>
      </c>
      <c r="AE41" s="4">
        <v>86</v>
      </c>
      <c r="AF41" s="4">
        <v>5000</v>
      </c>
      <c r="AG41" s="4">
        <v>94</v>
      </c>
      <c r="AH41" s="4">
        <v>5000</v>
      </c>
      <c r="AI41" s="4">
        <v>5000</v>
      </c>
      <c r="AJ41" s="4">
        <v>5000</v>
      </c>
      <c r="AK41" s="4">
        <v>113</v>
      </c>
      <c r="AL41" s="4">
        <v>5000</v>
      </c>
      <c r="AM41" s="4">
        <v>124</v>
      </c>
      <c r="AN41" s="4">
        <v>5000</v>
      </c>
      <c r="AO41" s="4">
        <v>136</v>
      </c>
      <c r="AP41" s="4">
        <v>5000</v>
      </c>
      <c r="AQ41" s="4">
        <v>0</v>
      </c>
      <c r="AS41" s="4">
        <v>3</v>
      </c>
      <c r="AT41" s="4">
        <v>0</v>
      </c>
      <c r="AU41" s="4">
        <v>0</v>
      </c>
    </row>
    <row r="42" spans="1:47">
      <c r="A42" s="1">
        <v>41</v>
      </c>
      <c r="B42">
        <v>43</v>
      </c>
      <c r="C42" t="s">
        <v>2391</v>
      </c>
      <c r="D42">
        <v>0</v>
      </c>
      <c r="E42">
        <v>38</v>
      </c>
      <c r="F42">
        <v>0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42</v>
      </c>
      <c r="N42">
        <v>2000</v>
      </c>
      <c r="O42">
        <v>44</v>
      </c>
      <c r="P42">
        <v>3000</v>
      </c>
      <c r="Q42">
        <v>46</v>
      </c>
      <c r="R42">
        <v>4000</v>
      </c>
      <c r="S42">
        <v>50</v>
      </c>
      <c r="T42">
        <v>5000</v>
      </c>
      <c r="U42">
        <v>55</v>
      </c>
      <c r="V42">
        <v>5000</v>
      </c>
      <c r="W42">
        <v>60</v>
      </c>
      <c r="X42">
        <v>5000</v>
      </c>
      <c r="Y42">
        <v>66</v>
      </c>
      <c r="Z42">
        <v>5000</v>
      </c>
      <c r="AA42">
        <v>72</v>
      </c>
      <c r="AB42">
        <v>5000</v>
      </c>
      <c r="AC42">
        <v>79</v>
      </c>
      <c r="AD42">
        <v>5000</v>
      </c>
      <c r="AE42">
        <v>86</v>
      </c>
      <c r="AF42">
        <v>5000</v>
      </c>
      <c r="AG42">
        <v>94</v>
      </c>
      <c r="AH42">
        <v>5000</v>
      </c>
      <c r="AI42">
        <v>5000</v>
      </c>
      <c r="AJ42">
        <v>5000</v>
      </c>
      <c r="AK42">
        <v>113</v>
      </c>
      <c r="AL42">
        <v>5000</v>
      </c>
      <c r="AM42">
        <v>124</v>
      </c>
      <c r="AN42">
        <v>5000</v>
      </c>
      <c r="AO42">
        <v>136</v>
      </c>
      <c r="AP42">
        <v>5000</v>
      </c>
      <c r="AQ42">
        <v>0</v>
      </c>
      <c r="AS42">
        <v>3</v>
      </c>
      <c r="AT42">
        <v>0</v>
      </c>
      <c r="AU42">
        <v>0</v>
      </c>
    </row>
    <row r="43" spans="1:47" s="4" customFormat="1">
      <c r="A43" s="1">
        <v>42</v>
      </c>
      <c r="B43" s="4">
        <v>44</v>
      </c>
      <c r="C43" s="4" t="s">
        <v>86</v>
      </c>
      <c r="D43" s="4">
        <v>1</v>
      </c>
      <c r="E43" s="4">
        <v>39</v>
      </c>
      <c r="F43" s="4">
        <v>3</v>
      </c>
      <c r="G43" s="4">
        <v>10</v>
      </c>
      <c r="H43" s="4">
        <v>10</v>
      </c>
      <c r="I43" s="4">
        <v>5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v>50</v>
      </c>
      <c r="T43" s="4">
        <v>5000</v>
      </c>
      <c r="U43" s="4">
        <v>55</v>
      </c>
      <c r="V43" s="4">
        <v>5000</v>
      </c>
      <c r="W43" s="4">
        <v>60</v>
      </c>
      <c r="X43" s="4">
        <v>5000</v>
      </c>
      <c r="Y43" s="4">
        <v>66</v>
      </c>
      <c r="Z43" s="4">
        <v>5000</v>
      </c>
      <c r="AA43" s="4">
        <v>72</v>
      </c>
      <c r="AB43" s="4">
        <v>5000</v>
      </c>
      <c r="AC43" s="4">
        <v>79</v>
      </c>
      <c r="AD43" s="4">
        <v>5000</v>
      </c>
      <c r="AE43" s="4">
        <v>86</v>
      </c>
      <c r="AF43" s="4">
        <v>5000</v>
      </c>
      <c r="AG43" s="4">
        <v>94</v>
      </c>
      <c r="AH43" s="4">
        <v>5000</v>
      </c>
      <c r="AI43" s="4">
        <v>5000</v>
      </c>
      <c r="AJ43" s="4">
        <v>5000</v>
      </c>
      <c r="AK43" s="4">
        <v>113</v>
      </c>
      <c r="AL43" s="4">
        <v>5000</v>
      </c>
      <c r="AM43" s="4">
        <v>124</v>
      </c>
      <c r="AN43" s="4">
        <v>5000</v>
      </c>
      <c r="AO43" s="4">
        <v>136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87</v>
      </c>
      <c r="D44" s="4">
        <v>2</v>
      </c>
      <c r="E44" s="4">
        <v>34</v>
      </c>
      <c r="F44" s="4">
        <v>12</v>
      </c>
      <c r="G44" s="4">
        <v>12</v>
      </c>
      <c r="H44" s="4">
        <v>12</v>
      </c>
      <c r="I44" s="4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v>50</v>
      </c>
      <c r="T44" s="4">
        <v>5000</v>
      </c>
      <c r="U44" s="4">
        <v>55</v>
      </c>
      <c r="V44" s="4">
        <v>5000</v>
      </c>
      <c r="W44" s="4">
        <v>60</v>
      </c>
      <c r="X44" s="4">
        <v>5000</v>
      </c>
      <c r="Y44" s="4">
        <v>66</v>
      </c>
      <c r="Z44" s="4">
        <v>5000</v>
      </c>
      <c r="AA44" s="4">
        <v>72</v>
      </c>
      <c r="AB44" s="4">
        <v>5000</v>
      </c>
      <c r="AC44" s="4">
        <v>79</v>
      </c>
      <c r="AD44" s="4">
        <v>5000</v>
      </c>
      <c r="AE44" s="4">
        <v>86</v>
      </c>
      <c r="AF44" s="4">
        <v>5000</v>
      </c>
      <c r="AG44" s="4">
        <v>94</v>
      </c>
      <c r="AH44" s="4">
        <v>5000</v>
      </c>
      <c r="AI44" s="4">
        <v>5000</v>
      </c>
      <c r="AJ44" s="4">
        <v>5000</v>
      </c>
      <c r="AK44" s="4">
        <v>113</v>
      </c>
      <c r="AL44" s="4">
        <v>5000</v>
      </c>
      <c r="AM44" s="4">
        <v>124</v>
      </c>
      <c r="AN44" s="4">
        <v>5000</v>
      </c>
      <c r="AO44" s="4">
        <v>136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677</v>
      </c>
      <c r="D45" s="4">
        <v>9</v>
      </c>
      <c r="E45" s="4">
        <v>67</v>
      </c>
      <c r="F45" s="4">
        <v>12</v>
      </c>
      <c r="G45" s="4">
        <v>10</v>
      </c>
      <c r="H45" s="4">
        <v>10</v>
      </c>
      <c r="I45" s="4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v>50</v>
      </c>
      <c r="T45" s="4">
        <v>5000</v>
      </c>
      <c r="U45" s="4">
        <v>55</v>
      </c>
      <c r="V45" s="4">
        <v>5000</v>
      </c>
      <c r="W45" s="4">
        <v>60</v>
      </c>
      <c r="X45" s="4">
        <v>5000</v>
      </c>
      <c r="Y45" s="4">
        <v>66</v>
      </c>
      <c r="Z45" s="4">
        <v>5000</v>
      </c>
      <c r="AA45" s="4">
        <v>72</v>
      </c>
      <c r="AB45" s="4">
        <v>5000</v>
      </c>
      <c r="AC45" s="4">
        <v>79</v>
      </c>
      <c r="AD45" s="4">
        <v>5000</v>
      </c>
      <c r="AE45" s="4">
        <v>86</v>
      </c>
      <c r="AF45" s="4">
        <v>5000</v>
      </c>
      <c r="AG45" s="4">
        <v>94</v>
      </c>
      <c r="AH45" s="4">
        <v>5000</v>
      </c>
      <c r="AI45" s="4">
        <v>5000</v>
      </c>
      <c r="AJ45" s="4">
        <v>5000</v>
      </c>
      <c r="AK45" s="4">
        <v>113</v>
      </c>
      <c r="AL45" s="4">
        <v>5000</v>
      </c>
      <c r="AM45" s="4">
        <v>124</v>
      </c>
      <c r="AN45" s="4">
        <v>5000</v>
      </c>
      <c r="AO45" s="4">
        <v>136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88</v>
      </c>
      <c r="D46" s="4">
        <v>2</v>
      </c>
      <c r="E46" s="4">
        <v>45</v>
      </c>
      <c r="F46" s="4">
        <v>35</v>
      </c>
      <c r="G46" s="4">
        <v>10</v>
      </c>
      <c r="H46" s="4">
        <v>30</v>
      </c>
      <c r="I46" s="4">
        <v>20</v>
      </c>
      <c r="J46" s="4">
        <v>10</v>
      </c>
      <c r="K46" s="4">
        <v>30</v>
      </c>
      <c r="L46" s="4">
        <v>1</v>
      </c>
      <c r="M46" s="4">
        <v>42</v>
      </c>
      <c r="N46" s="4">
        <v>2000</v>
      </c>
      <c r="O46" s="4">
        <v>45</v>
      </c>
      <c r="P46" s="4">
        <v>3000</v>
      </c>
      <c r="Q46" s="4">
        <v>48</v>
      </c>
      <c r="R46" s="4">
        <v>4000</v>
      </c>
      <c r="S46" s="4">
        <v>50</v>
      </c>
      <c r="T46" s="4">
        <v>5000</v>
      </c>
      <c r="U46" s="4">
        <v>55</v>
      </c>
      <c r="V46" s="4">
        <v>5000</v>
      </c>
      <c r="W46" s="4">
        <v>60</v>
      </c>
      <c r="X46" s="4">
        <v>5000</v>
      </c>
      <c r="Y46" s="4">
        <v>66</v>
      </c>
      <c r="Z46" s="4">
        <v>5000</v>
      </c>
      <c r="AA46" s="4">
        <v>72</v>
      </c>
      <c r="AB46" s="4">
        <v>5000</v>
      </c>
      <c r="AC46" s="4">
        <v>79</v>
      </c>
      <c r="AD46" s="4">
        <v>5000</v>
      </c>
      <c r="AE46" s="4">
        <v>86</v>
      </c>
      <c r="AF46" s="4">
        <v>5000</v>
      </c>
      <c r="AG46" s="4">
        <v>94</v>
      </c>
      <c r="AH46" s="4">
        <v>5000</v>
      </c>
      <c r="AI46" s="4">
        <v>5000</v>
      </c>
      <c r="AJ46" s="4">
        <v>5000</v>
      </c>
      <c r="AK46" s="4">
        <v>113</v>
      </c>
      <c r="AL46" s="4">
        <v>5000</v>
      </c>
      <c r="AM46" s="4">
        <v>124</v>
      </c>
      <c r="AN46" s="4">
        <v>5000</v>
      </c>
      <c r="AO46" s="4">
        <v>136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89</v>
      </c>
      <c r="D47" s="4">
        <v>4</v>
      </c>
      <c r="E47" s="4">
        <v>36</v>
      </c>
      <c r="F47" s="4">
        <v>8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v>50</v>
      </c>
      <c r="T47" s="4">
        <v>5000</v>
      </c>
      <c r="U47" s="4">
        <v>55</v>
      </c>
      <c r="V47" s="4">
        <v>5000</v>
      </c>
      <c r="W47" s="4">
        <v>60</v>
      </c>
      <c r="X47" s="4">
        <v>5000</v>
      </c>
      <c r="Y47" s="4">
        <v>66</v>
      </c>
      <c r="Z47" s="4">
        <v>5000</v>
      </c>
      <c r="AA47" s="4">
        <v>72</v>
      </c>
      <c r="AB47" s="4">
        <v>5000</v>
      </c>
      <c r="AC47" s="4">
        <v>79</v>
      </c>
      <c r="AD47" s="4">
        <v>5000</v>
      </c>
      <c r="AE47" s="4">
        <v>86</v>
      </c>
      <c r="AF47" s="4">
        <v>5000</v>
      </c>
      <c r="AG47" s="4">
        <v>94</v>
      </c>
      <c r="AH47" s="4">
        <v>5000</v>
      </c>
      <c r="AI47" s="4">
        <v>5000</v>
      </c>
      <c r="AJ47" s="4">
        <v>5000</v>
      </c>
      <c r="AK47" s="4">
        <v>113</v>
      </c>
      <c r="AL47" s="4">
        <v>5000</v>
      </c>
      <c r="AM47" s="4">
        <v>124</v>
      </c>
      <c r="AN47" s="4">
        <v>5000</v>
      </c>
      <c r="AO47" s="4">
        <v>136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90</v>
      </c>
      <c r="D48" s="4">
        <v>2</v>
      </c>
      <c r="E48" s="4">
        <v>40</v>
      </c>
      <c r="F48" s="4">
        <v>4</v>
      </c>
      <c r="G48" s="4">
        <v>4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v>50</v>
      </c>
      <c r="T48" s="4">
        <v>5000</v>
      </c>
      <c r="U48" s="4">
        <v>55</v>
      </c>
      <c r="V48" s="4">
        <v>5000</v>
      </c>
      <c r="W48" s="4">
        <v>60</v>
      </c>
      <c r="X48" s="4">
        <v>5000</v>
      </c>
      <c r="Y48" s="4">
        <v>66</v>
      </c>
      <c r="Z48" s="4">
        <v>5000</v>
      </c>
      <c r="AA48" s="4">
        <v>72</v>
      </c>
      <c r="AB48" s="4">
        <v>5000</v>
      </c>
      <c r="AC48" s="4">
        <v>79</v>
      </c>
      <c r="AD48" s="4">
        <v>5000</v>
      </c>
      <c r="AE48" s="4">
        <v>86</v>
      </c>
      <c r="AF48" s="4">
        <v>5000</v>
      </c>
      <c r="AG48" s="4">
        <v>94</v>
      </c>
      <c r="AH48" s="4">
        <v>5000</v>
      </c>
      <c r="AI48" s="4">
        <v>5000</v>
      </c>
      <c r="AJ48" s="4">
        <v>5000</v>
      </c>
      <c r="AK48" s="4">
        <v>113</v>
      </c>
      <c r="AL48" s="4">
        <v>5000</v>
      </c>
      <c r="AM48" s="4">
        <v>124</v>
      </c>
      <c r="AN48" s="4">
        <v>5000</v>
      </c>
      <c r="AO48" s="4">
        <v>136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91</v>
      </c>
      <c r="D49" s="4">
        <v>4</v>
      </c>
      <c r="E49" s="4">
        <v>35</v>
      </c>
      <c r="F49" s="4">
        <v>8</v>
      </c>
      <c r="G49" s="4">
        <v>1</v>
      </c>
      <c r="H49" s="4">
        <v>1</v>
      </c>
      <c r="I49" s="4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v>50</v>
      </c>
      <c r="T49" s="4">
        <v>5000</v>
      </c>
      <c r="U49" s="4">
        <v>55</v>
      </c>
      <c r="V49" s="4">
        <v>5000</v>
      </c>
      <c r="W49" s="4">
        <v>60</v>
      </c>
      <c r="X49" s="4">
        <v>5000</v>
      </c>
      <c r="Y49" s="4">
        <v>66</v>
      </c>
      <c r="Z49" s="4">
        <v>5000</v>
      </c>
      <c r="AA49" s="4">
        <v>72</v>
      </c>
      <c r="AB49" s="4">
        <v>5000</v>
      </c>
      <c r="AC49" s="4">
        <v>79</v>
      </c>
      <c r="AD49" s="4">
        <v>5000</v>
      </c>
      <c r="AE49" s="4">
        <v>86</v>
      </c>
      <c r="AF49" s="4">
        <v>5000</v>
      </c>
      <c r="AG49" s="4">
        <v>94</v>
      </c>
      <c r="AH49" s="4">
        <v>5000</v>
      </c>
      <c r="AI49" s="4">
        <v>5000</v>
      </c>
      <c r="AJ49" s="4">
        <v>5000</v>
      </c>
      <c r="AK49" s="4">
        <v>113</v>
      </c>
      <c r="AL49" s="4">
        <v>5000</v>
      </c>
      <c r="AM49" s="4">
        <v>124</v>
      </c>
      <c r="AN49" s="4">
        <v>5000</v>
      </c>
      <c r="AO49" s="4">
        <v>136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678</v>
      </c>
      <c r="D50" s="4">
        <v>2</v>
      </c>
      <c r="E50" s="4">
        <v>33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 s="4">
        <v>34</v>
      </c>
      <c r="N50" s="4">
        <v>2000</v>
      </c>
      <c r="O50" s="4">
        <v>37</v>
      </c>
      <c r="P50" s="4">
        <v>3000</v>
      </c>
      <c r="Q50" s="4">
        <v>40</v>
      </c>
      <c r="R50" s="4">
        <v>4000</v>
      </c>
      <c r="S50" s="4">
        <v>45</v>
      </c>
      <c r="T50" s="4">
        <v>5000</v>
      </c>
      <c r="U50" s="4">
        <v>24</v>
      </c>
      <c r="V50" s="4">
        <v>5000</v>
      </c>
      <c r="W50" s="4">
        <v>26</v>
      </c>
      <c r="X50" s="4">
        <v>5000</v>
      </c>
      <c r="Y50" s="4">
        <v>28</v>
      </c>
      <c r="Z50" s="4">
        <v>5000</v>
      </c>
      <c r="AA50" s="4">
        <v>30</v>
      </c>
      <c r="AB50" s="4">
        <v>5000</v>
      </c>
      <c r="AC50" s="4">
        <v>33</v>
      </c>
      <c r="AD50" s="4">
        <v>5000</v>
      </c>
      <c r="AE50" s="4">
        <v>36</v>
      </c>
      <c r="AF50" s="4">
        <v>5000</v>
      </c>
      <c r="AG50" s="4">
        <v>39</v>
      </c>
      <c r="AH50" s="4">
        <v>5000</v>
      </c>
      <c r="AI50" s="4">
        <v>5000</v>
      </c>
      <c r="AJ50" s="4">
        <v>5000</v>
      </c>
      <c r="AK50" s="4">
        <v>46</v>
      </c>
      <c r="AL50" s="4">
        <v>5000</v>
      </c>
      <c r="AM50" s="4">
        <v>50</v>
      </c>
      <c r="AN50" s="4">
        <v>5000</v>
      </c>
      <c r="AO50" s="4">
        <v>55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92</v>
      </c>
      <c r="D51" s="4">
        <v>2</v>
      </c>
      <c r="E51" s="4">
        <v>52</v>
      </c>
      <c r="F51" s="4">
        <v>12</v>
      </c>
      <c r="G51" s="4">
        <v>12</v>
      </c>
      <c r="H51" s="4">
        <v>12</v>
      </c>
      <c r="I51" s="4">
        <v>20</v>
      </c>
      <c r="J51" s="4">
        <v>14</v>
      </c>
      <c r="K51" s="4">
        <v>14</v>
      </c>
      <c r="L51" s="4">
        <v>2</v>
      </c>
      <c r="M51" s="4">
        <v>40</v>
      </c>
      <c r="N51" s="4">
        <v>2000</v>
      </c>
      <c r="O51" s="4">
        <v>42</v>
      </c>
      <c r="P51" s="4">
        <v>3000</v>
      </c>
      <c r="Q51" s="4">
        <v>44</v>
      </c>
      <c r="R51" s="4">
        <v>4000</v>
      </c>
      <c r="S51" s="4">
        <v>94</v>
      </c>
      <c r="T51" s="4">
        <v>5000</v>
      </c>
      <c r="U51" s="4">
        <v>103</v>
      </c>
      <c r="V51" s="4">
        <v>5000</v>
      </c>
      <c r="W51" s="4">
        <v>113</v>
      </c>
      <c r="X51" s="4">
        <v>5000</v>
      </c>
      <c r="Y51" s="4">
        <v>124</v>
      </c>
      <c r="Z51" s="4">
        <v>5000</v>
      </c>
      <c r="AA51" s="4">
        <v>136</v>
      </c>
      <c r="AB51" s="4">
        <v>5000</v>
      </c>
      <c r="AC51" s="4">
        <v>149</v>
      </c>
      <c r="AD51" s="4">
        <v>5000</v>
      </c>
      <c r="AE51" s="4">
        <v>163</v>
      </c>
      <c r="AF51" s="4">
        <v>5000</v>
      </c>
      <c r="AG51" s="4">
        <v>179</v>
      </c>
      <c r="AH51" s="4">
        <v>5000</v>
      </c>
      <c r="AI51" s="4">
        <v>5000</v>
      </c>
      <c r="AJ51" s="4">
        <v>5000</v>
      </c>
      <c r="AK51" s="4">
        <v>215</v>
      </c>
      <c r="AL51" s="4">
        <v>5000</v>
      </c>
      <c r="AM51" s="4">
        <v>236</v>
      </c>
      <c r="AN51" s="4">
        <v>5000</v>
      </c>
      <c r="AO51" s="4">
        <v>259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93</v>
      </c>
      <c r="D52" s="4">
        <v>4</v>
      </c>
      <c r="E52" s="4">
        <v>41</v>
      </c>
      <c r="F52" s="4">
        <v>32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v>50</v>
      </c>
      <c r="T52" s="4">
        <v>5000</v>
      </c>
      <c r="U52" s="4">
        <v>55</v>
      </c>
      <c r="V52" s="4">
        <v>5000</v>
      </c>
      <c r="W52" s="4">
        <v>60</v>
      </c>
      <c r="X52" s="4">
        <v>5000</v>
      </c>
      <c r="Y52" s="4">
        <v>66</v>
      </c>
      <c r="Z52" s="4">
        <v>5000</v>
      </c>
      <c r="AA52" s="4">
        <v>72</v>
      </c>
      <c r="AB52" s="4">
        <v>5000</v>
      </c>
      <c r="AC52" s="4">
        <v>79</v>
      </c>
      <c r="AD52" s="4">
        <v>5000</v>
      </c>
      <c r="AE52" s="4">
        <v>86</v>
      </c>
      <c r="AF52" s="4">
        <v>5000</v>
      </c>
      <c r="AG52" s="4">
        <v>94</v>
      </c>
      <c r="AH52" s="4">
        <v>5000</v>
      </c>
      <c r="AI52" s="4">
        <v>5000</v>
      </c>
      <c r="AJ52" s="4">
        <v>5000</v>
      </c>
      <c r="AK52" s="4">
        <v>113</v>
      </c>
      <c r="AL52" s="4">
        <v>5000</v>
      </c>
      <c r="AM52" s="4">
        <v>124</v>
      </c>
      <c r="AN52" s="4">
        <v>5000</v>
      </c>
      <c r="AO52" s="4">
        <v>136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94</v>
      </c>
      <c r="D53" s="4">
        <v>0</v>
      </c>
      <c r="E53" s="4">
        <v>53</v>
      </c>
      <c r="F53" s="4">
        <v>0</v>
      </c>
      <c r="G53" s="4">
        <v>0</v>
      </c>
      <c r="H53" s="4">
        <v>0</v>
      </c>
      <c r="I53" s="4">
        <v>7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v>44</v>
      </c>
      <c r="T53" s="4">
        <v>5000</v>
      </c>
      <c r="U53" s="4">
        <v>48</v>
      </c>
      <c r="V53" s="4">
        <v>5000</v>
      </c>
      <c r="W53" s="4">
        <v>52</v>
      </c>
      <c r="X53" s="4">
        <v>5000</v>
      </c>
      <c r="Y53" s="4">
        <v>57</v>
      </c>
      <c r="Z53" s="4">
        <v>5000</v>
      </c>
      <c r="AA53" s="4">
        <v>62</v>
      </c>
      <c r="AB53" s="4">
        <v>5000</v>
      </c>
      <c r="AC53" s="4">
        <v>68</v>
      </c>
      <c r="AD53" s="4">
        <v>5000</v>
      </c>
      <c r="AE53" s="4">
        <v>74</v>
      </c>
      <c r="AF53" s="4">
        <v>5000</v>
      </c>
      <c r="AG53" s="4">
        <v>81</v>
      </c>
      <c r="AH53" s="4">
        <v>5000</v>
      </c>
      <c r="AI53" s="4">
        <v>5000</v>
      </c>
      <c r="AJ53" s="4">
        <v>5000</v>
      </c>
      <c r="AK53" s="4">
        <v>97</v>
      </c>
      <c r="AL53" s="4">
        <v>5000</v>
      </c>
      <c r="AM53" s="4">
        <v>106</v>
      </c>
      <c r="AN53" s="4">
        <v>5000</v>
      </c>
      <c r="AO53" s="4">
        <v>116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95</v>
      </c>
      <c r="D54" s="4">
        <v>2</v>
      </c>
      <c r="E54" s="4">
        <v>48</v>
      </c>
      <c r="F54" s="4">
        <v>12</v>
      </c>
      <c r="G54" s="4">
        <v>15</v>
      </c>
      <c r="H54" s="4">
        <v>30</v>
      </c>
      <c r="I54" s="4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v>26</v>
      </c>
      <c r="T54" s="4">
        <v>5000</v>
      </c>
      <c r="U54" s="4">
        <v>28</v>
      </c>
      <c r="V54" s="4">
        <v>5000</v>
      </c>
      <c r="W54" s="4">
        <v>30</v>
      </c>
      <c r="X54" s="4">
        <v>5000</v>
      </c>
      <c r="Y54" s="4">
        <v>33</v>
      </c>
      <c r="Z54" s="4">
        <v>5000</v>
      </c>
      <c r="AA54" s="4">
        <v>36</v>
      </c>
      <c r="AB54" s="4">
        <v>5000</v>
      </c>
      <c r="AC54" s="4">
        <v>39</v>
      </c>
      <c r="AD54" s="4">
        <v>5000</v>
      </c>
      <c r="AE54" s="4">
        <v>42</v>
      </c>
      <c r="AF54" s="4">
        <v>5000</v>
      </c>
      <c r="AG54" s="4">
        <v>46</v>
      </c>
      <c r="AH54" s="4">
        <v>5000</v>
      </c>
      <c r="AI54" s="4">
        <v>5000</v>
      </c>
      <c r="AJ54" s="4">
        <v>5000</v>
      </c>
      <c r="AK54" s="4">
        <v>55</v>
      </c>
      <c r="AL54" s="4">
        <v>5000</v>
      </c>
      <c r="AM54" s="4">
        <v>60</v>
      </c>
      <c r="AN54" s="4">
        <v>5000</v>
      </c>
      <c r="AO54" s="4">
        <v>66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96</v>
      </c>
      <c r="D55" s="4">
        <v>2</v>
      </c>
      <c r="E55" s="4">
        <v>51</v>
      </c>
      <c r="F55" s="4">
        <v>12</v>
      </c>
      <c r="G55" s="4">
        <v>20</v>
      </c>
      <c r="H55" s="4">
        <v>25</v>
      </c>
      <c r="I55" s="4">
        <v>30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v>50</v>
      </c>
      <c r="T55" s="4">
        <v>5000</v>
      </c>
      <c r="U55" s="4">
        <v>55</v>
      </c>
      <c r="V55" s="4">
        <v>5000</v>
      </c>
      <c r="W55" s="4">
        <v>60</v>
      </c>
      <c r="X55" s="4">
        <v>5000</v>
      </c>
      <c r="Y55" s="4">
        <v>66</v>
      </c>
      <c r="Z55" s="4">
        <v>5000</v>
      </c>
      <c r="AA55" s="4">
        <v>72</v>
      </c>
      <c r="AB55" s="4">
        <v>5000</v>
      </c>
      <c r="AC55" s="4">
        <v>79</v>
      </c>
      <c r="AD55" s="4">
        <v>5000</v>
      </c>
      <c r="AE55" s="4">
        <v>86</v>
      </c>
      <c r="AF55" s="4">
        <v>5000</v>
      </c>
      <c r="AG55" s="4">
        <v>94</v>
      </c>
      <c r="AH55" s="4">
        <v>5000</v>
      </c>
      <c r="AI55" s="4">
        <v>5000</v>
      </c>
      <c r="AJ55" s="4">
        <v>5000</v>
      </c>
      <c r="AK55" s="4">
        <v>113</v>
      </c>
      <c r="AL55" s="4">
        <v>5000</v>
      </c>
      <c r="AM55" s="4">
        <v>124</v>
      </c>
      <c r="AN55" s="4">
        <v>5000</v>
      </c>
      <c r="AO55" s="4">
        <v>136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97</v>
      </c>
      <c r="D56" s="4">
        <v>0</v>
      </c>
      <c r="E56" s="4">
        <v>23</v>
      </c>
      <c r="F56" s="4">
        <v>0</v>
      </c>
      <c r="G56" s="4">
        <v>0</v>
      </c>
      <c r="H56" s="4">
        <v>0</v>
      </c>
      <c r="I56" s="4">
        <v>8</v>
      </c>
      <c r="J56" s="4">
        <v>0</v>
      </c>
      <c r="K56" s="4">
        <v>0</v>
      </c>
      <c r="L56" s="4">
        <v>0</v>
      </c>
      <c r="M56" s="4">
        <v>42</v>
      </c>
      <c r="N56" s="4">
        <v>2000</v>
      </c>
      <c r="O56" s="4">
        <v>45</v>
      </c>
      <c r="P56" s="4">
        <v>3000</v>
      </c>
      <c r="Q56" s="4">
        <v>48</v>
      </c>
      <c r="R56" s="4">
        <v>4000</v>
      </c>
      <c r="S56" s="4">
        <v>44</v>
      </c>
      <c r="T56" s="4">
        <v>5000</v>
      </c>
      <c r="U56" s="4">
        <v>48</v>
      </c>
      <c r="V56" s="4">
        <v>5000</v>
      </c>
      <c r="W56" s="4">
        <v>52</v>
      </c>
      <c r="X56" s="4">
        <v>5000</v>
      </c>
      <c r="Y56" s="4">
        <v>57</v>
      </c>
      <c r="Z56" s="4">
        <v>5000</v>
      </c>
      <c r="AA56" s="4">
        <v>62</v>
      </c>
      <c r="AB56" s="4">
        <v>5000</v>
      </c>
      <c r="AC56" s="4">
        <v>68</v>
      </c>
      <c r="AD56" s="4">
        <v>5000</v>
      </c>
      <c r="AE56" s="4">
        <v>74</v>
      </c>
      <c r="AF56" s="4">
        <v>5000</v>
      </c>
      <c r="AG56" s="4">
        <v>81</v>
      </c>
      <c r="AH56" s="4">
        <v>5000</v>
      </c>
      <c r="AI56" s="4">
        <v>5000</v>
      </c>
      <c r="AJ56" s="4">
        <v>5000</v>
      </c>
      <c r="AK56" s="4">
        <v>97</v>
      </c>
      <c r="AL56" s="4">
        <v>5000</v>
      </c>
      <c r="AM56" s="4">
        <v>106</v>
      </c>
      <c r="AN56" s="4">
        <v>5000</v>
      </c>
      <c r="AO56" s="4">
        <v>116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98</v>
      </c>
      <c r="D57">
        <v>4</v>
      </c>
      <c r="E57">
        <v>50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>
        <v>50</v>
      </c>
      <c r="T57">
        <v>5000</v>
      </c>
      <c r="U57">
        <v>55</v>
      </c>
      <c r="V57">
        <v>5000</v>
      </c>
      <c r="W57">
        <v>60</v>
      </c>
      <c r="X57">
        <v>5000</v>
      </c>
      <c r="Y57">
        <v>66</v>
      </c>
      <c r="Z57">
        <v>5000</v>
      </c>
      <c r="AA57">
        <v>72</v>
      </c>
      <c r="AB57">
        <v>5000</v>
      </c>
      <c r="AC57">
        <v>79</v>
      </c>
      <c r="AD57">
        <v>5000</v>
      </c>
      <c r="AE57">
        <v>86</v>
      </c>
      <c r="AF57">
        <v>5000</v>
      </c>
      <c r="AG57">
        <v>94</v>
      </c>
      <c r="AH57">
        <v>5000</v>
      </c>
      <c r="AI57">
        <v>5000</v>
      </c>
      <c r="AJ57">
        <v>5000</v>
      </c>
      <c r="AK57">
        <v>113</v>
      </c>
      <c r="AL57">
        <v>5000</v>
      </c>
      <c r="AM57">
        <v>124</v>
      </c>
      <c r="AN57">
        <v>5000</v>
      </c>
      <c r="AO57">
        <v>136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99</v>
      </c>
      <c r="D58">
        <v>4</v>
      </c>
      <c r="E58">
        <v>66</v>
      </c>
      <c r="F58">
        <v>20</v>
      </c>
      <c r="G58">
        <v>0</v>
      </c>
      <c r="H58">
        <v>0</v>
      </c>
      <c r="I58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>
        <v>50</v>
      </c>
      <c r="T58">
        <v>5000</v>
      </c>
      <c r="U58">
        <v>55</v>
      </c>
      <c r="V58">
        <v>5000</v>
      </c>
      <c r="W58">
        <v>60</v>
      </c>
      <c r="X58">
        <v>5000</v>
      </c>
      <c r="Y58">
        <v>66</v>
      </c>
      <c r="Z58">
        <v>5000</v>
      </c>
      <c r="AA58">
        <v>72</v>
      </c>
      <c r="AB58">
        <v>5000</v>
      </c>
      <c r="AC58">
        <v>79</v>
      </c>
      <c r="AD58">
        <v>5000</v>
      </c>
      <c r="AE58">
        <v>86</v>
      </c>
      <c r="AF58">
        <v>5000</v>
      </c>
      <c r="AG58">
        <v>94</v>
      </c>
      <c r="AH58">
        <v>5000</v>
      </c>
      <c r="AI58">
        <v>5000</v>
      </c>
      <c r="AJ58">
        <v>5000</v>
      </c>
      <c r="AK58">
        <v>113</v>
      </c>
      <c r="AL58">
        <v>5000</v>
      </c>
      <c r="AM58">
        <v>124</v>
      </c>
      <c r="AN58">
        <v>5000</v>
      </c>
      <c r="AO58">
        <v>136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100</v>
      </c>
      <c r="D59" s="4">
        <v>10</v>
      </c>
      <c r="E59" s="4">
        <v>14</v>
      </c>
      <c r="F59" s="4">
        <v>10</v>
      </c>
      <c r="G59" s="4">
        <v>0</v>
      </c>
      <c r="H59" s="4">
        <v>0</v>
      </c>
      <c r="I59" s="4">
        <v>5</v>
      </c>
      <c r="J59" s="4">
        <v>0</v>
      </c>
      <c r="K59" s="4">
        <v>0</v>
      </c>
      <c r="L59" s="4">
        <v>2</v>
      </c>
      <c r="M59" s="4">
        <v>38</v>
      </c>
      <c r="N59" s="4">
        <v>2000</v>
      </c>
      <c r="O59" s="4">
        <v>40</v>
      </c>
      <c r="P59" s="4">
        <v>3000</v>
      </c>
      <c r="Q59" s="4">
        <v>42</v>
      </c>
      <c r="R59" s="4">
        <v>4000</v>
      </c>
      <c r="S59" s="4">
        <v>35</v>
      </c>
      <c r="T59" s="4">
        <v>5000</v>
      </c>
      <c r="U59" s="4">
        <v>38</v>
      </c>
      <c r="V59" s="4">
        <v>5000</v>
      </c>
      <c r="W59" s="4">
        <v>41</v>
      </c>
      <c r="X59" s="4">
        <v>5000</v>
      </c>
      <c r="Y59" s="4">
        <v>45</v>
      </c>
      <c r="Z59" s="4">
        <v>5000</v>
      </c>
      <c r="AA59" s="4">
        <v>49</v>
      </c>
      <c r="AB59" s="4">
        <v>5000</v>
      </c>
      <c r="AC59" s="4">
        <v>53</v>
      </c>
      <c r="AD59" s="4">
        <v>5000</v>
      </c>
      <c r="AE59" s="4">
        <v>58</v>
      </c>
      <c r="AF59" s="4">
        <v>5000</v>
      </c>
      <c r="AG59" s="4">
        <v>63</v>
      </c>
      <c r="AH59" s="4">
        <v>5000</v>
      </c>
      <c r="AI59" s="4">
        <v>5000</v>
      </c>
      <c r="AJ59" s="4">
        <v>5000</v>
      </c>
      <c r="AK59" s="4">
        <v>75</v>
      </c>
      <c r="AL59" s="4">
        <v>5000</v>
      </c>
      <c r="AM59" s="4">
        <v>82</v>
      </c>
      <c r="AN59" s="4">
        <v>5000</v>
      </c>
      <c r="AO59" s="4">
        <v>90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101</v>
      </c>
      <c r="D60" s="4">
        <v>10</v>
      </c>
      <c r="E60" s="4">
        <v>42</v>
      </c>
      <c r="F60" s="4">
        <v>14</v>
      </c>
      <c r="G60" s="4">
        <v>10</v>
      </c>
      <c r="H60" s="4">
        <v>0</v>
      </c>
      <c r="I60" s="4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v>50</v>
      </c>
      <c r="T60" s="4">
        <v>5000</v>
      </c>
      <c r="U60" s="4">
        <v>55</v>
      </c>
      <c r="V60" s="4">
        <v>5000</v>
      </c>
      <c r="W60" s="4">
        <v>60</v>
      </c>
      <c r="X60" s="4">
        <v>5000</v>
      </c>
      <c r="Y60" s="4">
        <v>66</v>
      </c>
      <c r="Z60" s="4">
        <v>5000</v>
      </c>
      <c r="AA60" s="4">
        <v>72</v>
      </c>
      <c r="AB60" s="4">
        <v>5000</v>
      </c>
      <c r="AC60" s="4">
        <v>79</v>
      </c>
      <c r="AD60" s="4">
        <v>5000</v>
      </c>
      <c r="AE60" s="4">
        <v>86</v>
      </c>
      <c r="AF60" s="4">
        <v>5000</v>
      </c>
      <c r="AG60" s="4">
        <v>94</v>
      </c>
      <c r="AH60" s="4">
        <v>5000</v>
      </c>
      <c r="AI60" s="4">
        <v>5000</v>
      </c>
      <c r="AJ60" s="4">
        <v>5000</v>
      </c>
      <c r="AK60" s="4">
        <v>113</v>
      </c>
      <c r="AL60" s="4">
        <v>5000</v>
      </c>
      <c r="AM60" s="4">
        <v>124</v>
      </c>
      <c r="AN60" s="4">
        <v>5000</v>
      </c>
      <c r="AO60" s="4">
        <v>136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102</v>
      </c>
      <c r="D61" s="4">
        <v>2</v>
      </c>
      <c r="E61" s="4">
        <v>26</v>
      </c>
      <c r="F61" s="4">
        <v>3</v>
      </c>
      <c r="G61" s="4">
        <v>3</v>
      </c>
      <c r="H61" s="4">
        <v>3</v>
      </c>
      <c r="I61" s="4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v>50</v>
      </c>
      <c r="T61" s="4">
        <v>5000</v>
      </c>
      <c r="U61" s="4">
        <v>55</v>
      </c>
      <c r="V61" s="4">
        <v>5000</v>
      </c>
      <c r="W61" s="4">
        <v>60</v>
      </c>
      <c r="X61" s="4">
        <v>5000</v>
      </c>
      <c r="Y61" s="4">
        <v>66</v>
      </c>
      <c r="Z61" s="4">
        <v>5000</v>
      </c>
      <c r="AA61" s="4">
        <v>72</v>
      </c>
      <c r="AB61" s="4">
        <v>5000</v>
      </c>
      <c r="AC61" s="4">
        <v>79</v>
      </c>
      <c r="AD61" s="4">
        <v>5000</v>
      </c>
      <c r="AE61" s="4">
        <v>86</v>
      </c>
      <c r="AF61" s="4">
        <v>5000</v>
      </c>
      <c r="AG61" s="4">
        <v>94</v>
      </c>
      <c r="AH61" s="4">
        <v>5000</v>
      </c>
      <c r="AI61" s="4">
        <v>5000</v>
      </c>
      <c r="AJ61" s="4">
        <v>5000</v>
      </c>
      <c r="AK61" s="4">
        <v>113</v>
      </c>
      <c r="AL61" s="4">
        <v>5000</v>
      </c>
      <c r="AM61" s="4">
        <v>124</v>
      </c>
      <c r="AN61" s="4">
        <v>5000</v>
      </c>
      <c r="AO61" s="4">
        <v>136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103</v>
      </c>
      <c r="D62" s="4">
        <v>4</v>
      </c>
      <c r="E62" s="4">
        <v>19</v>
      </c>
      <c r="F62" s="4">
        <v>3</v>
      </c>
      <c r="G62" s="4">
        <v>3</v>
      </c>
      <c r="H62" s="4">
        <v>3</v>
      </c>
      <c r="I62" s="4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v>50</v>
      </c>
      <c r="T62" s="4">
        <v>5000</v>
      </c>
      <c r="U62" s="4">
        <v>55</v>
      </c>
      <c r="V62" s="4">
        <v>5000</v>
      </c>
      <c r="W62" s="4">
        <v>60</v>
      </c>
      <c r="X62" s="4">
        <v>5000</v>
      </c>
      <c r="Y62" s="4">
        <v>66</v>
      </c>
      <c r="Z62" s="4">
        <v>5000</v>
      </c>
      <c r="AA62" s="4">
        <v>72</v>
      </c>
      <c r="AB62" s="4">
        <v>5000</v>
      </c>
      <c r="AC62" s="4">
        <v>79</v>
      </c>
      <c r="AD62" s="4">
        <v>5000</v>
      </c>
      <c r="AE62" s="4">
        <v>86</v>
      </c>
      <c r="AF62" s="4">
        <v>5000</v>
      </c>
      <c r="AG62" s="4">
        <v>94</v>
      </c>
      <c r="AH62" s="4">
        <v>5000</v>
      </c>
      <c r="AI62" s="4">
        <v>5000</v>
      </c>
      <c r="AJ62" s="4">
        <v>5000</v>
      </c>
      <c r="AK62" s="4">
        <v>113</v>
      </c>
      <c r="AL62" s="4">
        <v>5000</v>
      </c>
      <c r="AM62" s="4">
        <v>124</v>
      </c>
      <c r="AN62" s="4">
        <v>5000</v>
      </c>
      <c r="AO62" s="4">
        <v>136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104</v>
      </c>
      <c r="D63">
        <v>1</v>
      </c>
      <c r="E63">
        <v>74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>
        <v>41</v>
      </c>
      <c r="T63">
        <v>5000</v>
      </c>
      <c r="U63">
        <v>45</v>
      </c>
      <c r="V63">
        <v>5000</v>
      </c>
      <c r="W63">
        <v>49</v>
      </c>
      <c r="X63">
        <v>5000</v>
      </c>
      <c r="Y63">
        <v>53</v>
      </c>
      <c r="Z63">
        <v>5000</v>
      </c>
      <c r="AA63">
        <v>58</v>
      </c>
      <c r="AB63">
        <v>5000</v>
      </c>
      <c r="AC63">
        <v>63</v>
      </c>
      <c r="AD63">
        <v>5000</v>
      </c>
      <c r="AE63">
        <v>69</v>
      </c>
      <c r="AF63">
        <v>5000</v>
      </c>
      <c r="AG63">
        <v>75</v>
      </c>
      <c r="AH63">
        <v>5000</v>
      </c>
      <c r="AI63">
        <v>5000</v>
      </c>
      <c r="AJ63">
        <v>5000</v>
      </c>
      <c r="AK63">
        <v>90</v>
      </c>
      <c r="AL63">
        <v>5000</v>
      </c>
      <c r="AM63">
        <v>99</v>
      </c>
      <c r="AN63">
        <v>5000</v>
      </c>
      <c r="AO63">
        <v>108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105</v>
      </c>
      <c r="D64" s="4">
        <v>0</v>
      </c>
      <c r="E64" s="4">
        <v>0</v>
      </c>
      <c r="F64" s="4">
        <v>10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99</v>
      </c>
      <c r="M64" s="4">
        <v>48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v>41</v>
      </c>
      <c r="T64" s="4">
        <v>5000</v>
      </c>
      <c r="U64" s="4">
        <v>45</v>
      </c>
      <c r="V64" s="4">
        <v>5000</v>
      </c>
      <c r="W64" s="4">
        <v>49</v>
      </c>
      <c r="X64" s="4">
        <v>5000</v>
      </c>
      <c r="Y64" s="4">
        <v>53</v>
      </c>
      <c r="Z64" s="4">
        <v>5000</v>
      </c>
      <c r="AA64" s="4">
        <v>58</v>
      </c>
      <c r="AB64" s="4">
        <v>5000</v>
      </c>
      <c r="AC64" s="4">
        <v>63</v>
      </c>
      <c r="AD64" s="4">
        <v>5000</v>
      </c>
      <c r="AE64" s="4">
        <v>69</v>
      </c>
      <c r="AF64" s="4">
        <v>5000</v>
      </c>
      <c r="AG64" s="4">
        <v>75</v>
      </c>
      <c r="AH64" s="4">
        <v>5000</v>
      </c>
      <c r="AI64" s="4">
        <v>5000</v>
      </c>
      <c r="AJ64" s="4">
        <v>5000</v>
      </c>
      <c r="AK64" s="4">
        <v>90</v>
      </c>
      <c r="AL64" s="4">
        <v>5000</v>
      </c>
      <c r="AM64" s="4">
        <v>99</v>
      </c>
      <c r="AN64" s="4">
        <v>5000</v>
      </c>
      <c r="AO64" s="4">
        <v>108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106</v>
      </c>
      <c r="D65" s="4">
        <v>4</v>
      </c>
      <c r="E65" s="4">
        <v>47</v>
      </c>
      <c r="F65" s="4">
        <v>16</v>
      </c>
      <c r="G65" s="4">
        <v>0</v>
      </c>
      <c r="H65" s="4">
        <v>0</v>
      </c>
      <c r="I65" s="4">
        <v>24</v>
      </c>
      <c r="J65" s="4">
        <v>0</v>
      </c>
      <c r="K65" s="4">
        <v>0</v>
      </c>
      <c r="L65" s="4">
        <v>2</v>
      </c>
      <c r="M65" s="4">
        <v>44</v>
      </c>
      <c r="N65" s="4">
        <v>2000</v>
      </c>
      <c r="O65" s="4">
        <v>47</v>
      </c>
      <c r="P65" s="4">
        <v>3000</v>
      </c>
      <c r="Q65" s="4">
        <v>50</v>
      </c>
      <c r="R65" s="4">
        <v>4000</v>
      </c>
      <c r="S65" s="4">
        <v>44</v>
      </c>
      <c r="T65" s="4">
        <v>5000</v>
      </c>
      <c r="U65" s="4">
        <v>48</v>
      </c>
      <c r="V65" s="4">
        <v>5000</v>
      </c>
      <c r="W65" s="4">
        <v>52</v>
      </c>
      <c r="X65" s="4">
        <v>5000</v>
      </c>
      <c r="Y65" s="4">
        <v>57</v>
      </c>
      <c r="Z65" s="4">
        <v>5000</v>
      </c>
      <c r="AA65" s="4">
        <v>62</v>
      </c>
      <c r="AB65" s="4">
        <v>5000</v>
      </c>
      <c r="AC65" s="4">
        <v>68</v>
      </c>
      <c r="AD65" s="4">
        <v>5000</v>
      </c>
      <c r="AE65" s="4">
        <v>74</v>
      </c>
      <c r="AF65" s="4">
        <v>5000</v>
      </c>
      <c r="AG65" s="4">
        <v>81</v>
      </c>
      <c r="AH65" s="4">
        <v>5000</v>
      </c>
      <c r="AI65" s="4">
        <v>5000</v>
      </c>
      <c r="AJ65" s="4">
        <v>5000</v>
      </c>
      <c r="AK65" s="4">
        <v>97</v>
      </c>
      <c r="AL65" s="4">
        <v>5000</v>
      </c>
      <c r="AM65" s="4">
        <v>106</v>
      </c>
      <c r="AN65" s="4">
        <v>5000</v>
      </c>
      <c r="AO65" s="4">
        <v>116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107</v>
      </c>
      <c r="D66">
        <v>4</v>
      </c>
      <c r="E66">
        <v>48</v>
      </c>
      <c r="F66">
        <v>16</v>
      </c>
      <c r="G66">
        <v>0</v>
      </c>
      <c r="H66">
        <v>0</v>
      </c>
      <c r="I66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>
        <v>44</v>
      </c>
      <c r="T66">
        <v>5000</v>
      </c>
      <c r="U66">
        <v>48</v>
      </c>
      <c r="V66">
        <v>5000</v>
      </c>
      <c r="W66">
        <v>52</v>
      </c>
      <c r="X66">
        <v>5000</v>
      </c>
      <c r="Y66">
        <v>57</v>
      </c>
      <c r="Z66">
        <v>5000</v>
      </c>
      <c r="AA66">
        <v>62</v>
      </c>
      <c r="AB66">
        <v>5000</v>
      </c>
      <c r="AC66">
        <v>68</v>
      </c>
      <c r="AD66">
        <v>5000</v>
      </c>
      <c r="AE66">
        <v>74</v>
      </c>
      <c r="AF66">
        <v>5000</v>
      </c>
      <c r="AG66">
        <v>81</v>
      </c>
      <c r="AH66">
        <v>5000</v>
      </c>
      <c r="AI66">
        <v>5000</v>
      </c>
      <c r="AJ66">
        <v>5000</v>
      </c>
      <c r="AK66">
        <v>97</v>
      </c>
      <c r="AL66">
        <v>5000</v>
      </c>
      <c r="AM66">
        <v>106</v>
      </c>
      <c r="AN66">
        <v>5000</v>
      </c>
      <c r="AO66">
        <v>116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108</v>
      </c>
      <c r="D67">
        <v>4</v>
      </c>
      <c r="E67">
        <v>49</v>
      </c>
      <c r="F67">
        <v>16</v>
      </c>
      <c r="G67">
        <v>0</v>
      </c>
      <c r="H67">
        <v>0</v>
      </c>
      <c r="I67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>
        <v>44</v>
      </c>
      <c r="T67">
        <v>5000</v>
      </c>
      <c r="U67">
        <v>48</v>
      </c>
      <c r="V67">
        <v>5000</v>
      </c>
      <c r="W67">
        <v>52</v>
      </c>
      <c r="X67">
        <v>5000</v>
      </c>
      <c r="Y67">
        <v>57</v>
      </c>
      <c r="Z67">
        <v>5000</v>
      </c>
      <c r="AA67">
        <v>62</v>
      </c>
      <c r="AB67">
        <v>5000</v>
      </c>
      <c r="AC67">
        <v>68</v>
      </c>
      <c r="AD67">
        <v>5000</v>
      </c>
      <c r="AE67">
        <v>74</v>
      </c>
      <c r="AF67">
        <v>5000</v>
      </c>
      <c r="AG67">
        <v>81</v>
      </c>
      <c r="AH67">
        <v>5000</v>
      </c>
      <c r="AI67">
        <v>5000</v>
      </c>
      <c r="AJ67">
        <v>5000</v>
      </c>
      <c r="AK67">
        <v>97</v>
      </c>
      <c r="AL67">
        <v>5000</v>
      </c>
      <c r="AM67">
        <v>106</v>
      </c>
      <c r="AN67">
        <v>5000</v>
      </c>
      <c r="AO67">
        <v>116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109</v>
      </c>
      <c r="D68">
        <v>4</v>
      </c>
      <c r="E68">
        <v>52</v>
      </c>
      <c r="F68">
        <v>16</v>
      </c>
      <c r="G68">
        <v>0</v>
      </c>
      <c r="H68">
        <v>0</v>
      </c>
      <c r="I68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>
        <v>44</v>
      </c>
      <c r="T68">
        <v>5000</v>
      </c>
      <c r="U68">
        <v>48</v>
      </c>
      <c r="V68">
        <v>5000</v>
      </c>
      <c r="W68">
        <v>52</v>
      </c>
      <c r="X68">
        <v>5000</v>
      </c>
      <c r="Y68">
        <v>57</v>
      </c>
      <c r="Z68">
        <v>5000</v>
      </c>
      <c r="AA68">
        <v>62</v>
      </c>
      <c r="AB68">
        <v>5000</v>
      </c>
      <c r="AC68">
        <v>68</v>
      </c>
      <c r="AD68">
        <v>5000</v>
      </c>
      <c r="AE68">
        <v>74</v>
      </c>
      <c r="AF68">
        <v>5000</v>
      </c>
      <c r="AG68">
        <v>81</v>
      </c>
      <c r="AH68">
        <v>5000</v>
      </c>
      <c r="AI68">
        <v>5000</v>
      </c>
      <c r="AJ68">
        <v>5000</v>
      </c>
      <c r="AK68">
        <v>97</v>
      </c>
      <c r="AL68">
        <v>5000</v>
      </c>
      <c r="AM68">
        <v>106</v>
      </c>
      <c r="AN68">
        <v>5000</v>
      </c>
      <c r="AO68">
        <v>116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110</v>
      </c>
      <c r="D69">
        <v>4</v>
      </c>
      <c r="E69">
        <v>28</v>
      </c>
      <c r="F69">
        <v>16</v>
      </c>
      <c r="G69">
        <v>0</v>
      </c>
      <c r="H69">
        <v>0</v>
      </c>
      <c r="I69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>
        <v>44</v>
      </c>
      <c r="T69">
        <v>5000</v>
      </c>
      <c r="U69">
        <v>48</v>
      </c>
      <c r="V69">
        <v>5000</v>
      </c>
      <c r="W69">
        <v>52</v>
      </c>
      <c r="X69">
        <v>5000</v>
      </c>
      <c r="Y69">
        <v>57</v>
      </c>
      <c r="Z69">
        <v>5000</v>
      </c>
      <c r="AA69">
        <v>62</v>
      </c>
      <c r="AB69">
        <v>5000</v>
      </c>
      <c r="AC69">
        <v>68</v>
      </c>
      <c r="AD69">
        <v>5000</v>
      </c>
      <c r="AE69">
        <v>74</v>
      </c>
      <c r="AF69">
        <v>5000</v>
      </c>
      <c r="AG69">
        <v>81</v>
      </c>
      <c r="AH69">
        <v>5000</v>
      </c>
      <c r="AI69">
        <v>5000</v>
      </c>
      <c r="AJ69">
        <v>5000</v>
      </c>
      <c r="AK69">
        <v>97</v>
      </c>
      <c r="AL69">
        <v>5000</v>
      </c>
      <c r="AM69">
        <v>106</v>
      </c>
      <c r="AN69">
        <v>5000</v>
      </c>
      <c r="AO69">
        <v>116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1213</v>
      </c>
      <c r="D70">
        <v>4</v>
      </c>
      <c r="E70">
        <v>68</v>
      </c>
      <c r="F70">
        <v>10</v>
      </c>
      <c r="G70">
        <v>0</v>
      </c>
      <c r="H70">
        <v>0</v>
      </c>
      <c r="I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>
        <v>0</v>
      </c>
      <c r="T70">
        <v>5000</v>
      </c>
      <c r="U70">
        <v>0</v>
      </c>
      <c r="V70">
        <v>5000</v>
      </c>
      <c r="W70">
        <v>0</v>
      </c>
      <c r="X70">
        <v>5000</v>
      </c>
      <c r="Y70">
        <v>0</v>
      </c>
      <c r="Z70">
        <v>5000</v>
      </c>
      <c r="AA70">
        <v>0</v>
      </c>
      <c r="AB70">
        <v>5000</v>
      </c>
      <c r="AC70">
        <v>0</v>
      </c>
      <c r="AD70">
        <v>5000</v>
      </c>
      <c r="AE70">
        <v>0</v>
      </c>
      <c r="AF70">
        <v>5000</v>
      </c>
      <c r="AG70">
        <v>0</v>
      </c>
      <c r="AH70">
        <v>5000</v>
      </c>
      <c r="AI70">
        <v>5000</v>
      </c>
      <c r="AJ70">
        <v>5000</v>
      </c>
      <c r="AK70">
        <v>0</v>
      </c>
      <c r="AL70">
        <v>5000</v>
      </c>
      <c r="AM70">
        <v>0</v>
      </c>
      <c r="AN70">
        <v>5000</v>
      </c>
      <c r="AO70">
        <v>0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1214</v>
      </c>
      <c r="D71">
        <v>4</v>
      </c>
      <c r="E71">
        <v>69</v>
      </c>
      <c r="F71">
        <v>10</v>
      </c>
      <c r="G71">
        <v>0</v>
      </c>
      <c r="H71">
        <v>0</v>
      </c>
      <c r="I71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>
        <v>0</v>
      </c>
      <c r="T71">
        <v>5000</v>
      </c>
      <c r="U71">
        <v>0</v>
      </c>
      <c r="V71">
        <v>5000</v>
      </c>
      <c r="W71">
        <v>0</v>
      </c>
      <c r="X71">
        <v>5000</v>
      </c>
      <c r="Y71">
        <v>0</v>
      </c>
      <c r="Z71">
        <v>5000</v>
      </c>
      <c r="AA71">
        <v>0</v>
      </c>
      <c r="AB71">
        <v>5000</v>
      </c>
      <c r="AC71">
        <v>0</v>
      </c>
      <c r="AD71">
        <v>5000</v>
      </c>
      <c r="AE71">
        <v>0</v>
      </c>
      <c r="AF71">
        <v>5000</v>
      </c>
      <c r="AG71">
        <v>0</v>
      </c>
      <c r="AH71">
        <v>5000</v>
      </c>
      <c r="AI71">
        <v>5000</v>
      </c>
      <c r="AJ71">
        <v>5000</v>
      </c>
      <c r="AK71">
        <v>0</v>
      </c>
      <c r="AL71">
        <v>5000</v>
      </c>
      <c r="AM71">
        <v>0</v>
      </c>
      <c r="AN71">
        <v>5000</v>
      </c>
      <c r="AO71">
        <v>0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111</v>
      </c>
      <c r="D72">
        <v>2</v>
      </c>
      <c r="E72">
        <v>71</v>
      </c>
      <c r="F72">
        <v>5</v>
      </c>
      <c r="G72">
        <v>50</v>
      </c>
      <c r="H72">
        <v>60</v>
      </c>
      <c r="I72">
        <v>2</v>
      </c>
      <c r="J72">
        <v>20</v>
      </c>
      <c r="K72">
        <v>20</v>
      </c>
      <c r="L72">
        <v>1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>
        <v>26</v>
      </c>
      <c r="T72">
        <v>5000</v>
      </c>
      <c r="U72">
        <v>28</v>
      </c>
      <c r="V72">
        <v>5000</v>
      </c>
      <c r="W72">
        <v>30</v>
      </c>
      <c r="X72">
        <v>5000</v>
      </c>
      <c r="Y72">
        <v>33</v>
      </c>
      <c r="Z72">
        <v>5000</v>
      </c>
      <c r="AA72">
        <v>36</v>
      </c>
      <c r="AB72">
        <v>5000</v>
      </c>
      <c r="AC72">
        <v>39</v>
      </c>
      <c r="AD72">
        <v>5000</v>
      </c>
      <c r="AE72">
        <v>42</v>
      </c>
      <c r="AF72">
        <v>5000</v>
      </c>
      <c r="AG72">
        <v>46</v>
      </c>
      <c r="AH72">
        <v>5000</v>
      </c>
      <c r="AI72">
        <v>5000</v>
      </c>
      <c r="AJ72">
        <v>5000</v>
      </c>
      <c r="AK72">
        <v>55</v>
      </c>
      <c r="AL72">
        <v>5000</v>
      </c>
      <c r="AM72">
        <v>60</v>
      </c>
      <c r="AN72">
        <v>5000</v>
      </c>
      <c r="AO72">
        <v>66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112</v>
      </c>
      <c r="D73">
        <v>0</v>
      </c>
      <c r="E73">
        <v>100</v>
      </c>
      <c r="F73">
        <v>0</v>
      </c>
      <c r="G73">
        <v>10</v>
      </c>
      <c r="H73">
        <v>30</v>
      </c>
      <c r="I73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>
        <v>33</v>
      </c>
      <c r="T73">
        <v>5000</v>
      </c>
      <c r="U73">
        <v>33</v>
      </c>
      <c r="V73">
        <v>5000</v>
      </c>
      <c r="W73">
        <v>33</v>
      </c>
      <c r="X73">
        <v>5000</v>
      </c>
      <c r="Y73">
        <v>33</v>
      </c>
      <c r="Z73">
        <v>5000</v>
      </c>
      <c r="AA73">
        <v>33</v>
      </c>
      <c r="AB73">
        <v>5000</v>
      </c>
      <c r="AC73">
        <v>33</v>
      </c>
      <c r="AD73">
        <v>5000</v>
      </c>
      <c r="AE73">
        <v>33</v>
      </c>
      <c r="AF73">
        <v>5000</v>
      </c>
      <c r="AG73">
        <v>33</v>
      </c>
      <c r="AH73">
        <v>5000</v>
      </c>
      <c r="AI73">
        <v>5000</v>
      </c>
      <c r="AJ73">
        <v>5000</v>
      </c>
      <c r="AK73">
        <v>33</v>
      </c>
      <c r="AL73">
        <v>5000</v>
      </c>
      <c r="AM73">
        <v>33</v>
      </c>
      <c r="AN73">
        <v>5000</v>
      </c>
      <c r="AO73">
        <v>33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113</v>
      </c>
      <c r="D74">
        <v>0</v>
      </c>
      <c r="E74">
        <v>101</v>
      </c>
      <c r="F74">
        <v>0</v>
      </c>
      <c r="G74">
        <v>6</v>
      </c>
      <c r="H74">
        <v>20</v>
      </c>
      <c r="I74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>
        <v>15</v>
      </c>
      <c r="T74">
        <v>5000</v>
      </c>
      <c r="U74">
        <v>15</v>
      </c>
      <c r="V74">
        <v>5000</v>
      </c>
      <c r="W74">
        <v>15</v>
      </c>
      <c r="X74">
        <v>5000</v>
      </c>
      <c r="Y74">
        <v>15</v>
      </c>
      <c r="Z74">
        <v>5000</v>
      </c>
      <c r="AA74">
        <v>15</v>
      </c>
      <c r="AB74">
        <v>5000</v>
      </c>
      <c r="AC74">
        <v>15</v>
      </c>
      <c r="AD74">
        <v>5000</v>
      </c>
      <c r="AE74">
        <v>15</v>
      </c>
      <c r="AF74">
        <v>5000</v>
      </c>
      <c r="AG74">
        <v>15</v>
      </c>
      <c r="AH74">
        <v>5000</v>
      </c>
      <c r="AI74">
        <v>5000</v>
      </c>
      <c r="AJ74">
        <v>5000</v>
      </c>
      <c r="AK74">
        <v>15</v>
      </c>
      <c r="AL74">
        <v>5000</v>
      </c>
      <c r="AM74">
        <v>15</v>
      </c>
      <c r="AN74">
        <v>5000</v>
      </c>
      <c r="AO74">
        <v>15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114</v>
      </c>
      <c r="D75">
        <v>0</v>
      </c>
      <c r="E75">
        <v>102</v>
      </c>
      <c r="F75">
        <v>0</v>
      </c>
      <c r="G75">
        <v>8</v>
      </c>
      <c r="H75">
        <v>25</v>
      </c>
      <c r="I75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>
        <v>52</v>
      </c>
      <c r="T75">
        <v>5000</v>
      </c>
      <c r="U75">
        <v>52</v>
      </c>
      <c r="V75">
        <v>5000</v>
      </c>
      <c r="W75">
        <v>52</v>
      </c>
      <c r="X75">
        <v>5000</v>
      </c>
      <c r="Y75">
        <v>52</v>
      </c>
      <c r="Z75">
        <v>5000</v>
      </c>
      <c r="AA75">
        <v>52</v>
      </c>
      <c r="AB75">
        <v>5000</v>
      </c>
      <c r="AC75">
        <v>52</v>
      </c>
      <c r="AD75">
        <v>5000</v>
      </c>
      <c r="AE75">
        <v>52</v>
      </c>
      <c r="AF75">
        <v>5000</v>
      </c>
      <c r="AG75">
        <v>52</v>
      </c>
      <c r="AH75">
        <v>5000</v>
      </c>
      <c r="AI75">
        <v>5000</v>
      </c>
      <c r="AJ75">
        <v>5000</v>
      </c>
      <c r="AK75">
        <v>52</v>
      </c>
      <c r="AL75">
        <v>5000</v>
      </c>
      <c r="AM75">
        <v>52</v>
      </c>
      <c r="AN75">
        <v>5000</v>
      </c>
      <c r="AO75">
        <v>52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115</v>
      </c>
      <c r="D76">
        <v>0</v>
      </c>
      <c r="E76">
        <v>103</v>
      </c>
      <c r="F76">
        <v>0</v>
      </c>
      <c r="G76">
        <v>8</v>
      </c>
      <c r="H76">
        <v>28</v>
      </c>
      <c r="I76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>
        <v>75</v>
      </c>
      <c r="T76">
        <v>5000</v>
      </c>
      <c r="U76">
        <v>75</v>
      </c>
      <c r="V76">
        <v>5000</v>
      </c>
      <c r="W76">
        <v>75</v>
      </c>
      <c r="X76">
        <v>5000</v>
      </c>
      <c r="Y76">
        <v>75</v>
      </c>
      <c r="Z76">
        <v>5000</v>
      </c>
      <c r="AA76">
        <v>75</v>
      </c>
      <c r="AB76">
        <v>5000</v>
      </c>
      <c r="AC76">
        <v>75</v>
      </c>
      <c r="AD76">
        <v>5000</v>
      </c>
      <c r="AE76">
        <v>75</v>
      </c>
      <c r="AF76">
        <v>5000</v>
      </c>
      <c r="AG76">
        <v>75</v>
      </c>
      <c r="AH76">
        <v>5000</v>
      </c>
      <c r="AI76">
        <v>5000</v>
      </c>
      <c r="AJ76">
        <v>5000</v>
      </c>
      <c r="AK76">
        <v>75</v>
      </c>
      <c r="AL76">
        <v>5000</v>
      </c>
      <c r="AM76">
        <v>75</v>
      </c>
      <c r="AN76">
        <v>5000</v>
      </c>
      <c r="AO76">
        <v>75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116</v>
      </c>
      <c r="D77">
        <v>8</v>
      </c>
      <c r="E77">
        <v>104</v>
      </c>
      <c r="F77">
        <v>8</v>
      </c>
      <c r="G77">
        <v>20</v>
      </c>
      <c r="H77">
        <v>40</v>
      </c>
      <c r="I77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>
        <v>33</v>
      </c>
      <c r="T77">
        <v>5000</v>
      </c>
      <c r="U77">
        <v>33</v>
      </c>
      <c r="V77">
        <v>5000</v>
      </c>
      <c r="W77">
        <v>33</v>
      </c>
      <c r="X77">
        <v>5000</v>
      </c>
      <c r="Y77">
        <v>33</v>
      </c>
      <c r="Z77">
        <v>5000</v>
      </c>
      <c r="AA77">
        <v>33</v>
      </c>
      <c r="AB77">
        <v>5000</v>
      </c>
      <c r="AC77">
        <v>33</v>
      </c>
      <c r="AD77">
        <v>5000</v>
      </c>
      <c r="AE77">
        <v>33</v>
      </c>
      <c r="AF77">
        <v>5000</v>
      </c>
      <c r="AG77">
        <v>33</v>
      </c>
      <c r="AH77">
        <v>5000</v>
      </c>
      <c r="AI77">
        <v>5000</v>
      </c>
      <c r="AJ77">
        <v>5000</v>
      </c>
      <c r="AK77">
        <v>33</v>
      </c>
      <c r="AL77">
        <v>5000</v>
      </c>
      <c r="AM77">
        <v>33</v>
      </c>
      <c r="AN77">
        <v>5000</v>
      </c>
      <c r="AO77">
        <v>33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117</v>
      </c>
      <c r="D78">
        <v>8</v>
      </c>
      <c r="E78">
        <v>105</v>
      </c>
      <c r="F78">
        <v>8</v>
      </c>
      <c r="G78">
        <v>30</v>
      </c>
      <c r="H78">
        <v>50</v>
      </c>
      <c r="I78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>
        <v>52</v>
      </c>
      <c r="T78">
        <v>5000</v>
      </c>
      <c r="U78">
        <v>52</v>
      </c>
      <c r="V78">
        <v>5000</v>
      </c>
      <c r="W78">
        <v>52</v>
      </c>
      <c r="X78">
        <v>5000</v>
      </c>
      <c r="Y78">
        <v>52</v>
      </c>
      <c r="Z78">
        <v>5000</v>
      </c>
      <c r="AA78">
        <v>52</v>
      </c>
      <c r="AB78">
        <v>5000</v>
      </c>
      <c r="AC78">
        <v>52</v>
      </c>
      <c r="AD78">
        <v>5000</v>
      </c>
      <c r="AE78">
        <v>52</v>
      </c>
      <c r="AF78">
        <v>5000</v>
      </c>
      <c r="AG78">
        <v>52</v>
      </c>
      <c r="AH78">
        <v>5000</v>
      </c>
      <c r="AI78">
        <v>5000</v>
      </c>
      <c r="AJ78">
        <v>5000</v>
      </c>
      <c r="AK78">
        <v>52</v>
      </c>
      <c r="AL78">
        <v>5000</v>
      </c>
      <c r="AM78">
        <v>52</v>
      </c>
      <c r="AN78">
        <v>5000</v>
      </c>
      <c r="AO78">
        <v>52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118</v>
      </c>
      <c r="D79">
        <v>2</v>
      </c>
      <c r="E79">
        <v>106</v>
      </c>
      <c r="F79">
        <v>8</v>
      </c>
      <c r="G79">
        <v>18</v>
      </c>
      <c r="H79">
        <v>45</v>
      </c>
      <c r="I79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>
        <v>75</v>
      </c>
      <c r="T79">
        <v>5000</v>
      </c>
      <c r="U79">
        <v>75</v>
      </c>
      <c r="V79">
        <v>5000</v>
      </c>
      <c r="W79">
        <v>75</v>
      </c>
      <c r="X79">
        <v>5000</v>
      </c>
      <c r="Y79">
        <v>75</v>
      </c>
      <c r="Z79">
        <v>5000</v>
      </c>
      <c r="AA79">
        <v>75</v>
      </c>
      <c r="AB79">
        <v>5000</v>
      </c>
      <c r="AC79">
        <v>75</v>
      </c>
      <c r="AD79">
        <v>5000</v>
      </c>
      <c r="AE79">
        <v>75</v>
      </c>
      <c r="AF79">
        <v>5000</v>
      </c>
      <c r="AG79">
        <v>75</v>
      </c>
      <c r="AH79">
        <v>5000</v>
      </c>
      <c r="AI79">
        <v>5000</v>
      </c>
      <c r="AJ79">
        <v>5000</v>
      </c>
      <c r="AK79">
        <v>75</v>
      </c>
      <c r="AL79">
        <v>5000</v>
      </c>
      <c r="AM79">
        <v>75</v>
      </c>
      <c r="AN79">
        <v>5000</v>
      </c>
      <c r="AO79">
        <v>75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119</v>
      </c>
      <c r="D80">
        <v>8</v>
      </c>
      <c r="E80">
        <v>107</v>
      </c>
      <c r="F80">
        <v>8</v>
      </c>
      <c r="G80">
        <v>15</v>
      </c>
      <c r="H80">
        <v>30</v>
      </c>
      <c r="I8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>
        <v>15</v>
      </c>
      <c r="T80">
        <v>5000</v>
      </c>
      <c r="U80">
        <v>15</v>
      </c>
      <c r="V80">
        <v>5000</v>
      </c>
      <c r="W80">
        <v>15</v>
      </c>
      <c r="X80">
        <v>5000</v>
      </c>
      <c r="Y80">
        <v>15</v>
      </c>
      <c r="Z80">
        <v>5000</v>
      </c>
      <c r="AA80">
        <v>15</v>
      </c>
      <c r="AB80">
        <v>5000</v>
      </c>
      <c r="AC80">
        <v>15</v>
      </c>
      <c r="AD80">
        <v>5000</v>
      </c>
      <c r="AE80">
        <v>15</v>
      </c>
      <c r="AF80">
        <v>5000</v>
      </c>
      <c r="AG80">
        <v>15</v>
      </c>
      <c r="AH80">
        <v>5000</v>
      </c>
      <c r="AI80">
        <v>5000</v>
      </c>
      <c r="AJ80">
        <v>5000</v>
      </c>
      <c r="AK80">
        <v>15</v>
      </c>
      <c r="AL80">
        <v>5000</v>
      </c>
      <c r="AM80">
        <v>15</v>
      </c>
      <c r="AN80">
        <v>5000</v>
      </c>
      <c r="AO80">
        <v>15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120</v>
      </c>
      <c r="D81">
        <v>8</v>
      </c>
      <c r="E81">
        <v>108</v>
      </c>
      <c r="F81">
        <v>8</v>
      </c>
      <c r="G81">
        <v>15</v>
      </c>
      <c r="H81">
        <v>30</v>
      </c>
      <c r="I81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>
        <v>15</v>
      </c>
      <c r="T81">
        <v>5000</v>
      </c>
      <c r="U81">
        <v>15</v>
      </c>
      <c r="V81">
        <v>5000</v>
      </c>
      <c r="W81">
        <v>15</v>
      </c>
      <c r="X81">
        <v>5000</v>
      </c>
      <c r="Y81">
        <v>15</v>
      </c>
      <c r="Z81">
        <v>5000</v>
      </c>
      <c r="AA81">
        <v>15</v>
      </c>
      <c r="AB81">
        <v>5000</v>
      </c>
      <c r="AC81">
        <v>15</v>
      </c>
      <c r="AD81">
        <v>5000</v>
      </c>
      <c r="AE81">
        <v>15</v>
      </c>
      <c r="AF81">
        <v>5000</v>
      </c>
      <c r="AG81">
        <v>15</v>
      </c>
      <c r="AH81">
        <v>5000</v>
      </c>
      <c r="AI81">
        <v>5000</v>
      </c>
      <c r="AJ81">
        <v>5000</v>
      </c>
      <c r="AK81">
        <v>15</v>
      </c>
      <c r="AL81">
        <v>5000</v>
      </c>
      <c r="AM81">
        <v>15</v>
      </c>
      <c r="AN81">
        <v>5000</v>
      </c>
      <c r="AO81">
        <v>15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121</v>
      </c>
      <c r="D82">
        <v>8</v>
      </c>
      <c r="E82">
        <v>109</v>
      </c>
      <c r="F82">
        <v>8</v>
      </c>
      <c r="G82">
        <v>18</v>
      </c>
      <c r="H82">
        <v>42</v>
      </c>
      <c r="I82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>
        <v>33</v>
      </c>
      <c r="T82">
        <v>5000</v>
      </c>
      <c r="U82">
        <v>33</v>
      </c>
      <c r="V82">
        <v>5000</v>
      </c>
      <c r="W82">
        <v>33</v>
      </c>
      <c r="X82">
        <v>5000</v>
      </c>
      <c r="Y82">
        <v>33</v>
      </c>
      <c r="Z82">
        <v>5000</v>
      </c>
      <c r="AA82">
        <v>33</v>
      </c>
      <c r="AB82">
        <v>5000</v>
      </c>
      <c r="AC82">
        <v>33</v>
      </c>
      <c r="AD82">
        <v>5000</v>
      </c>
      <c r="AE82">
        <v>33</v>
      </c>
      <c r="AF82">
        <v>5000</v>
      </c>
      <c r="AG82">
        <v>33</v>
      </c>
      <c r="AH82">
        <v>5000</v>
      </c>
      <c r="AI82">
        <v>5000</v>
      </c>
      <c r="AJ82">
        <v>5000</v>
      </c>
      <c r="AK82">
        <v>33</v>
      </c>
      <c r="AL82">
        <v>5000</v>
      </c>
      <c r="AM82">
        <v>33</v>
      </c>
      <c r="AN82">
        <v>5000</v>
      </c>
      <c r="AO82">
        <v>33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122</v>
      </c>
      <c r="D83">
        <v>8</v>
      </c>
      <c r="E83">
        <v>110</v>
      </c>
      <c r="F83">
        <v>8</v>
      </c>
      <c r="G83">
        <v>30</v>
      </c>
      <c r="H83">
        <v>55</v>
      </c>
      <c r="I83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>
        <v>52</v>
      </c>
      <c r="T83">
        <v>5000</v>
      </c>
      <c r="U83">
        <v>52</v>
      </c>
      <c r="V83">
        <v>5000</v>
      </c>
      <c r="W83">
        <v>52</v>
      </c>
      <c r="X83">
        <v>5000</v>
      </c>
      <c r="Y83">
        <v>52</v>
      </c>
      <c r="Z83">
        <v>5000</v>
      </c>
      <c r="AA83">
        <v>52</v>
      </c>
      <c r="AB83">
        <v>5000</v>
      </c>
      <c r="AC83">
        <v>52</v>
      </c>
      <c r="AD83">
        <v>5000</v>
      </c>
      <c r="AE83">
        <v>52</v>
      </c>
      <c r="AF83">
        <v>5000</v>
      </c>
      <c r="AG83">
        <v>52</v>
      </c>
      <c r="AH83">
        <v>5000</v>
      </c>
      <c r="AI83">
        <v>5000</v>
      </c>
      <c r="AJ83">
        <v>5000</v>
      </c>
      <c r="AK83">
        <v>52</v>
      </c>
      <c r="AL83">
        <v>5000</v>
      </c>
      <c r="AM83">
        <v>52</v>
      </c>
      <c r="AN83">
        <v>5000</v>
      </c>
      <c r="AO83">
        <v>52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123</v>
      </c>
      <c r="D84">
        <v>8</v>
      </c>
      <c r="E84">
        <v>111</v>
      </c>
      <c r="F84">
        <v>8</v>
      </c>
      <c r="G84">
        <v>25</v>
      </c>
      <c r="H84">
        <v>45</v>
      </c>
      <c r="I84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>
        <v>75</v>
      </c>
      <c r="T84">
        <v>5000</v>
      </c>
      <c r="U84">
        <v>75</v>
      </c>
      <c r="V84">
        <v>5000</v>
      </c>
      <c r="W84">
        <v>75</v>
      </c>
      <c r="X84">
        <v>5000</v>
      </c>
      <c r="Y84">
        <v>75</v>
      </c>
      <c r="Z84">
        <v>5000</v>
      </c>
      <c r="AA84">
        <v>75</v>
      </c>
      <c r="AB84">
        <v>5000</v>
      </c>
      <c r="AC84">
        <v>75</v>
      </c>
      <c r="AD84">
        <v>5000</v>
      </c>
      <c r="AE84">
        <v>75</v>
      </c>
      <c r="AF84">
        <v>5000</v>
      </c>
      <c r="AG84">
        <v>75</v>
      </c>
      <c r="AH84">
        <v>5000</v>
      </c>
      <c r="AI84">
        <v>5000</v>
      </c>
      <c r="AJ84">
        <v>5000</v>
      </c>
      <c r="AK84">
        <v>75</v>
      </c>
      <c r="AL84">
        <v>5000</v>
      </c>
      <c r="AM84">
        <v>75</v>
      </c>
      <c r="AN84">
        <v>5000</v>
      </c>
      <c r="AO84">
        <v>75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124</v>
      </c>
      <c r="D85">
        <v>2</v>
      </c>
      <c r="E85">
        <v>112</v>
      </c>
      <c r="F85">
        <v>8</v>
      </c>
      <c r="G85">
        <v>22</v>
      </c>
      <c r="H85">
        <v>60</v>
      </c>
      <c r="I85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>
        <v>45</v>
      </c>
      <c r="T85">
        <v>5000</v>
      </c>
      <c r="U85">
        <v>27</v>
      </c>
      <c r="V85">
        <v>5000</v>
      </c>
      <c r="W85">
        <v>29</v>
      </c>
      <c r="X85">
        <v>5000</v>
      </c>
      <c r="Y85">
        <v>31</v>
      </c>
      <c r="Z85">
        <v>5000</v>
      </c>
      <c r="AA85">
        <v>34</v>
      </c>
      <c r="AB85">
        <v>5000</v>
      </c>
      <c r="AC85">
        <v>37</v>
      </c>
      <c r="AD85">
        <v>5000</v>
      </c>
      <c r="AE85">
        <v>40</v>
      </c>
      <c r="AF85">
        <v>5000</v>
      </c>
      <c r="AG85">
        <v>44</v>
      </c>
      <c r="AH85">
        <v>5000</v>
      </c>
      <c r="AI85">
        <v>5000</v>
      </c>
      <c r="AJ85">
        <v>5000</v>
      </c>
      <c r="AK85">
        <v>52</v>
      </c>
      <c r="AL85">
        <v>5000</v>
      </c>
      <c r="AM85">
        <v>57</v>
      </c>
      <c r="AN85">
        <v>5000</v>
      </c>
      <c r="AO85">
        <v>62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125</v>
      </c>
      <c r="D86">
        <v>0</v>
      </c>
      <c r="E86">
        <v>23</v>
      </c>
      <c r="F86">
        <v>0</v>
      </c>
      <c r="G86">
        <v>8</v>
      </c>
      <c r="H86">
        <v>25</v>
      </c>
      <c r="I86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>
        <v>52</v>
      </c>
      <c r="T86">
        <v>5000</v>
      </c>
      <c r="U86">
        <v>52</v>
      </c>
      <c r="V86">
        <v>5000</v>
      </c>
      <c r="W86">
        <v>52</v>
      </c>
      <c r="X86">
        <v>5000</v>
      </c>
      <c r="Y86">
        <v>52</v>
      </c>
      <c r="Z86">
        <v>5000</v>
      </c>
      <c r="AA86">
        <v>52</v>
      </c>
      <c r="AB86">
        <v>5000</v>
      </c>
      <c r="AC86">
        <v>52</v>
      </c>
      <c r="AD86">
        <v>5000</v>
      </c>
      <c r="AE86">
        <v>52</v>
      </c>
      <c r="AF86">
        <v>5000</v>
      </c>
      <c r="AG86">
        <v>52</v>
      </c>
      <c r="AH86">
        <v>5000</v>
      </c>
      <c r="AI86">
        <v>5000</v>
      </c>
      <c r="AJ86">
        <v>5000</v>
      </c>
      <c r="AK86">
        <v>52</v>
      </c>
      <c r="AL86">
        <v>5000</v>
      </c>
      <c r="AM86">
        <v>52</v>
      </c>
      <c r="AN86">
        <v>5000</v>
      </c>
      <c r="AO86">
        <v>52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126</v>
      </c>
      <c r="D87">
        <v>2</v>
      </c>
      <c r="E87">
        <v>55</v>
      </c>
      <c r="F87">
        <v>0</v>
      </c>
      <c r="G87">
        <v>10</v>
      </c>
      <c r="H87">
        <v>20</v>
      </c>
      <c r="I87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>
        <v>60</v>
      </c>
      <c r="T87">
        <v>5000</v>
      </c>
      <c r="U87">
        <v>60</v>
      </c>
      <c r="V87">
        <v>5000</v>
      </c>
      <c r="W87">
        <v>60</v>
      </c>
      <c r="X87">
        <v>5000</v>
      </c>
      <c r="Y87">
        <v>60</v>
      </c>
      <c r="Z87">
        <v>5000</v>
      </c>
      <c r="AA87">
        <v>60</v>
      </c>
      <c r="AB87">
        <v>5000</v>
      </c>
      <c r="AC87">
        <v>60</v>
      </c>
      <c r="AD87">
        <v>5000</v>
      </c>
      <c r="AE87">
        <v>60</v>
      </c>
      <c r="AF87">
        <v>5000</v>
      </c>
      <c r="AG87">
        <v>60</v>
      </c>
      <c r="AH87">
        <v>5000</v>
      </c>
      <c r="AI87">
        <v>5000</v>
      </c>
      <c r="AJ87">
        <v>5000</v>
      </c>
      <c r="AK87">
        <v>60</v>
      </c>
      <c r="AL87">
        <v>5000</v>
      </c>
      <c r="AM87">
        <v>60</v>
      </c>
      <c r="AN87">
        <v>5000</v>
      </c>
      <c r="AO87">
        <v>60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127</v>
      </c>
      <c r="D88">
        <v>0</v>
      </c>
      <c r="E88">
        <v>115</v>
      </c>
      <c r="F88">
        <v>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>
        <v>103</v>
      </c>
      <c r="T88">
        <v>5000</v>
      </c>
      <c r="U88">
        <v>104</v>
      </c>
      <c r="V88">
        <v>5000</v>
      </c>
      <c r="W88">
        <v>105</v>
      </c>
      <c r="X88">
        <v>5000</v>
      </c>
      <c r="Y88">
        <v>106</v>
      </c>
      <c r="Z88">
        <v>5000</v>
      </c>
      <c r="AA88">
        <v>107</v>
      </c>
      <c r="AB88">
        <v>5000</v>
      </c>
      <c r="AC88">
        <v>108</v>
      </c>
      <c r="AD88">
        <v>5000</v>
      </c>
      <c r="AE88">
        <v>109</v>
      </c>
      <c r="AF88">
        <v>5000</v>
      </c>
      <c r="AG88">
        <v>110</v>
      </c>
      <c r="AH88">
        <v>5000</v>
      </c>
      <c r="AI88">
        <v>5000</v>
      </c>
      <c r="AJ88">
        <v>5000</v>
      </c>
      <c r="AK88">
        <v>112</v>
      </c>
      <c r="AL88">
        <v>5000</v>
      </c>
      <c r="AM88">
        <v>113</v>
      </c>
      <c r="AN88">
        <v>5000</v>
      </c>
      <c r="AO88">
        <v>114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128</v>
      </c>
      <c r="D89">
        <v>2</v>
      </c>
      <c r="E89">
        <v>116</v>
      </c>
      <c r="F89">
        <v>20</v>
      </c>
      <c r="G89">
        <v>30</v>
      </c>
      <c r="H89">
        <v>70</v>
      </c>
      <c r="I89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>
        <v>103</v>
      </c>
      <c r="T89">
        <v>5000</v>
      </c>
      <c r="U89">
        <v>104</v>
      </c>
      <c r="V89">
        <v>5000</v>
      </c>
      <c r="W89">
        <v>105</v>
      </c>
      <c r="X89">
        <v>5000</v>
      </c>
      <c r="Y89">
        <v>106</v>
      </c>
      <c r="Z89">
        <v>5000</v>
      </c>
      <c r="AA89">
        <v>107</v>
      </c>
      <c r="AB89">
        <v>5000</v>
      </c>
      <c r="AC89">
        <v>108</v>
      </c>
      <c r="AD89">
        <v>5000</v>
      </c>
      <c r="AE89">
        <v>109</v>
      </c>
      <c r="AF89">
        <v>5000</v>
      </c>
      <c r="AG89">
        <v>110</v>
      </c>
      <c r="AH89">
        <v>5000</v>
      </c>
      <c r="AI89">
        <v>5000</v>
      </c>
      <c r="AJ89">
        <v>5000</v>
      </c>
      <c r="AK89">
        <v>112</v>
      </c>
      <c r="AL89">
        <v>5000</v>
      </c>
      <c r="AM89">
        <v>113</v>
      </c>
      <c r="AN89">
        <v>5000</v>
      </c>
      <c r="AO89">
        <v>114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129</v>
      </c>
      <c r="D90">
        <v>2</v>
      </c>
      <c r="E90">
        <v>117</v>
      </c>
      <c r="F90">
        <v>20</v>
      </c>
      <c r="G90">
        <v>30</v>
      </c>
      <c r="H90">
        <v>70</v>
      </c>
      <c r="I9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>
        <v>103</v>
      </c>
      <c r="T90">
        <v>5000</v>
      </c>
      <c r="U90">
        <v>104</v>
      </c>
      <c r="V90">
        <v>5000</v>
      </c>
      <c r="W90">
        <v>105</v>
      </c>
      <c r="X90">
        <v>5000</v>
      </c>
      <c r="Y90">
        <v>106</v>
      </c>
      <c r="Z90">
        <v>5000</v>
      </c>
      <c r="AA90">
        <v>107</v>
      </c>
      <c r="AB90">
        <v>5000</v>
      </c>
      <c r="AC90">
        <v>108</v>
      </c>
      <c r="AD90">
        <v>5000</v>
      </c>
      <c r="AE90">
        <v>109</v>
      </c>
      <c r="AF90">
        <v>5000</v>
      </c>
      <c r="AG90">
        <v>110</v>
      </c>
      <c r="AH90">
        <v>5000</v>
      </c>
      <c r="AI90">
        <v>5000</v>
      </c>
      <c r="AJ90">
        <v>5000</v>
      </c>
      <c r="AK90">
        <v>112</v>
      </c>
      <c r="AL90">
        <v>5000</v>
      </c>
      <c r="AM90">
        <v>113</v>
      </c>
      <c r="AN90">
        <v>5000</v>
      </c>
      <c r="AO90">
        <v>114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130</v>
      </c>
      <c r="D91">
        <v>1</v>
      </c>
      <c r="E91">
        <v>1</v>
      </c>
      <c r="F91">
        <v>4</v>
      </c>
      <c r="G91">
        <v>8</v>
      </c>
      <c r="H91">
        <v>8</v>
      </c>
      <c r="I91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>
        <v>17</v>
      </c>
      <c r="T91">
        <v>5000</v>
      </c>
      <c r="U91">
        <v>18</v>
      </c>
      <c r="V91">
        <v>5000</v>
      </c>
      <c r="W91">
        <v>19</v>
      </c>
      <c r="X91">
        <v>5000</v>
      </c>
      <c r="Y91">
        <v>20</v>
      </c>
      <c r="Z91">
        <v>5000</v>
      </c>
      <c r="AA91">
        <v>22</v>
      </c>
      <c r="AB91">
        <v>5000</v>
      </c>
      <c r="AC91">
        <v>24</v>
      </c>
      <c r="AD91">
        <v>5000</v>
      </c>
      <c r="AE91">
        <v>26</v>
      </c>
      <c r="AF91">
        <v>5000</v>
      </c>
      <c r="AG91">
        <v>28</v>
      </c>
      <c r="AH91">
        <v>5000</v>
      </c>
      <c r="AI91">
        <v>5000</v>
      </c>
      <c r="AJ91">
        <v>5000</v>
      </c>
      <c r="AK91">
        <v>33</v>
      </c>
      <c r="AL91">
        <v>5000</v>
      </c>
      <c r="AM91">
        <v>36</v>
      </c>
      <c r="AN91">
        <v>5000</v>
      </c>
      <c r="AO91">
        <v>39</v>
      </c>
      <c r="AP91">
        <v>5000</v>
      </c>
      <c r="AQ91">
        <v>60</v>
      </c>
      <c r="AR91" t="s">
        <v>131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132</v>
      </c>
      <c r="D92">
        <v>2</v>
      </c>
      <c r="E92">
        <v>2</v>
      </c>
      <c r="F92">
        <v>7</v>
      </c>
      <c r="G92">
        <v>14</v>
      </c>
      <c r="H92">
        <v>20</v>
      </c>
      <c r="I92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>
        <v>17</v>
      </c>
      <c r="T92">
        <v>5000</v>
      </c>
      <c r="U92">
        <v>18</v>
      </c>
      <c r="V92">
        <v>5000</v>
      </c>
      <c r="W92">
        <v>19</v>
      </c>
      <c r="X92">
        <v>5000</v>
      </c>
      <c r="Y92">
        <v>20</v>
      </c>
      <c r="Z92">
        <v>5000</v>
      </c>
      <c r="AA92">
        <v>22</v>
      </c>
      <c r="AB92">
        <v>5000</v>
      </c>
      <c r="AC92">
        <v>24</v>
      </c>
      <c r="AD92">
        <v>5000</v>
      </c>
      <c r="AE92">
        <v>26</v>
      </c>
      <c r="AF92">
        <v>5000</v>
      </c>
      <c r="AG92">
        <v>28</v>
      </c>
      <c r="AH92">
        <v>5000</v>
      </c>
      <c r="AI92">
        <v>5000</v>
      </c>
      <c r="AJ92">
        <v>5000</v>
      </c>
      <c r="AK92">
        <v>33</v>
      </c>
      <c r="AL92">
        <v>5000</v>
      </c>
      <c r="AM92">
        <v>36</v>
      </c>
      <c r="AN92">
        <v>5000</v>
      </c>
      <c r="AO92">
        <v>39</v>
      </c>
      <c r="AP92">
        <v>5000</v>
      </c>
      <c r="AQ92">
        <v>40</v>
      </c>
      <c r="AR92" t="s">
        <v>131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>
        <v>17</v>
      </c>
      <c r="T93">
        <v>5000</v>
      </c>
      <c r="U93">
        <v>18</v>
      </c>
      <c r="V93">
        <v>5000</v>
      </c>
      <c r="W93">
        <v>19</v>
      </c>
      <c r="X93">
        <v>5000</v>
      </c>
      <c r="Y93">
        <v>20</v>
      </c>
      <c r="Z93">
        <v>5000</v>
      </c>
      <c r="AA93">
        <v>22</v>
      </c>
      <c r="AB93">
        <v>5000</v>
      </c>
      <c r="AC93">
        <v>24</v>
      </c>
      <c r="AD93">
        <v>5000</v>
      </c>
      <c r="AE93">
        <v>26</v>
      </c>
      <c r="AF93">
        <v>5000</v>
      </c>
      <c r="AG93">
        <v>28</v>
      </c>
      <c r="AH93">
        <v>5000</v>
      </c>
      <c r="AI93">
        <v>5000</v>
      </c>
      <c r="AJ93">
        <v>5000</v>
      </c>
      <c r="AK93">
        <v>33</v>
      </c>
      <c r="AL93">
        <v>5000</v>
      </c>
      <c r="AM93">
        <v>36</v>
      </c>
      <c r="AN93">
        <v>5000</v>
      </c>
      <c r="AO93">
        <v>39</v>
      </c>
      <c r="AP93">
        <v>5000</v>
      </c>
      <c r="AQ93">
        <v>0</v>
      </c>
      <c r="AR93" t="s">
        <v>131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>
        <v>18</v>
      </c>
      <c r="T94">
        <v>5000</v>
      </c>
      <c r="U94">
        <v>19</v>
      </c>
      <c r="V94">
        <v>5000</v>
      </c>
      <c r="W94">
        <v>20</v>
      </c>
      <c r="X94">
        <v>5000</v>
      </c>
      <c r="Y94">
        <v>22</v>
      </c>
      <c r="Z94">
        <v>5000</v>
      </c>
      <c r="AA94">
        <v>24</v>
      </c>
      <c r="AB94">
        <v>5000</v>
      </c>
      <c r="AC94">
        <v>26</v>
      </c>
      <c r="AD94">
        <v>5000</v>
      </c>
      <c r="AE94">
        <v>28</v>
      </c>
      <c r="AF94">
        <v>5000</v>
      </c>
      <c r="AG94">
        <v>30</v>
      </c>
      <c r="AH94">
        <v>5000</v>
      </c>
      <c r="AI94">
        <v>5000</v>
      </c>
      <c r="AJ94">
        <v>5000</v>
      </c>
      <c r="AK94">
        <v>36</v>
      </c>
      <c r="AL94">
        <v>5000</v>
      </c>
      <c r="AM94">
        <v>39</v>
      </c>
      <c r="AN94">
        <v>5000</v>
      </c>
      <c r="AO94">
        <v>42</v>
      </c>
      <c r="AP94">
        <v>5000</v>
      </c>
      <c r="AQ94">
        <v>0</v>
      </c>
      <c r="AR94" t="s">
        <v>131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135</v>
      </c>
      <c r="D95">
        <v>1</v>
      </c>
      <c r="E95">
        <v>3</v>
      </c>
      <c r="F95">
        <v>3</v>
      </c>
      <c r="G95">
        <v>6</v>
      </c>
      <c r="H95">
        <v>6</v>
      </c>
      <c r="I95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>
        <v>27</v>
      </c>
      <c r="T95">
        <v>5000</v>
      </c>
      <c r="U95">
        <v>29</v>
      </c>
      <c r="V95">
        <v>5000</v>
      </c>
      <c r="W95">
        <v>31</v>
      </c>
      <c r="X95">
        <v>5000</v>
      </c>
      <c r="Y95">
        <v>34</v>
      </c>
      <c r="Z95">
        <v>5000</v>
      </c>
      <c r="AA95">
        <v>37</v>
      </c>
      <c r="AB95">
        <v>5000</v>
      </c>
      <c r="AC95">
        <v>40</v>
      </c>
      <c r="AD95">
        <v>5000</v>
      </c>
      <c r="AE95">
        <v>44</v>
      </c>
      <c r="AF95">
        <v>5000</v>
      </c>
      <c r="AG95">
        <v>48</v>
      </c>
      <c r="AH95">
        <v>5000</v>
      </c>
      <c r="AI95">
        <v>5000</v>
      </c>
      <c r="AJ95">
        <v>5000</v>
      </c>
      <c r="AK95">
        <v>57</v>
      </c>
      <c r="AL95">
        <v>5000</v>
      </c>
      <c r="AM95">
        <v>62</v>
      </c>
      <c r="AN95">
        <v>5000</v>
      </c>
      <c r="AO95">
        <v>68</v>
      </c>
      <c r="AP95">
        <v>5000</v>
      </c>
      <c r="AQ95">
        <v>60</v>
      </c>
      <c r="AR95" t="s">
        <v>131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136</v>
      </c>
      <c r="D96">
        <v>2</v>
      </c>
      <c r="E96">
        <v>4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>
        <v>22</v>
      </c>
      <c r="T96">
        <v>5000</v>
      </c>
      <c r="U96">
        <v>24</v>
      </c>
      <c r="V96">
        <v>5000</v>
      </c>
      <c r="W96">
        <v>26</v>
      </c>
      <c r="X96">
        <v>5000</v>
      </c>
      <c r="Y96">
        <v>28</v>
      </c>
      <c r="Z96">
        <v>5000</v>
      </c>
      <c r="AA96">
        <v>30</v>
      </c>
      <c r="AB96">
        <v>5000</v>
      </c>
      <c r="AC96">
        <v>33</v>
      </c>
      <c r="AD96">
        <v>5000</v>
      </c>
      <c r="AE96">
        <v>36</v>
      </c>
      <c r="AF96">
        <v>5000</v>
      </c>
      <c r="AG96">
        <v>39</v>
      </c>
      <c r="AH96">
        <v>5000</v>
      </c>
      <c r="AI96">
        <v>5000</v>
      </c>
      <c r="AJ96">
        <v>5000</v>
      </c>
      <c r="AK96">
        <v>46</v>
      </c>
      <c r="AL96">
        <v>5000</v>
      </c>
      <c r="AM96">
        <v>50</v>
      </c>
      <c r="AN96">
        <v>5000</v>
      </c>
      <c r="AO96">
        <v>55</v>
      </c>
      <c r="AP96">
        <v>5000</v>
      </c>
      <c r="AQ96">
        <v>40</v>
      </c>
      <c r="AR96" t="s">
        <v>131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137</v>
      </c>
      <c r="D97">
        <v>0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>
        <v>26</v>
      </c>
      <c r="T97">
        <v>5000</v>
      </c>
      <c r="U97">
        <v>28</v>
      </c>
      <c r="V97">
        <v>5000</v>
      </c>
      <c r="W97">
        <v>30</v>
      </c>
      <c r="X97">
        <v>5000</v>
      </c>
      <c r="Y97">
        <v>33</v>
      </c>
      <c r="Z97">
        <v>5000</v>
      </c>
      <c r="AA97">
        <v>36</v>
      </c>
      <c r="AB97">
        <v>5000</v>
      </c>
      <c r="AC97">
        <v>39</v>
      </c>
      <c r="AD97">
        <v>5000</v>
      </c>
      <c r="AE97">
        <v>42</v>
      </c>
      <c r="AF97">
        <v>5000</v>
      </c>
      <c r="AG97">
        <v>46</v>
      </c>
      <c r="AH97">
        <v>5000</v>
      </c>
      <c r="AI97">
        <v>5000</v>
      </c>
      <c r="AJ97">
        <v>5000</v>
      </c>
      <c r="AK97">
        <v>55</v>
      </c>
      <c r="AL97">
        <v>5000</v>
      </c>
      <c r="AM97">
        <v>60</v>
      </c>
      <c r="AN97">
        <v>5000</v>
      </c>
      <c r="AO97">
        <v>66</v>
      </c>
      <c r="AP97">
        <v>5000</v>
      </c>
      <c r="AQ97">
        <v>0</v>
      </c>
      <c r="AR97" t="s">
        <v>131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138</v>
      </c>
      <c r="D98">
        <v>4</v>
      </c>
      <c r="E98">
        <v>6</v>
      </c>
      <c r="F98">
        <v>8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>
        <v>20</v>
      </c>
      <c r="T98">
        <v>5000</v>
      </c>
      <c r="U98">
        <v>22</v>
      </c>
      <c r="V98">
        <v>5000</v>
      </c>
      <c r="W98">
        <v>24</v>
      </c>
      <c r="X98">
        <v>5000</v>
      </c>
      <c r="Y98">
        <v>26</v>
      </c>
      <c r="Z98">
        <v>5000</v>
      </c>
      <c r="AA98">
        <v>28</v>
      </c>
      <c r="AB98">
        <v>5000</v>
      </c>
      <c r="AC98">
        <v>30</v>
      </c>
      <c r="AD98">
        <v>5000</v>
      </c>
      <c r="AE98">
        <v>33</v>
      </c>
      <c r="AF98">
        <v>5000</v>
      </c>
      <c r="AG98">
        <v>36</v>
      </c>
      <c r="AH98">
        <v>5000</v>
      </c>
      <c r="AI98">
        <v>5000</v>
      </c>
      <c r="AJ98">
        <v>5000</v>
      </c>
      <c r="AK98">
        <v>42</v>
      </c>
      <c r="AL98">
        <v>5000</v>
      </c>
      <c r="AM98">
        <v>46</v>
      </c>
      <c r="AN98">
        <v>5000</v>
      </c>
      <c r="AO98">
        <v>50</v>
      </c>
      <c r="AP98">
        <v>5000</v>
      </c>
      <c r="AQ98">
        <v>30</v>
      </c>
      <c r="AR98" t="s">
        <v>131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139</v>
      </c>
      <c r="D99">
        <v>5</v>
      </c>
      <c r="E99">
        <v>7</v>
      </c>
      <c r="F99">
        <v>10</v>
      </c>
      <c r="G99">
        <v>14</v>
      </c>
      <c r="H99">
        <v>14</v>
      </c>
      <c r="I99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>
        <v>28</v>
      </c>
      <c r="T99">
        <v>5000</v>
      </c>
      <c r="U99">
        <v>30</v>
      </c>
      <c r="V99">
        <v>5000</v>
      </c>
      <c r="W99">
        <v>33</v>
      </c>
      <c r="X99">
        <v>5000</v>
      </c>
      <c r="Y99">
        <v>36</v>
      </c>
      <c r="Z99">
        <v>5000</v>
      </c>
      <c r="AA99">
        <v>39</v>
      </c>
      <c r="AB99">
        <v>5000</v>
      </c>
      <c r="AC99">
        <v>42</v>
      </c>
      <c r="AD99">
        <v>5000</v>
      </c>
      <c r="AE99">
        <v>46</v>
      </c>
      <c r="AF99">
        <v>5000</v>
      </c>
      <c r="AG99">
        <v>50</v>
      </c>
      <c r="AH99">
        <v>5000</v>
      </c>
      <c r="AI99">
        <v>5000</v>
      </c>
      <c r="AJ99">
        <v>5000</v>
      </c>
      <c r="AK99">
        <v>60</v>
      </c>
      <c r="AL99">
        <v>5000</v>
      </c>
      <c r="AM99">
        <v>66</v>
      </c>
      <c r="AN99">
        <v>5000</v>
      </c>
      <c r="AO99">
        <v>72</v>
      </c>
      <c r="AP99">
        <v>5000</v>
      </c>
      <c r="AQ99">
        <v>60</v>
      </c>
      <c r="AR99" t="s">
        <v>131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140</v>
      </c>
      <c r="D100">
        <v>6</v>
      </c>
      <c r="E100">
        <v>8</v>
      </c>
      <c r="F100">
        <v>25</v>
      </c>
      <c r="G100">
        <v>12</v>
      </c>
      <c r="H100">
        <v>12</v>
      </c>
      <c r="I10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>
        <v>35</v>
      </c>
      <c r="T100">
        <v>5000</v>
      </c>
      <c r="U100">
        <v>38</v>
      </c>
      <c r="V100">
        <v>5000</v>
      </c>
      <c r="W100">
        <v>41</v>
      </c>
      <c r="X100">
        <v>5000</v>
      </c>
      <c r="Y100">
        <v>45</v>
      </c>
      <c r="Z100">
        <v>5000</v>
      </c>
      <c r="AA100">
        <v>49</v>
      </c>
      <c r="AB100">
        <v>5000</v>
      </c>
      <c r="AC100">
        <v>53</v>
      </c>
      <c r="AD100">
        <v>5000</v>
      </c>
      <c r="AE100">
        <v>58</v>
      </c>
      <c r="AF100">
        <v>5000</v>
      </c>
      <c r="AG100">
        <v>63</v>
      </c>
      <c r="AH100">
        <v>5000</v>
      </c>
      <c r="AI100">
        <v>5000</v>
      </c>
      <c r="AJ100">
        <v>5000</v>
      </c>
      <c r="AK100">
        <v>75</v>
      </c>
      <c r="AL100">
        <v>5000</v>
      </c>
      <c r="AM100">
        <v>82</v>
      </c>
      <c r="AN100">
        <v>5000</v>
      </c>
      <c r="AO100">
        <v>90</v>
      </c>
      <c r="AP100">
        <v>5000</v>
      </c>
      <c r="AQ100">
        <v>100</v>
      </c>
      <c r="AR100" t="s">
        <v>131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141</v>
      </c>
      <c r="D101">
        <v>7</v>
      </c>
      <c r="E101">
        <v>9</v>
      </c>
      <c r="F101">
        <v>12</v>
      </c>
      <c r="G101">
        <v>14</v>
      </c>
      <c r="H101">
        <v>28</v>
      </c>
      <c r="I101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>
        <v>25</v>
      </c>
      <c r="T101">
        <v>5000</v>
      </c>
      <c r="U101">
        <v>27</v>
      </c>
      <c r="V101">
        <v>5000</v>
      </c>
      <c r="W101">
        <v>29</v>
      </c>
      <c r="X101">
        <v>5000</v>
      </c>
      <c r="Y101">
        <v>31</v>
      </c>
      <c r="Z101">
        <v>5000</v>
      </c>
      <c r="AA101">
        <v>34</v>
      </c>
      <c r="AB101">
        <v>5000</v>
      </c>
      <c r="AC101">
        <v>37</v>
      </c>
      <c r="AD101">
        <v>5000</v>
      </c>
      <c r="AE101">
        <v>40</v>
      </c>
      <c r="AF101">
        <v>5000</v>
      </c>
      <c r="AG101">
        <v>44</v>
      </c>
      <c r="AH101">
        <v>5000</v>
      </c>
      <c r="AI101">
        <v>5000</v>
      </c>
      <c r="AJ101">
        <v>5000</v>
      </c>
      <c r="AK101">
        <v>52</v>
      </c>
      <c r="AL101">
        <v>5000</v>
      </c>
      <c r="AM101">
        <v>57</v>
      </c>
      <c r="AN101">
        <v>5000</v>
      </c>
      <c r="AO101">
        <v>62</v>
      </c>
      <c r="AP101">
        <v>5000</v>
      </c>
      <c r="AQ101">
        <v>100</v>
      </c>
      <c r="AR101" t="s">
        <v>131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142</v>
      </c>
      <c r="D102">
        <v>0</v>
      </c>
      <c r="E102">
        <v>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>
        <v>31</v>
      </c>
      <c r="T102">
        <v>5000</v>
      </c>
      <c r="U102">
        <v>34</v>
      </c>
      <c r="V102">
        <v>5000</v>
      </c>
      <c r="W102">
        <v>37</v>
      </c>
      <c r="X102">
        <v>5000</v>
      </c>
      <c r="Y102">
        <v>40</v>
      </c>
      <c r="Z102">
        <v>5000</v>
      </c>
      <c r="AA102">
        <v>44</v>
      </c>
      <c r="AB102">
        <v>5000</v>
      </c>
      <c r="AC102">
        <v>48</v>
      </c>
      <c r="AD102">
        <v>5000</v>
      </c>
      <c r="AE102">
        <v>52</v>
      </c>
      <c r="AF102">
        <v>5000</v>
      </c>
      <c r="AG102">
        <v>57</v>
      </c>
      <c r="AH102">
        <v>5000</v>
      </c>
      <c r="AI102">
        <v>5000</v>
      </c>
      <c r="AJ102">
        <v>5000</v>
      </c>
      <c r="AK102">
        <v>68</v>
      </c>
      <c r="AL102">
        <v>5000</v>
      </c>
      <c r="AM102">
        <v>74</v>
      </c>
      <c r="AN102">
        <v>5000</v>
      </c>
      <c r="AO102">
        <v>81</v>
      </c>
      <c r="AP102">
        <v>5000</v>
      </c>
      <c r="AQ102">
        <v>0</v>
      </c>
      <c r="AR102" t="s">
        <v>131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143</v>
      </c>
      <c r="D103">
        <v>8</v>
      </c>
      <c r="E103">
        <v>10</v>
      </c>
      <c r="F103">
        <v>5</v>
      </c>
      <c r="G103">
        <v>15</v>
      </c>
      <c r="H103">
        <v>28</v>
      </c>
      <c r="I103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>
        <v>26</v>
      </c>
      <c r="T103">
        <v>5000</v>
      </c>
      <c r="U103">
        <v>28</v>
      </c>
      <c r="V103">
        <v>5000</v>
      </c>
      <c r="W103">
        <v>30</v>
      </c>
      <c r="X103">
        <v>5000</v>
      </c>
      <c r="Y103">
        <v>33</v>
      </c>
      <c r="Z103">
        <v>5000</v>
      </c>
      <c r="AA103">
        <v>36</v>
      </c>
      <c r="AB103">
        <v>5000</v>
      </c>
      <c r="AC103">
        <v>39</v>
      </c>
      <c r="AD103">
        <v>5000</v>
      </c>
      <c r="AE103">
        <v>42</v>
      </c>
      <c r="AF103">
        <v>5000</v>
      </c>
      <c r="AG103">
        <v>46</v>
      </c>
      <c r="AH103">
        <v>5000</v>
      </c>
      <c r="AI103">
        <v>5000</v>
      </c>
      <c r="AJ103">
        <v>5000</v>
      </c>
      <c r="AK103">
        <v>55</v>
      </c>
      <c r="AL103">
        <v>5000</v>
      </c>
      <c r="AM103">
        <v>60</v>
      </c>
      <c r="AN103">
        <v>5000</v>
      </c>
      <c r="AO103">
        <v>66</v>
      </c>
      <c r="AP103">
        <v>5000</v>
      </c>
      <c r="AQ103">
        <v>60</v>
      </c>
      <c r="AR103" t="s">
        <v>131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144</v>
      </c>
      <c r="D104">
        <v>9</v>
      </c>
      <c r="E104">
        <v>11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>
        <v>28</v>
      </c>
      <c r="T104">
        <v>5000</v>
      </c>
      <c r="U104">
        <v>30</v>
      </c>
      <c r="V104">
        <v>5000</v>
      </c>
      <c r="W104">
        <v>33</v>
      </c>
      <c r="X104">
        <v>5000</v>
      </c>
      <c r="Y104">
        <v>36</v>
      </c>
      <c r="Z104">
        <v>5000</v>
      </c>
      <c r="AA104">
        <v>39</v>
      </c>
      <c r="AB104">
        <v>5000</v>
      </c>
      <c r="AC104">
        <v>42</v>
      </c>
      <c r="AD104">
        <v>5000</v>
      </c>
      <c r="AE104">
        <v>46</v>
      </c>
      <c r="AF104">
        <v>5000</v>
      </c>
      <c r="AG104">
        <v>50</v>
      </c>
      <c r="AH104">
        <v>5000</v>
      </c>
      <c r="AI104">
        <v>5000</v>
      </c>
      <c r="AJ104">
        <v>5000</v>
      </c>
      <c r="AK104">
        <v>60</v>
      </c>
      <c r="AL104">
        <v>5000</v>
      </c>
      <c r="AM104">
        <v>66</v>
      </c>
      <c r="AN104">
        <v>5000</v>
      </c>
      <c r="AO104">
        <v>72</v>
      </c>
      <c r="AP104">
        <v>5000</v>
      </c>
      <c r="AQ104">
        <v>40</v>
      </c>
      <c r="AR104" t="s">
        <v>131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145</v>
      </c>
      <c r="D105">
        <v>9</v>
      </c>
      <c r="E105">
        <v>12</v>
      </c>
      <c r="F105">
        <v>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>
        <v>31</v>
      </c>
      <c r="T105">
        <v>5000</v>
      </c>
      <c r="U105">
        <v>34</v>
      </c>
      <c r="V105">
        <v>5000</v>
      </c>
      <c r="W105">
        <v>37</v>
      </c>
      <c r="X105">
        <v>5000</v>
      </c>
      <c r="Y105">
        <v>40</v>
      </c>
      <c r="Z105">
        <v>5000</v>
      </c>
      <c r="AA105">
        <v>44</v>
      </c>
      <c r="AB105">
        <v>5000</v>
      </c>
      <c r="AC105">
        <v>48</v>
      </c>
      <c r="AD105">
        <v>5000</v>
      </c>
      <c r="AE105">
        <v>52</v>
      </c>
      <c r="AF105">
        <v>5000</v>
      </c>
      <c r="AG105">
        <v>57</v>
      </c>
      <c r="AH105">
        <v>5000</v>
      </c>
      <c r="AI105">
        <v>5000</v>
      </c>
      <c r="AJ105">
        <v>5000</v>
      </c>
      <c r="AK105">
        <v>68</v>
      </c>
      <c r="AL105">
        <v>5000</v>
      </c>
      <c r="AM105">
        <v>74</v>
      </c>
      <c r="AN105">
        <v>5000</v>
      </c>
      <c r="AO105">
        <v>81</v>
      </c>
      <c r="AP105">
        <v>5000</v>
      </c>
      <c r="AQ105">
        <v>50</v>
      </c>
      <c r="AR105" t="s">
        <v>131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146</v>
      </c>
      <c r="D106">
        <v>10</v>
      </c>
      <c r="E106">
        <v>14</v>
      </c>
      <c r="F106">
        <v>10</v>
      </c>
      <c r="G106">
        <v>0</v>
      </c>
      <c r="H106">
        <v>0</v>
      </c>
      <c r="I106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>
        <v>35</v>
      </c>
      <c r="T106">
        <v>5000</v>
      </c>
      <c r="U106">
        <v>38</v>
      </c>
      <c r="V106">
        <v>5000</v>
      </c>
      <c r="W106">
        <v>41</v>
      </c>
      <c r="X106">
        <v>5000</v>
      </c>
      <c r="Y106">
        <v>45</v>
      </c>
      <c r="Z106">
        <v>5000</v>
      </c>
      <c r="AA106">
        <v>49</v>
      </c>
      <c r="AB106">
        <v>5000</v>
      </c>
      <c r="AC106">
        <v>53</v>
      </c>
      <c r="AD106">
        <v>5000</v>
      </c>
      <c r="AE106">
        <v>58</v>
      </c>
      <c r="AF106">
        <v>5000</v>
      </c>
      <c r="AG106">
        <v>63</v>
      </c>
      <c r="AH106">
        <v>5000</v>
      </c>
      <c r="AI106">
        <v>5000</v>
      </c>
      <c r="AJ106">
        <v>5000</v>
      </c>
      <c r="AK106">
        <v>75</v>
      </c>
      <c r="AL106">
        <v>5000</v>
      </c>
      <c r="AM106">
        <v>82</v>
      </c>
      <c r="AN106">
        <v>5000</v>
      </c>
      <c r="AO106">
        <v>90</v>
      </c>
      <c r="AP106">
        <v>5000</v>
      </c>
      <c r="AQ106">
        <v>50</v>
      </c>
      <c r="AR106" t="s">
        <v>131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147</v>
      </c>
      <c r="D107">
        <v>4</v>
      </c>
      <c r="E107">
        <v>15</v>
      </c>
      <c r="F107">
        <v>16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>
        <v>28</v>
      </c>
      <c r="T107">
        <v>5000</v>
      </c>
      <c r="U107">
        <v>30</v>
      </c>
      <c r="V107">
        <v>5000</v>
      </c>
      <c r="W107">
        <v>33</v>
      </c>
      <c r="X107">
        <v>5000</v>
      </c>
      <c r="Y107">
        <v>36</v>
      </c>
      <c r="Z107">
        <v>5000</v>
      </c>
      <c r="AA107">
        <v>39</v>
      </c>
      <c r="AB107">
        <v>5000</v>
      </c>
      <c r="AC107">
        <v>42</v>
      </c>
      <c r="AD107">
        <v>5000</v>
      </c>
      <c r="AE107">
        <v>46</v>
      </c>
      <c r="AF107">
        <v>5000</v>
      </c>
      <c r="AG107">
        <v>50</v>
      </c>
      <c r="AH107">
        <v>5000</v>
      </c>
      <c r="AI107">
        <v>5000</v>
      </c>
      <c r="AJ107">
        <v>5000</v>
      </c>
      <c r="AK107">
        <v>60</v>
      </c>
      <c r="AL107">
        <v>5000</v>
      </c>
      <c r="AM107">
        <v>66</v>
      </c>
      <c r="AN107">
        <v>5000</v>
      </c>
      <c r="AO107">
        <v>72</v>
      </c>
      <c r="AP107">
        <v>5000</v>
      </c>
      <c r="AQ107">
        <v>50</v>
      </c>
      <c r="AR107" t="s">
        <v>131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148</v>
      </c>
      <c r="D108">
        <v>4</v>
      </c>
      <c r="E108">
        <v>16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>
        <v>28</v>
      </c>
      <c r="T108">
        <v>5000</v>
      </c>
      <c r="U108">
        <v>30</v>
      </c>
      <c r="V108">
        <v>5000</v>
      </c>
      <c r="W108">
        <v>33</v>
      </c>
      <c r="X108">
        <v>5000</v>
      </c>
      <c r="Y108">
        <v>36</v>
      </c>
      <c r="Z108">
        <v>5000</v>
      </c>
      <c r="AA108">
        <v>39</v>
      </c>
      <c r="AB108">
        <v>5000</v>
      </c>
      <c r="AC108">
        <v>42</v>
      </c>
      <c r="AD108">
        <v>5000</v>
      </c>
      <c r="AE108">
        <v>46</v>
      </c>
      <c r="AF108">
        <v>5000</v>
      </c>
      <c r="AG108">
        <v>50</v>
      </c>
      <c r="AH108">
        <v>5000</v>
      </c>
      <c r="AI108">
        <v>5000</v>
      </c>
      <c r="AJ108">
        <v>5000</v>
      </c>
      <c r="AK108">
        <v>60</v>
      </c>
      <c r="AL108">
        <v>5000</v>
      </c>
      <c r="AM108">
        <v>66</v>
      </c>
      <c r="AN108">
        <v>5000</v>
      </c>
      <c r="AO108">
        <v>72</v>
      </c>
      <c r="AP108">
        <v>5000</v>
      </c>
      <c r="AQ108">
        <v>50</v>
      </c>
      <c r="AR108" t="s">
        <v>131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149</v>
      </c>
      <c r="D109">
        <v>8</v>
      </c>
      <c r="E109">
        <v>17</v>
      </c>
      <c r="F109">
        <v>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>
        <v>31</v>
      </c>
      <c r="T109">
        <v>5000</v>
      </c>
      <c r="U109">
        <v>34</v>
      </c>
      <c r="V109">
        <v>5000</v>
      </c>
      <c r="W109">
        <v>37</v>
      </c>
      <c r="X109">
        <v>5000</v>
      </c>
      <c r="Y109">
        <v>40</v>
      </c>
      <c r="Z109">
        <v>5000</v>
      </c>
      <c r="AA109">
        <v>44</v>
      </c>
      <c r="AB109">
        <v>5000</v>
      </c>
      <c r="AC109">
        <v>48</v>
      </c>
      <c r="AD109">
        <v>5000</v>
      </c>
      <c r="AE109">
        <v>52</v>
      </c>
      <c r="AF109">
        <v>5000</v>
      </c>
      <c r="AG109">
        <v>57</v>
      </c>
      <c r="AH109">
        <v>5000</v>
      </c>
      <c r="AI109">
        <v>5000</v>
      </c>
      <c r="AJ109">
        <v>5000</v>
      </c>
      <c r="AK109">
        <v>68</v>
      </c>
      <c r="AL109">
        <v>5000</v>
      </c>
      <c r="AM109">
        <v>74</v>
      </c>
      <c r="AN109">
        <v>5000</v>
      </c>
      <c r="AO109">
        <v>81</v>
      </c>
      <c r="AP109">
        <v>5000</v>
      </c>
      <c r="AQ109">
        <v>50</v>
      </c>
      <c r="AR109" t="s">
        <v>131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150</v>
      </c>
      <c r="D110">
        <v>2</v>
      </c>
      <c r="E110">
        <v>18</v>
      </c>
      <c r="F110">
        <v>3</v>
      </c>
      <c r="G110">
        <v>3</v>
      </c>
      <c r="H110">
        <v>3</v>
      </c>
      <c r="I11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>
        <v>26</v>
      </c>
      <c r="T110">
        <v>5000</v>
      </c>
      <c r="U110">
        <v>28</v>
      </c>
      <c r="V110">
        <v>5000</v>
      </c>
      <c r="W110">
        <v>30</v>
      </c>
      <c r="X110">
        <v>5000</v>
      </c>
      <c r="Y110">
        <v>33</v>
      </c>
      <c r="Z110">
        <v>5000</v>
      </c>
      <c r="AA110">
        <v>36</v>
      </c>
      <c r="AB110">
        <v>5000</v>
      </c>
      <c r="AC110">
        <v>39</v>
      </c>
      <c r="AD110">
        <v>5000</v>
      </c>
      <c r="AE110">
        <v>42</v>
      </c>
      <c r="AF110">
        <v>5000</v>
      </c>
      <c r="AG110">
        <v>46</v>
      </c>
      <c r="AH110">
        <v>5000</v>
      </c>
      <c r="AI110">
        <v>5000</v>
      </c>
      <c r="AJ110">
        <v>5000</v>
      </c>
      <c r="AK110">
        <v>55</v>
      </c>
      <c r="AL110">
        <v>5000</v>
      </c>
      <c r="AM110">
        <v>60</v>
      </c>
      <c r="AN110">
        <v>5000</v>
      </c>
      <c r="AO110">
        <v>66</v>
      </c>
      <c r="AP110">
        <v>5000</v>
      </c>
      <c r="AQ110">
        <v>60</v>
      </c>
      <c r="AR110" t="s">
        <v>131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151</v>
      </c>
      <c r="D111">
        <v>4</v>
      </c>
      <c r="E111">
        <v>19</v>
      </c>
      <c r="F111">
        <v>10</v>
      </c>
      <c r="G111">
        <v>0</v>
      </c>
      <c r="H111">
        <v>0</v>
      </c>
      <c r="I111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>
        <v>27</v>
      </c>
      <c r="T111">
        <v>5000</v>
      </c>
      <c r="U111">
        <v>29</v>
      </c>
      <c r="V111">
        <v>5000</v>
      </c>
      <c r="W111">
        <v>31</v>
      </c>
      <c r="X111">
        <v>5000</v>
      </c>
      <c r="Y111">
        <v>34</v>
      </c>
      <c r="Z111">
        <v>5000</v>
      </c>
      <c r="AA111">
        <v>37</v>
      </c>
      <c r="AB111">
        <v>5000</v>
      </c>
      <c r="AC111">
        <v>40</v>
      </c>
      <c r="AD111">
        <v>5000</v>
      </c>
      <c r="AE111">
        <v>44</v>
      </c>
      <c r="AF111">
        <v>5000</v>
      </c>
      <c r="AG111">
        <v>48</v>
      </c>
      <c r="AH111">
        <v>5000</v>
      </c>
      <c r="AI111">
        <v>5000</v>
      </c>
      <c r="AJ111">
        <v>5000</v>
      </c>
      <c r="AK111">
        <v>57</v>
      </c>
      <c r="AL111">
        <v>5000</v>
      </c>
      <c r="AM111">
        <v>62</v>
      </c>
      <c r="AN111">
        <v>5000</v>
      </c>
      <c r="AO111">
        <v>68</v>
      </c>
      <c r="AP111">
        <v>5000</v>
      </c>
      <c r="AQ111">
        <v>50</v>
      </c>
      <c r="AR111" t="s">
        <v>131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152</v>
      </c>
      <c r="D112">
        <v>4</v>
      </c>
      <c r="E112">
        <v>20</v>
      </c>
      <c r="F112">
        <v>20</v>
      </c>
      <c r="G112">
        <v>4</v>
      </c>
      <c r="H112">
        <v>4</v>
      </c>
      <c r="I112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>
        <v>36</v>
      </c>
      <c r="T112">
        <v>5000</v>
      </c>
      <c r="U112">
        <v>39</v>
      </c>
      <c r="V112">
        <v>5000</v>
      </c>
      <c r="W112">
        <v>42</v>
      </c>
      <c r="X112">
        <v>5000</v>
      </c>
      <c r="Y112">
        <v>46</v>
      </c>
      <c r="Z112">
        <v>5000</v>
      </c>
      <c r="AA112">
        <v>50</v>
      </c>
      <c r="AB112">
        <v>5000</v>
      </c>
      <c r="AC112">
        <v>55</v>
      </c>
      <c r="AD112">
        <v>5000</v>
      </c>
      <c r="AE112">
        <v>60</v>
      </c>
      <c r="AF112">
        <v>5000</v>
      </c>
      <c r="AG112">
        <v>66</v>
      </c>
      <c r="AH112">
        <v>5000</v>
      </c>
      <c r="AI112">
        <v>5000</v>
      </c>
      <c r="AJ112">
        <v>5000</v>
      </c>
      <c r="AK112">
        <v>79</v>
      </c>
      <c r="AL112">
        <v>5000</v>
      </c>
      <c r="AM112">
        <v>86</v>
      </c>
      <c r="AN112">
        <v>5000</v>
      </c>
      <c r="AO112">
        <v>94</v>
      </c>
      <c r="AP112">
        <v>5000</v>
      </c>
      <c r="AQ112">
        <v>120</v>
      </c>
      <c r="AR112" t="s">
        <v>131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153</v>
      </c>
      <c r="D113">
        <v>2</v>
      </c>
      <c r="E113">
        <v>21</v>
      </c>
      <c r="F113">
        <v>15</v>
      </c>
      <c r="G113">
        <v>8</v>
      </c>
      <c r="H113">
        <v>8</v>
      </c>
      <c r="I113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>
        <v>34</v>
      </c>
      <c r="T113">
        <v>5000</v>
      </c>
      <c r="U113">
        <v>37</v>
      </c>
      <c r="V113">
        <v>5000</v>
      </c>
      <c r="W113">
        <v>40</v>
      </c>
      <c r="X113">
        <v>5000</v>
      </c>
      <c r="Y113">
        <v>44</v>
      </c>
      <c r="Z113">
        <v>5000</v>
      </c>
      <c r="AA113">
        <v>48</v>
      </c>
      <c r="AB113">
        <v>5000</v>
      </c>
      <c r="AC113">
        <v>52</v>
      </c>
      <c r="AD113">
        <v>5000</v>
      </c>
      <c r="AE113">
        <v>57</v>
      </c>
      <c r="AF113">
        <v>5000</v>
      </c>
      <c r="AG113">
        <v>62</v>
      </c>
      <c r="AH113">
        <v>5000</v>
      </c>
      <c r="AI113">
        <v>5000</v>
      </c>
      <c r="AJ113">
        <v>5000</v>
      </c>
      <c r="AK113">
        <v>74</v>
      </c>
      <c r="AL113">
        <v>5000</v>
      </c>
      <c r="AM113">
        <v>81</v>
      </c>
      <c r="AN113">
        <v>5000</v>
      </c>
      <c r="AO113">
        <v>89</v>
      </c>
      <c r="AP113">
        <v>5000</v>
      </c>
      <c r="AQ113">
        <v>60</v>
      </c>
      <c r="AR113" t="s">
        <v>131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154</v>
      </c>
      <c r="D114">
        <v>4</v>
      </c>
      <c r="E114">
        <v>22</v>
      </c>
      <c r="F114">
        <v>35</v>
      </c>
      <c r="G114">
        <v>10</v>
      </c>
      <c r="H114">
        <v>30</v>
      </c>
      <c r="I114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>
        <v>37</v>
      </c>
      <c r="T114">
        <v>5000</v>
      </c>
      <c r="U114">
        <v>40</v>
      </c>
      <c r="V114">
        <v>5000</v>
      </c>
      <c r="W114">
        <v>44</v>
      </c>
      <c r="X114">
        <v>5000</v>
      </c>
      <c r="Y114">
        <v>48</v>
      </c>
      <c r="Z114">
        <v>5000</v>
      </c>
      <c r="AA114">
        <v>52</v>
      </c>
      <c r="AB114">
        <v>5000</v>
      </c>
      <c r="AC114">
        <v>57</v>
      </c>
      <c r="AD114">
        <v>5000</v>
      </c>
      <c r="AE114">
        <v>62</v>
      </c>
      <c r="AF114">
        <v>5000</v>
      </c>
      <c r="AG114">
        <v>68</v>
      </c>
      <c r="AH114">
        <v>5000</v>
      </c>
      <c r="AI114">
        <v>5000</v>
      </c>
      <c r="AJ114">
        <v>5000</v>
      </c>
      <c r="AK114">
        <v>81</v>
      </c>
      <c r="AL114">
        <v>5000</v>
      </c>
      <c r="AM114">
        <v>89</v>
      </c>
      <c r="AN114">
        <v>5000</v>
      </c>
      <c r="AO114">
        <v>97</v>
      </c>
      <c r="AP114">
        <v>5000</v>
      </c>
      <c r="AQ114">
        <v>60</v>
      </c>
      <c r="AR114" t="s">
        <v>131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155</v>
      </c>
      <c r="D115">
        <v>0</v>
      </c>
      <c r="E115">
        <v>23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>
        <v>37</v>
      </c>
      <c r="T115">
        <v>5000</v>
      </c>
      <c r="U115">
        <v>40</v>
      </c>
      <c r="V115">
        <v>5000</v>
      </c>
      <c r="W115">
        <v>44</v>
      </c>
      <c r="X115">
        <v>5000</v>
      </c>
      <c r="Y115">
        <v>48</v>
      </c>
      <c r="Z115">
        <v>5000</v>
      </c>
      <c r="AA115">
        <v>52</v>
      </c>
      <c r="AB115">
        <v>5000</v>
      </c>
      <c r="AC115">
        <v>57</v>
      </c>
      <c r="AD115">
        <v>5000</v>
      </c>
      <c r="AE115">
        <v>62</v>
      </c>
      <c r="AF115">
        <v>5000</v>
      </c>
      <c r="AG115">
        <v>68</v>
      </c>
      <c r="AH115">
        <v>5000</v>
      </c>
      <c r="AI115">
        <v>5000</v>
      </c>
      <c r="AJ115">
        <v>5000</v>
      </c>
      <c r="AK115">
        <v>81</v>
      </c>
      <c r="AL115">
        <v>5000</v>
      </c>
      <c r="AM115">
        <v>89</v>
      </c>
      <c r="AN115">
        <v>5000</v>
      </c>
      <c r="AO115">
        <v>97</v>
      </c>
      <c r="AP115">
        <v>5000</v>
      </c>
      <c r="AQ115">
        <v>0</v>
      </c>
      <c r="AR115" t="s">
        <v>131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156</v>
      </c>
      <c r="D116">
        <v>0</v>
      </c>
      <c r="E116">
        <v>24</v>
      </c>
      <c r="F116">
        <v>0</v>
      </c>
      <c r="G116">
        <v>0</v>
      </c>
      <c r="H116">
        <v>0</v>
      </c>
      <c r="I116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>
        <v>44</v>
      </c>
      <c r="T116">
        <v>5000</v>
      </c>
      <c r="U116">
        <v>48</v>
      </c>
      <c r="V116">
        <v>5000</v>
      </c>
      <c r="W116">
        <v>52</v>
      </c>
      <c r="X116">
        <v>5000</v>
      </c>
      <c r="Y116">
        <v>57</v>
      </c>
      <c r="Z116">
        <v>5000</v>
      </c>
      <c r="AA116">
        <v>62</v>
      </c>
      <c r="AB116">
        <v>5000</v>
      </c>
      <c r="AC116">
        <v>68</v>
      </c>
      <c r="AD116">
        <v>5000</v>
      </c>
      <c r="AE116">
        <v>74</v>
      </c>
      <c r="AF116">
        <v>5000</v>
      </c>
      <c r="AG116">
        <v>81</v>
      </c>
      <c r="AH116">
        <v>5000</v>
      </c>
      <c r="AI116">
        <v>5000</v>
      </c>
      <c r="AJ116">
        <v>5000</v>
      </c>
      <c r="AK116">
        <v>97</v>
      </c>
      <c r="AL116">
        <v>5000</v>
      </c>
      <c r="AM116">
        <v>106</v>
      </c>
      <c r="AN116">
        <v>5000</v>
      </c>
      <c r="AO116">
        <v>116</v>
      </c>
      <c r="AP116">
        <v>5000</v>
      </c>
      <c r="AQ116">
        <v>0</v>
      </c>
      <c r="AR116" t="s">
        <v>131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157</v>
      </c>
      <c r="D117">
        <v>0</v>
      </c>
      <c r="E117">
        <v>25</v>
      </c>
      <c r="F117">
        <v>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>
        <v>42</v>
      </c>
      <c r="T117">
        <v>5000</v>
      </c>
      <c r="U117">
        <v>46</v>
      </c>
      <c r="V117">
        <v>5000</v>
      </c>
      <c r="W117">
        <v>50</v>
      </c>
      <c r="X117">
        <v>5000</v>
      </c>
      <c r="Y117">
        <v>55</v>
      </c>
      <c r="Z117">
        <v>5000</v>
      </c>
      <c r="AA117">
        <v>60</v>
      </c>
      <c r="AB117">
        <v>5000</v>
      </c>
      <c r="AC117">
        <v>66</v>
      </c>
      <c r="AD117">
        <v>5000</v>
      </c>
      <c r="AE117">
        <v>72</v>
      </c>
      <c r="AF117">
        <v>5000</v>
      </c>
      <c r="AG117">
        <v>79</v>
      </c>
      <c r="AH117">
        <v>5000</v>
      </c>
      <c r="AI117">
        <v>5000</v>
      </c>
      <c r="AJ117">
        <v>5000</v>
      </c>
      <c r="AK117">
        <v>94</v>
      </c>
      <c r="AL117">
        <v>5000</v>
      </c>
      <c r="AM117">
        <v>103</v>
      </c>
      <c r="AN117">
        <v>5000</v>
      </c>
      <c r="AO117">
        <v>113</v>
      </c>
      <c r="AP117">
        <v>5000</v>
      </c>
      <c r="AQ117">
        <v>0</v>
      </c>
      <c r="AR117" t="s">
        <v>131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158</v>
      </c>
      <c r="D118">
        <v>2</v>
      </c>
      <c r="E118">
        <v>26</v>
      </c>
      <c r="F118">
        <v>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>
        <v>38</v>
      </c>
      <c r="T118">
        <v>5000</v>
      </c>
      <c r="U118">
        <v>41</v>
      </c>
      <c r="V118">
        <v>5000</v>
      </c>
      <c r="W118">
        <v>45</v>
      </c>
      <c r="X118">
        <v>5000</v>
      </c>
      <c r="Y118">
        <v>49</v>
      </c>
      <c r="Z118">
        <v>5000</v>
      </c>
      <c r="AA118">
        <v>53</v>
      </c>
      <c r="AB118">
        <v>5000</v>
      </c>
      <c r="AC118">
        <v>58</v>
      </c>
      <c r="AD118">
        <v>5000</v>
      </c>
      <c r="AE118">
        <v>63</v>
      </c>
      <c r="AF118">
        <v>5000</v>
      </c>
      <c r="AG118">
        <v>69</v>
      </c>
      <c r="AH118">
        <v>5000</v>
      </c>
      <c r="AI118">
        <v>5000</v>
      </c>
      <c r="AJ118">
        <v>5000</v>
      </c>
      <c r="AK118">
        <v>82</v>
      </c>
      <c r="AL118">
        <v>5000</v>
      </c>
      <c r="AM118">
        <v>90</v>
      </c>
      <c r="AN118">
        <v>5000</v>
      </c>
      <c r="AO118">
        <v>99</v>
      </c>
      <c r="AP118">
        <v>5000</v>
      </c>
      <c r="AQ118">
        <v>40</v>
      </c>
      <c r="AR118" t="s">
        <v>131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159</v>
      </c>
      <c r="D119">
        <v>2</v>
      </c>
      <c r="E119">
        <v>27</v>
      </c>
      <c r="F119">
        <v>12</v>
      </c>
      <c r="G119">
        <v>10</v>
      </c>
      <c r="H119">
        <v>10</v>
      </c>
      <c r="I119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>
        <v>41</v>
      </c>
      <c r="T119">
        <v>5000</v>
      </c>
      <c r="U119">
        <v>45</v>
      </c>
      <c r="V119">
        <v>5000</v>
      </c>
      <c r="W119">
        <v>49</v>
      </c>
      <c r="X119">
        <v>5000</v>
      </c>
      <c r="Y119">
        <v>53</v>
      </c>
      <c r="Z119">
        <v>5000</v>
      </c>
      <c r="AA119">
        <v>58</v>
      </c>
      <c r="AB119">
        <v>5000</v>
      </c>
      <c r="AC119">
        <v>63</v>
      </c>
      <c r="AD119">
        <v>5000</v>
      </c>
      <c r="AE119">
        <v>69</v>
      </c>
      <c r="AF119">
        <v>5000</v>
      </c>
      <c r="AG119">
        <v>75</v>
      </c>
      <c r="AH119">
        <v>5000</v>
      </c>
      <c r="AI119">
        <v>5000</v>
      </c>
      <c r="AJ119">
        <v>5000</v>
      </c>
      <c r="AK119">
        <v>90</v>
      </c>
      <c r="AL119">
        <v>5000</v>
      </c>
      <c r="AM119">
        <v>99</v>
      </c>
      <c r="AN119">
        <v>5000</v>
      </c>
      <c r="AO119">
        <v>108</v>
      </c>
      <c r="AP119">
        <v>5000</v>
      </c>
      <c r="AQ119">
        <v>40</v>
      </c>
      <c r="AR119" t="s">
        <v>131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160</v>
      </c>
      <c r="D120">
        <v>4</v>
      </c>
      <c r="E120">
        <v>28</v>
      </c>
      <c r="F120">
        <v>16</v>
      </c>
      <c r="G120">
        <v>0</v>
      </c>
      <c r="H120">
        <v>0</v>
      </c>
      <c r="I12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>
        <v>44</v>
      </c>
      <c r="T120">
        <v>5000</v>
      </c>
      <c r="U120">
        <v>48</v>
      </c>
      <c r="V120">
        <v>5000</v>
      </c>
      <c r="W120">
        <v>52</v>
      </c>
      <c r="X120">
        <v>5000</v>
      </c>
      <c r="Y120">
        <v>57</v>
      </c>
      <c r="Z120">
        <v>5000</v>
      </c>
      <c r="AA120">
        <v>62</v>
      </c>
      <c r="AB120">
        <v>5000</v>
      </c>
      <c r="AC120">
        <v>68</v>
      </c>
      <c r="AD120">
        <v>5000</v>
      </c>
      <c r="AE120">
        <v>74</v>
      </c>
      <c r="AF120">
        <v>5000</v>
      </c>
      <c r="AG120">
        <v>81</v>
      </c>
      <c r="AH120">
        <v>5000</v>
      </c>
      <c r="AI120">
        <v>5000</v>
      </c>
      <c r="AJ120">
        <v>5000</v>
      </c>
      <c r="AK120">
        <v>97</v>
      </c>
      <c r="AL120">
        <v>5000</v>
      </c>
      <c r="AM120">
        <v>106</v>
      </c>
      <c r="AN120">
        <v>5000</v>
      </c>
      <c r="AO120">
        <v>116</v>
      </c>
      <c r="AP120">
        <v>5000</v>
      </c>
      <c r="AQ120">
        <v>120</v>
      </c>
      <c r="AR120" t="s">
        <v>131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161</v>
      </c>
      <c r="D121">
        <v>4</v>
      </c>
      <c r="E121">
        <v>29</v>
      </c>
      <c r="F121">
        <v>20</v>
      </c>
      <c r="G121">
        <v>0</v>
      </c>
      <c r="H121">
        <v>0</v>
      </c>
      <c r="I121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>
        <v>41</v>
      </c>
      <c r="T121">
        <v>5000</v>
      </c>
      <c r="U121">
        <v>45</v>
      </c>
      <c r="V121">
        <v>5000</v>
      </c>
      <c r="W121">
        <v>49</v>
      </c>
      <c r="X121">
        <v>5000</v>
      </c>
      <c r="Y121">
        <v>53</v>
      </c>
      <c r="Z121">
        <v>5000</v>
      </c>
      <c r="AA121">
        <v>58</v>
      </c>
      <c r="AB121">
        <v>5000</v>
      </c>
      <c r="AC121">
        <v>63</v>
      </c>
      <c r="AD121">
        <v>5000</v>
      </c>
      <c r="AE121">
        <v>69</v>
      </c>
      <c r="AF121">
        <v>5000</v>
      </c>
      <c r="AG121">
        <v>75</v>
      </c>
      <c r="AH121">
        <v>5000</v>
      </c>
      <c r="AI121">
        <v>5000</v>
      </c>
      <c r="AJ121">
        <v>5000</v>
      </c>
      <c r="AK121">
        <v>90</v>
      </c>
      <c r="AL121">
        <v>5000</v>
      </c>
      <c r="AM121">
        <v>99</v>
      </c>
      <c r="AN121">
        <v>5000</v>
      </c>
      <c r="AO121">
        <v>108</v>
      </c>
      <c r="AP121">
        <v>5000</v>
      </c>
      <c r="AQ121">
        <v>0</v>
      </c>
      <c r="AR121" t="s">
        <v>131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162</v>
      </c>
      <c r="D122">
        <v>2</v>
      </c>
      <c r="E122">
        <v>30</v>
      </c>
      <c r="F122">
        <v>50</v>
      </c>
      <c r="G122">
        <v>0</v>
      </c>
      <c r="H122">
        <v>0</v>
      </c>
      <c r="I122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>
        <v>42</v>
      </c>
      <c r="T122">
        <v>5000</v>
      </c>
      <c r="U122">
        <v>46</v>
      </c>
      <c r="V122">
        <v>5000</v>
      </c>
      <c r="W122">
        <v>50</v>
      </c>
      <c r="X122">
        <v>5000</v>
      </c>
      <c r="Y122">
        <v>55</v>
      </c>
      <c r="Z122">
        <v>5000</v>
      </c>
      <c r="AA122">
        <v>60</v>
      </c>
      <c r="AB122">
        <v>5000</v>
      </c>
      <c r="AC122">
        <v>66</v>
      </c>
      <c r="AD122">
        <v>5000</v>
      </c>
      <c r="AE122">
        <v>72</v>
      </c>
      <c r="AF122">
        <v>5000</v>
      </c>
      <c r="AG122">
        <v>79</v>
      </c>
      <c r="AH122">
        <v>5000</v>
      </c>
      <c r="AI122">
        <v>5000</v>
      </c>
      <c r="AJ122">
        <v>5000</v>
      </c>
      <c r="AK122">
        <v>94</v>
      </c>
      <c r="AL122">
        <v>5000</v>
      </c>
      <c r="AM122">
        <v>103</v>
      </c>
      <c r="AN122">
        <v>5000</v>
      </c>
      <c r="AO122">
        <v>113</v>
      </c>
      <c r="AP122">
        <v>5000</v>
      </c>
      <c r="AQ122">
        <v>120</v>
      </c>
      <c r="AR122" t="s">
        <v>131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163</v>
      </c>
      <c r="D123">
        <v>2</v>
      </c>
      <c r="E123">
        <v>31</v>
      </c>
      <c r="F123">
        <v>12</v>
      </c>
      <c r="G123">
        <v>12</v>
      </c>
      <c r="H123">
        <v>12</v>
      </c>
      <c r="I123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>
        <v>44</v>
      </c>
      <c r="T123">
        <v>5000</v>
      </c>
      <c r="U123">
        <v>48</v>
      </c>
      <c r="V123">
        <v>5000</v>
      </c>
      <c r="W123">
        <v>52</v>
      </c>
      <c r="X123">
        <v>5000</v>
      </c>
      <c r="Y123">
        <v>57</v>
      </c>
      <c r="Z123">
        <v>5000</v>
      </c>
      <c r="AA123">
        <v>62</v>
      </c>
      <c r="AB123">
        <v>5000</v>
      </c>
      <c r="AC123">
        <v>68</v>
      </c>
      <c r="AD123">
        <v>5000</v>
      </c>
      <c r="AE123">
        <v>74</v>
      </c>
      <c r="AF123">
        <v>5000</v>
      </c>
      <c r="AG123">
        <v>81</v>
      </c>
      <c r="AH123">
        <v>5000</v>
      </c>
      <c r="AI123">
        <v>5000</v>
      </c>
      <c r="AJ123">
        <v>5000</v>
      </c>
      <c r="AK123">
        <v>97</v>
      </c>
      <c r="AL123">
        <v>5000</v>
      </c>
      <c r="AM123">
        <v>106</v>
      </c>
      <c r="AN123">
        <v>5000</v>
      </c>
      <c r="AO123">
        <v>116</v>
      </c>
      <c r="AP123">
        <v>5000</v>
      </c>
      <c r="AQ123">
        <v>60</v>
      </c>
      <c r="AR123" t="s">
        <v>131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164</v>
      </c>
      <c r="D124">
        <v>2</v>
      </c>
      <c r="E124">
        <v>26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>
        <v>50</v>
      </c>
      <c r="T124">
        <v>5000</v>
      </c>
      <c r="U124">
        <v>55</v>
      </c>
      <c r="V124">
        <v>5000</v>
      </c>
      <c r="W124">
        <v>60</v>
      </c>
      <c r="X124">
        <v>5000</v>
      </c>
      <c r="Y124">
        <v>66</v>
      </c>
      <c r="Z124">
        <v>5000</v>
      </c>
      <c r="AA124">
        <v>72</v>
      </c>
      <c r="AB124">
        <v>5000</v>
      </c>
      <c r="AC124">
        <v>79</v>
      </c>
      <c r="AD124">
        <v>5000</v>
      </c>
      <c r="AE124">
        <v>86</v>
      </c>
      <c r="AF124">
        <v>5000</v>
      </c>
      <c r="AG124">
        <v>94</v>
      </c>
      <c r="AH124">
        <v>5000</v>
      </c>
      <c r="AI124">
        <v>5000</v>
      </c>
      <c r="AJ124">
        <v>5000</v>
      </c>
      <c r="AK124">
        <v>113</v>
      </c>
      <c r="AL124">
        <v>5000</v>
      </c>
      <c r="AM124">
        <v>124</v>
      </c>
      <c r="AN124">
        <v>5000</v>
      </c>
      <c r="AO124">
        <v>136</v>
      </c>
      <c r="AP124">
        <v>5000</v>
      </c>
      <c r="AQ124">
        <v>40</v>
      </c>
      <c r="AR124" t="s">
        <v>131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165</v>
      </c>
      <c r="D125">
        <v>7</v>
      </c>
      <c r="E125">
        <v>9</v>
      </c>
      <c r="F125">
        <v>20</v>
      </c>
      <c r="G125">
        <v>14</v>
      </c>
      <c r="H125">
        <v>25</v>
      </c>
      <c r="I125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>
        <v>50</v>
      </c>
      <c r="T125">
        <v>5000</v>
      </c>
      <c r="U125">
        <v>55</v>
      </c>
      <c r="V125">
        <v>5000</v>
      </c>
      <c r="W125">
        <v>60</v>
      </c>
      <c r="X125">
        <v>5000</v>
      </c>
      <c r="Y125">
        <v>66</v>
      </c>
      <c r="Z125">
        <v>5000</v>
      </c>
      <c r="AA125">
        <v>72</v>
      </c>
      <c r="AB125">
        <v>5000</v>
      </c>
      <c r="AC125">
        <v>79</v>
      </c>
      <c r="AD125">
        <v>5000</v>
      </c>
      <c r="AE125">
        <v>86</v>
      </c>
      <c r="AF125">
        <v>5000</v>
      </c>
      <c r="AG125">
        <v>94</v>
      </c>
      <c r="AH125">
        <v>5000</v>
      </c>
      <c r="AI125">
        <v>5000</v>
      </c>
      <c r="AJ125">
        <v>5000</v>
      </c>
      <c r="AK125">
        <v>113</v>
      </c>
      <c r="AL125">
        <v>5000</v>
      </c>
      <c r="AM125">
        <v>124</v>
      </c>
      <c r="AN125">
        <v>5000</v>
      </c>
      <c r="AO125">
        <v>136</v>
      </c>
      <c r="AP125">
        <v>5000</v>
      </c>
      <c r="AQ125">
        <v>100</v>
      </c>
      <c r="AR125" t="s">
        <v>131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166</v>
      </c>
      <c r="D126">
        <v>9</v>
      </c>
      <c r="E126">
        <v>46</v>
      </c>
      <c r="F126">
        <v>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>
        <v>50</v>
      </c>
      <c r="T126">
        <v>5000</v>
      </c>
      <c r="U126">
        <v>55</v>
      </c>
      <c r="V126">
        <v>5000</v>
      </c>
      <c r="W126">
        <v>60</v>
      </c>
      <c r="X126">
        <v>5000</v>
      </c>
      <c r="Y126">
        <v>66</v>
      </c>
      <c r="Z126">
        <v>5000</v>
      </c>
      <c r="AA126">
        <v>72</v>
      </c>
      <c r="AB126">
        <v>5000</v>
      </c>
      <c r="AC126">
        <v>79</v>
      </c>
      <c r="AD126">
        <v>5000</v>
      </c>
      <c r="AE126">
        <v>86</v>
      </c>
      <c r="AF126">
        <v>5000</v>
      </c>
      <c r="AG126">
        <v>94</v>
      </c>
      <c r="AH126">
        <v>5000</v>
      </c>
      <c r="AI126">
        <v>5000</v>
      </c>
      <c r="AJ126">
        <v>5000</v>
      </c>
      <c r="AK126">
        <v>113</v>
      </c>
      <c r="AL126">
        <v>5000</v>
      </c>
      <c r="AM126">
        <v>124</v>
      </c>
      <c r="AN126">
        <v>5000</v>
      </c>
      <c r="AO126">
        <v>136</v>
      </c>
      <c r="AP126">
        <v>5000</v>
      </c>
      <c r="AQ126">
        <v>30</v>
      </c>
      <c r="AR126" t="s">
        <v>131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167</v>
      </c>
      <c r="D127">
        <v>1</v>
      </c>
      <c r="E127">
        <v>1</v>
      </c>
      <c r="F127">
        <v>4</v>
      </c>
      <c r="G127">
        <v>8</v>
      </c>
      <c r="H127">
        <v>8</v>
      </c>
      <c r="I127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>
        <v>50</v>
      </c>
      <c r="T127">
        <v>5000</v>
      </c>
      <c r="U127">
        <v>55</v>
      </c>
      <c r="V127">
        <v>5000</v>
      </c>
      <c r="W127">
        <v>60</v>
      </c>
      <c r="X127">
        <v>5000</v>
      </c>
      <c r="Y127">
        <v>66</v>
      </c>
      <c r="Z127">
        <v>5000</v>
      </c>
      <c r="AA127">
        <v>72</v>
      </c>
      <c r="AB127">
        <v>5000</v>
      </c>
      <c r="AC127">
        <v>79</v>
      </c>
      <c r="AD127">
        <v>5000</v>
      </c>
      <c r="AE127">
        <v>86</v>
      </c>
      <c r="AF127">
        <v>5000</v>
      </c>
      <c r="AG127">
        <v>94</v>
      </c>
      <c r="AH127">
        <v>5000</v>
      </c>
      <c r="AI127">
        <v>5000</v>
      </c>
      <c r="AJ127">
        <v>5000</v>
      </c>
      <c r="AK127">
        <v>113</v>
      </c>
      <c r="AL127">
        <v>5000</v>
      </c>
      <c r="AM127">
        <v>124</v>
      </c>
      <c r="AN127">
        <v>5000</v>
      </c>
      <c r="AO127">
        <v>136</v>
      </c>
      <c r="AP127">
        <v>5000</v>
      </c>
      <c r="AQ127">
        <v>20</v>
      </c>
      <c r="AR127" t="s">
        <v>131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168</v>
      </c>
      <c r="D128">
        <v>0</v>
      </c>
      <c r="E128">
        <v>44</v>
      </c>
      <c r="F128">
        <v>40</v>
      </c>
      <c r="G128">
        <v>0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>
        <v>50</v>
      </c>
      <c r="T128">
        <v>5000</v>
      </c>
      <c r="U128">
        <v>55</v>
      </c>
      <c r="V128">
        <v>5000</v>
      </c>
      <c r="W128">
        <v>60</v>
      </c>
      <c r="X128">
        <v>5000</v>
      </c>
      <c r="Y128">
        <v>66</v>
      </c>
      <c r="Z128">
        <v>5000</v>
      </c>
      <c r="AA128">
        <v>72</v>
      </c>
      <c r="AB128">
        <v>5000</v>
      </c>
      <c r="AC128">
        <v>79</v>
      </c>
      <c r="AD128">
        <v>5000</v>
      </c>
      <c r="AE128">
        <v>86</v>
      </c>
      <c r="AF128">
        <v>5000</v>
      </c>
      <c r="AG128">
        <v>94</v>
      </c>
      <c r="AH128">
        <v>5000</v>
      </c>
      <c r="AI128">
        <v>5000</v>
      </c>
      <c r="AJ128">
        <v>5000</v>
      </c>
      <c r="AK128">
        <v>113</v>
      </c>
      <c r="AL128">
        <v>5000</v>
      </c>
      <c r="AM128">
        <v>124</v>
      </c>
      <c r="AN128">
        <v>5000</v>
      </c>
      <c r="AO128">
        <v>136</v>
      </c>
      <c r="AP128">
        <v>5000</v>
      </c>
      <c r="AQ128">
        <v>60</v>
      </c>
      <c r="AR128" t="s">
        <v>131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169</v>
      </c>
      <c r="D129">
        <v>4</v>
      </c>
      <c r="E129">
        <v>43</v>
      </c>
      <c r="F129">
        <v>8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>
        <v>50</v>
      </c>
      <c r="T129">
        <v>5000</v>
      </c>
      <c r="U129">
        <v>55</v>
      </c>
      <c r="V129">
        <v>5000</v>
      </c>
      <c r="W129">
        <v>60</v>
      </c>
      <c r="X129">
        <v>5000</v>
      </c>
      <c r="Y129">
        <v>66</v>
      </c>
      <c r="Z129">
        <v>5000</v>
      </c>
      <c r="AA129">
        <v>72</v>
      </c>
      <c r="AB129">
        <v>5000</v>
      </c>
      <c r="AC129">
        <v>79</v>
      </c>
      <c r="AD129">
        <v>5000</v>
      </c>
      <c r="AE129">
        <v>86</v>
      </c>
      <c r="AF129">
        <v>5000</v>
      </c>
      <c r="AG129">
        <v>94</v>
      </c>
      <c r="AH129">
        <v>5000</v>
      </c>
      <c r="AI129">
        <v>5000</v>
      </c>
      <c r="AJ129">
        <v>5000</v>
      </c>
      <c r="AK129">
        <v>113</v>
      </c>
      <c r="AL129">
        <v>5000</v>
      </c>
      <c r="AM129">
        <v>124</v>
      </c>
      <c r="AN129">
        <v>5000</v>
      </c>
      <c r="AO129">
        <v>136</v>
      </c>
      <c r="AP129">
        <v>5000</v>
      </c>
      <c r="AQ129">
        <v>30</v>
      </c>
      <c r="AR129" t="s">
        <v>131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170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>
        <v>50</v>
      </c>
      <c r="T130">
        <v>5000</v>
      </c>
      <c r="U130">
        <v>55</v>
      </c>
      <c r="V130">
        <v>5000</v>
      </c>
      <c r="W130">
        <v>60</v>
      </c>
      <c r="X130">
        <v>5000</v>
      </c>
      <c r="Y130">
        <v>66</v>
      </c>
      <c r="Z130">
        <v>5000</v>
      </c>
      <c r="AA130">
        <v>72</v>
      </c>
      <c r="AB130">
        <v>5000</v>
      </c>
      <c r="AC130">
        <v>79</v>
      </c>
      <c r="AD130">
        <v>5000</v>
      </c>
      <c r="AE130">
        <v>86</v>
      </c>
      <c r="AF130">
        <v>5000</v>
      </c>
      <c r="AG130">
        <v>94</v>
      </c>
      <c r="AH130">
        <v>5000</v>
      </c>
      <c r="AI130">
        <v>5000</v>
      </c>
      <c r="AJ130">
        <v>5000</v>
      </c>
      <c r="AK130">
        <v>113</v>
      </c>
      <c r="AL130">
        <v>5000</v>
      </c>
      <c r="AM130">
        <v>124</v>
      </c>
      <c r="AN130">
        <v>5000</v>
      </c>
      <c r="AO130">
        <v>136</v>
      </c>
      <c r="AP130">
        <v>5000</v>
      </c>
      <c r="AQ130">
        <v>0</v>
      </c>
      <c r="AR130" t="s">
        <v>131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171</v>
      </c>
      <c r="D131">
        <v>0</v>
      </c>
      <c r="E131">
        <v>38</v>
      </c>
      <c r="F131">
        <v>0</v>
      </c>
      <c r="G131">
        <v>0</v>
      </c>
      <c r="H131">
        <v>0</v>
      </c>
      <c r="I131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>
        <v>50</v>
      </c>
      <c r="T131">
        <v>5000</v>
      </c>
      <c r="U131">
        <v>55</v>
      </c>
      <c r="V131">
        <v>5000</v>
      </c>
      <c r="W131">
        <v>60</v>
      </c>
      <c r="X131">
        <v>5000</v>
      </c>
      <c r="Y131">
        <v>66</v>
      </c>
      <c r="Z131">
        <v>5000</v>
      </c>
      <c r="AA131">
        <v>72</v>
      </c>
      <c r="AB131">
        <v>5000</v>
      </c>
      <c r="AC131">
        <v>79</v>
      </c>
      <c r="AD131">
        <v>5000</v>
      </c>
      <c r="AE131">
        <v>86</v>
      </c>
      <c r="AF131">
        <v>5000</v>
      </c>
      <c r="AG131">
        <v>94</v>
      </c>
      <c r="AH131">
        <v>5000</v>
      </c>
      <c r="AI131">
        <v>5000</v>
      </c>
      <c r="AJ131">
        <v>5000</v>
      </c>
      <c r="AK131">
        <v>113</v>
      </c>
      <c r="AL131">
        <v>5000</v>
      </c>
      <c r="AM131">
        <v>124</v>
      </c>
      <c r="AN131">
        <v>5000</v>
      </c>
      <c r="AO131">
        <v>136</v>
      </c>
      <c r="AP131">
        <v>5000</v>
      </c>
      <c r="AQ131">
        <v>0</v>
      </c>
      <c r="AR131" t="s">
        <v>131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172</v>
      </c>
      <c r="D132">
        <v>1</v>
      </c>
      <c r="E132">
        <v>39</v>
      </c>
      <c r="F132">
        <v>3</v>
      </c>
      <c r="G132">
        <v>10</v>
      </c>
      <c r="H132">
        <v>10</v>
      </c>
      <c r="I132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>
        <v>50</v>
      </c>
      <c r="T132">
        <v>5000</v>
      </c>
      <c r="U132">
        <v>55</v>
      </c>
      <c r="V132">
        <v>5000</v>
      </c>
      <c r="W132">
        <v>60</v>
      </c>
      <c r="X132">
        <v>5000</v>
      </c>
      <c r="Y132">
        <v>66</v>
      </c>
      <c r="Z132">
        <v>5000</v>
      </c>
      <c r="AA132">
        <v>72</v>
      </c>
      <c r="AB132">
        <v>5000</v>
      </c>
      <c r="AC132">
        <v>79</v>
      </c>
      <c r="AD132">
        <v>5000</v>
      </c>
      <c r="AE132">
        <v>86</v>
      </c>
      <c r="AF132">
        <v>5000</v>
      </c>
      <c r="AG132">
        <v>94</v>
      </c>
      <c r="AH132">
        <v>5000</v>
      </c>
      <c r="AI132">
        <v>5000</v>
      </c>
      <c r="AJ132">
        <v>5000</v>
      </c>
      <c r="AK132">
        <v>113</v>
      </c>
      <c r="AL132">
        <v>5000</v>
      </c>
      <c r="AM132">
        <v>124</v>
      </c>
      <c r="AN132">
        <v>5000</v>
      </c>
      <c r="AO132">
        <v>136</v>
      </c>
      <c r="AP132">
        <v>5000</v>
      </c>
      <c r="AQ132">
        <v>60</v>
      </c>
      <c r="AR132" t="s">
        <v>131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173</v>
      </c>
      <c r="D133">
        <v>2</v>
      </c>
      <c r="E133">
        <v>34</v>
      </c>
      <c r="F133">
        <v>16</v>
      </c>
      <c r="G133">
        <v>42</v>
      </c>
      <c r="H133">
        <v>60</v>
      </c>
      <c r="I133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>
        <v>50</v>
      </c>
      <c r="T133">
        <v>5000</v>
      </c>
      <c r="U133">
        <v>55</v>
      </c>
      <c r="V133">
        <v>5000</v>
      </c>
      <c r="W133">
        <v>60</v>
      </c>
      <c r="X133">
        <v>5000</v>
      </c>
      <c r="Y133">
        <v>66</v>
      </c>
      <c r="Z133">
        <v>5000</v>
      </c>
      <c r="AA133">
        <v>72</v>
      </c>
      <c r="AB133">
        <v>5000</v>
      </c>
      <c r="AC133">
        <v>79</v>
      </c>
      <c r="AD133">
        <v>5000</v>
      </c>
      <c r="AE133">
        <v>86</v>
      </c>
      <c r="AF133">
        <v>5000</v>
      </c>
      <c r="AG133">
        <v>94</v>
      </c>
      <c r="AH133">
        <v>5000</v>
      </c>
      <c r="AI133">
        <v>5000</v>
      </c>
      <c r="AJ133">
        <v>5000</v>
      </c>
      <c r="AK133">
        <v>113</v>
      </c>
      <c r="AL133">
        <v>5000</v>
      </c>
      <c r="AM133">
        <v>124</v>
      </c>
      <c r="AN133">
        <v>5000</v>
      </c>
      <c r="AO133">
        <v>136</v>
      </c>
      <c r="AP133">
        <v>5000</v>
      </c>
      <c r="AQ133">
        <v>60</v>
      </c>
      <c r="AR133" t="s">
        <v>131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174</v>
      </c>
      <c r="D134">
        <v>2</v>
      </c>
      <c r="E134">
        <v>45</v>
      </c>
      <c r="F134">
        <v>35</v>
      </c>
      <c r="G134">
        <v>10</v>
      </c>
      <c r="H134">
        <v>30</v>
      </c>
      <c r="I134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>
        <v>50</v>
      </c>
      <c r="T134">
        <v>5000</v>
      </c>
      <c r="U134">
        <v>55</v>
      </c>
      <c r="V134">
        <v>5000</v>
      </c>
      <c r="W134">
        <v>60</v>
      </c>
      <c r="X134">
        <v>5000</v>
      </c>
      <c r="Y134">
        <v>66</v>
      </c>
      <c r="Z134">
        <v>5000</v>
      </c>
      <c r="AA134">
        <v>72</v>
      </c>
      <c r="AB134">
        <v>5000</v>
      </c>
      <c r="AC134">
        <v>79</v>
      </c>
      <c r="AD134">
        <v>5000</v>
      </c>
      <c r="AE134">
        <v>86</v>
      </c>
      <c r="AF134">
        <v>5000</v>
      </c>
      <c r="AG134">
        <v>94</v>
      </c>
      <c r="AH134">
        <v>5000</v>
      </c>
      <c r="AI134">
        <v>5000</v>
      </c>
      <c r="AJ134">
        <v>5000</v>
      </c>
      <c r="AK134">
        <v>113</v>
      </c>
      <c r="AL134">
        <v>5000</v>
      </c>
      <c r="AM134">
        <v>124</v>
      </c>
      <c r="AN134">
        <v>5000</v>
      </c>
      <c r="AO134">
        <v>136</v>
      </c>
      <c r="AP134">
        <v>5000</v>
      </c>
      <c r="AQ134">
        <v>30</v>
      </c>
      <c r="AR134" t="s">
        <v>131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175</v>
      </c>
      <c r="D135">
        <v>4</v>
      </c>
      <c r="E135">
        <v>36</v>
      </c>
      <c r="F135">
        <v>8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>
        <v>50</v>
      </c>
      <c r="T135">
        <v>5000</v>
      </c>
      <c r="U135">
        <v>55</v>
      </c>
      <c r="V135">
        <v>5000</v>
      </c>
      <c r="W135">
        <v>60</v>
      </c>
      <c r="X135">
        <v>5000</v>
      </c>
      <c r="Y135">
        <v>66</v>
      </c>
      <c r="Z135">
        <v>5000</v>
      </c>
      <c r="AA135">
        <v>72</v>
      </c>
      <c r="AB135">
        <v>5000</v>
      </c>
      <c r="AC135">
        <v>79</v>
      </c>
      <c r="AD135">
        <v>5000</v>
      </c>
      <c r="AE135">
        <v>86</v>
      </c>
      <c r="AF135">
        <v>5000</v>
      </c>
      <c r="AG135">
        <v>94</v>
      </c>
      <c r="AH135">
        <v>5000</v>
      </c>
      <c r="AI135">
        <v>5000</v>
      </c>
      <c r="AJ135">
        <v>5000</v>
      </c>
      <c r="AK135">
        <v>113</v>
      </c>
      <c r="AL135">
        <v>5000</v>
      </c>
      <c r="AM135">
        <v>124</v>
      </c>
      <c r="AN135">
        <v>5000</v>
      </c>
      <c r="AO135">
        <v>136</v>
      </c>
      <c r="AP135">
        <v>5000</v>
      </c>
      <c r="AQ135">
        <v>40</v>
      </c>
      <c r="AR135" t="s">
        <v>131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176</v>
      </c>
      <c r="D136">
        <v>2</v>
      </c>
      <c r="E136">
        <v>40</v>
      </c>
      <c r="F136">
        <v>4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>
        <v>50</v>
      </c>
      <c r="T136">
        <v>5000</v>
      </c>
      <c r="U136">
        <v>55</v>
      </c>
      <c r="V136">
        <v>5000</v>
      </c>
      <c r="W136">
        <v>60</v>
      </c>
      <c r="X136">
        <v>5000</v>
      </c>
      <c r="Y136">
        <v>66</v>
      </c>
      <c r="Z136">
        <v>5000</v>
      </c>
      <c r="AA136">
        <v>72</v>
      </c>
      <c r="AB136">
        <v>5000</v>
      </c>
      <c r="AC136">
        <v>79</v>
      </c>
      <c r="AD136">
        <v>5000</v>
      </c>
      <c r="AE136">
        <v>86</v>
      </c>
      <c r="AF136">
        <v>5000</v>
      </c>
      <c r="AG136">
        <v>94</v>
      </c>
      <c r="AH136">
        <v>5000</v>
      </c>
      <c r="AI136">
        <v>5000</v>
      </c>
      <c r="AJ136">
        <v>5000</v>
      </c>
      <c r="AK136">
        <v>113</v>
      </c>
      <c r="AL136">
        <v>5000</v>
      </c>
      <c r="AM136">
        <v>124</v>
      </c>
      <c r="AN136">
        <v>5000</v>
      </c>
      <c r="AO136">
        <v>136</v>
      </c>
      <c r="AP136">
        <v>5000</v>
      </c>
      <c r="AQ136">
        <v>40</v>
      </c>
      <c r="AR136" t="s">
        <v>131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177</v>
      </c>
      <c r="D137">
        <v>4</v>
      </c>
      <c r="E137">
        <v>35</v>
      </c>
      <c r="F137">
        <v>8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>
        <v>50</v>
      </c>
      <c r="T137">
        <v>5000</v>
      </c>
      <c r="U137">
        <v>55</v>
      </c>
      <c r="V137">
        <v>5000</v>
      </c>
      <c r="W137">
        <v>60</v>
      </c>
      <c r="X137">
        <v>5000</v>
      </c>
      <c r="Y137">
        <v>66</v>
      </c>
      <c r="Z137">
        <v>5000</v>
      </c>
      <c r="AA137">
        <v>72</v>
      </c>
      <c r="AB137">
        <v>5000</v>
      </c>
      <c r="AC137">
        <v>79</v>
      </c>
      <c r="AD137">
        <v>5000</v>
      </c>
      <c r="AE137">
        <v>86</v>
      </c>
      <c r="AF137">
        <v>5000</v>
      </c>
      <c r="AG137">
        <v>94</v>
      </c>
      <c r="AH137">
        <v>5000</v>
      </c>
      <c r="AI137">
        <v>5000</v>
      </c>
      <c r="AJ137">
        <v>5000</v>
      </c>
      <c r="AK137">
        <v>113</v>
      </c>
      <c r="AL137">
        <v>5000</v>
      </c>
      <c r="AM137">
        <v>124</v>
      </c>
      <c r="AN137">
        <v>5000</v>
      </c>
      <c r="AO137">
        <v>136</v>
      </c>
      <c r="AP137">
        <v>5000</v>
      </c>
      <c r="AQ137">
        <v>30</v>
      </c>
      <c r="AR137" t="s">
        <v>131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178</v>
      </c>
      <c r="D138">
        <v>2</v>
      </c>
      <c r="E138">
        <v>4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>
        <v>45</v>
      </c>
      <c r="T138">
        <v>5000</v>
      </c>
      <c r="U138">
        <v>24</v>
      </c>
      <c r="V138">
        <v>5000</v>
      </c>
      <c r="W138">
        <v>26</v>
      </c>
      <c r="X138">
        <v>5000</v>
      </c>
      <c r="Y138">
        <v>28</v>
      </c>
      <c r="Z138">
        <v>5000</v>
      </c>
      <c r="AA138">
        <v>30</v>
      </c>
      <c r="AB138">
        <v>5000</v>
      </c>
      <c r="AC138">
        <v>33</v>
      </c>
      <c r="AD138">
        <v>5000</v>
      </c>
      <c r="AE138">
        <v>36</v>
      </c>
      <c r="AF138">
        <v>5000</v>
      </c>
      <c r="AG138">
        <v>39</v>
      </c>
      <c r="AH138">
        <v>5000</v>
      </c>
      <c r="AI138">
        <v>5000</v>
      </c>
      <c r="AJ138">
        <v>5000</v>
      </c>
      <c r="AK138">
        <v>46</v>
      </c>
      <c r="AL138">
        <v>5000</v>
      </c>
      <c r="AM138">
        <v>50</v>
      </c>
      <c r="AN138">
        <v>5000</v>
      </c>
      <c r="AO138">
        <v>55</v>
      </c>
      <c r="AP138">
        <v>5000</v>
      </c>
      <c r="AQ138">
        <v>40</v>
      </c>
      <c r="AR138" t="s">
        <v>131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179</v>
      </c>
      <c r="D139">
        <v>4</v>
      </c>
      <c r="E139">
        <v>41</v>
      </c>
      <c r="F139">
        <v>32</v>
      </c>
      <c r="G139">
        <v>0</v>
      </c>
      <c r="H139">
        <v>0</v>
      </c>
      <c r="I139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>
        <v>50</v>
      </c>
      <c r="T139">
        <v>5000</v>
      </c>
      <c r="U139">
        <v>55</v>
      </c>
      <c r="V139">
        <v>5000</v>
      </c>
      <c r="W139">
        <v>60</v>
      </c>
      <c r="X139">
        <v>5000</v>
      </c>
      <c r="Y139">
        <v>66</v>
      </c>
      <c r="Z139">
        <v>5000</v>
      </c>
      <c r="AA139">
        <v>72</v>
      </c>
      <c r="AB139">
        <v>5000</v>
      </c>
      <c r="AC139">
        <v>79</v>
      </c>
      <c r="AD139">
        <v>5000</v>
      </c>
      <c r="AE139">
        <v>86</v>
      </c>
      <c r="AF139">
        <v>5000</v>
      </c>
      <c r="AG139">
        <v>94</v>
      </c>
      <c r="AH139">
        <v>5000</v>
      </c>
      <c r="AI139">
        <v>5000</v>
      </c>
      <c r="AJ139">
        <v>5000</v>
      </c>
      <c r="AK139">
        <v>113</v>
      </c>
      <c r="AL139">
        <v>5000</v>
      </c>
      <c r="AM139">
        <v>124</v>
      </c>
      <c r="AN139">
        <v>5000</v>
      </c>
      <c r="AO139">
        <v>136</v>
      </c>
      <c r="AP139">
        <v>5000</v>
      </c>
      <c r="AQ139">
        <v>55</v>
      </c>
      <c r="AR139" t="s">
        <v>131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180</v>
      </c>
      <c r="D140">
        <v>0</v>
      </c>
      <c r="E140">
        <v>53</v>
      </c>
      <c r="F140">
        <v>0</v>
      </c>
      <c r="G140">
        <v>0</v>
      </c>
      <c r="H140">
        <v>0</v>
      </c>
      <c r="I14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>
        <v>44</v>
      </c>
      <c r="T140">
        <v>5000</v>
      </c>
      <c r="U140">
        <v>48</v>
      </c>
      <c r="V140">
        <v>5000</v>
      </c>
      <c r="W140">
        <v>52</v>
      </c>
      <c r="X140">
        <v>5000</v>
      </c>
      <c r="Y140">
        <v>57</v>
      </c>
      <c r="Z140">
        <v>5000</v>
      </c>
      <c r="AA140">
        <v>62</v>
      </c>
      <c r="AB140">
        <v>5000</v>
      </c>
      <c r="AC140">
        <v>68</v>
      </c>
      <c r="AD140">
        <v>5000</v>
      </c>
      <c r="AE140">
        <v>74</v>
      </c>
      <c r="AF140">
        <v>5000</v>
      </c>
      <c r="AG140">
        <v>81</v>
      </c>
      <c r="AH140">
        <v>5000</v>
      </c>
      <c r="AI140">
        <v>5000</v>
      </c>
      <c r="AJ140">
        <v>5000</v>
      </c>
      <c r="AK140">
        <v>97</v>
      </c>
      <c r="AL140">
        <v>5000</v>
      </c>
      <c r="AM140">
        <v>106</v>
      </c>
      <c r="AN140">
        <v>5000</v>
      </c>
      <c r="AO140">
        <v>116</v>
      </c>
      <c r="AP140">
        <v>5000</v>
      </c>
      <c r="AQ140">
        <v>0</v>
      </c>
      <c r="AR140" t="s">
        <v>131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181</v>
      </c>
      <c r="D141">
        <v>2</v>
      </c>
      <c r="E141">
        <v>48</v>
      </c>
      <c r="F141">
        <v>5</v>
      </c>
      <c r="G141">
        <v>15</v>
      </c>
      <c r="H141">
        <v>30</v>
      </c>
      <c r="I141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>
        <v>26</v>
      </c>
      <c r="T141">
        <v>5000</v>
      </c>
      <c r="U141">
        <v>28</v>
      </c>
      <c r="V141">
        <v>5000</v>
      </c>
      <c r="W141">
        <v>30</v>
      </c>
      <c r="X141">
        <v>5000</v>
      </c>
      <c r="Y141">
        <v>33</v>
      </c>
      <c r="Z141">
        <v>5000</v>
      </c>
      <c r="AA141">
        <v>36</v>
      </c>
      <c r="AB141">
        <v>5000</v>
      </c>
      <c r="AC141">
        <v>39</v>
      </c>
      <c r="AD141">
        <v>5000</v>
      </c>
      <c r="AE141">
        <v>42</v>
      </c>
      <c r="AF141">
        <v>5000</v>
      </c>
      <c r="AG141">
        <v>46</v>
      </c>
      <c r="AH141">
        <v>5000</v>
      </c>
      <c r="AI141">
        <v>5000</v>
      </c>
      <c r="AJ141">
        <v>5000</v>
      </c>
      <c r="AK141">
        <v>55</v>
      </c>
      <c r="AL141">
        <v>5000</v>
      </c>
      <c r="AM141">
        <v>60</v>
      </c>
      <c r="AN141">
        <v>5000</v>
      </c>
      <c r="AO141">
        <v>66</v>
      </c>
      <c r="AP141">
        <v>5000</v>
      </c>
      <c r="AQ141">
        <v>60</v>
      </c>
      <c r="AR141" t="s">
        <v>131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182</v>
      </c>
      <c r="D142">
        <v>2</v>
      </c>
      <c r="E142">
        <v>51</v>
      </c>
      <c r="F142">
        <v>12</v>
      </c>
      <c r="G142">
        <v>20</v>
      </c>
      <c r="H142">
        <v>25</v>
      </c>
      <c r="I142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>
        <v>50</v>
      </c>
      <c r="T142">
        <v>5000</v>
      </c>
      <c r="U142">
        <v>55</v>
      </c>
      <c r="V142">
        <v>5000</v>
      </c>
      <c r="W142">
        <v>60</v>
      </c>
      <c r="X142">
        <v>5000</v>
      </c>
      <c r="Y142">
        <v>66</v>
      </c>
      <c r="Z142">
        <v>5000</v>
      </c>
      <c r="AA142">
        <v>72</v>
      </c>
      <c r="AB142">
        <v>5000</v>
      </c>
      <c r="AC142">
        <v>79</v>
      </c>
      <c r="AD142">
        <v>5000</v>
      </c>
      <c r="AE142">
        <v>86</v>
      </c>
      <c r="AF142">
        <v>5000</v>
      </c>
      <c r="AG142">
        <v>94</v>
      </c>
      <c r="AH142">
        <v>5000</v>
      </c>
      <c r="AI142">
        <v>5000</v>
      </c>
      <c r="AJ142">
        <v>5000</v>
      </c>
      <c r="AK142">
        <v>113</v>
      </c>
      <c r="AL142">
        <v>5000</v>
      </c>
      <c r="AM142">
        <v>124</v>
      </c>
      <c r="AN142">
        <v>5000</v>
      </c>
      <c r="AO142">
        <v>136</v>
      </c>
      <c r="AP142">
        <v>5000</v>
      </c>
      <c r="AQ142">
        <v>60</v>
      </c>
      <c r="AR142" t="s">
        <v>131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183</v>
      </c>
      <c r="D143">
        <v>4</v>
      </c>
      <c r="E143">
        <v>50</v>
      </c>
      <c r="F143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>
        <v>50</v>
      </c>
      <c r="T143">
        <v>5000</v>
      </c>
      <c r="U143">
        <v>55</v>
      </c>
      <c r="V143">
        <v>5000</v>
      </c>
      <c r="W143">
        <v>60</v>
      </c>
      <c r="X143">
        <v>5000</v>
      </c>
      <c r="Y143">
        <v>66</v>
      </c>
      <c r="Z143">
        <v>5000</v>
      </c>
      <c r="AA143">
        <v>72</v>
      </c>
      <c r="AB143">
        <v>5000</v>
      </c>
      <c r="AC143">
        <v>79</v>
      </c>
      <c r="AD143">
        <v>5000</v>
      </c>
      <c r="AE143">
        <v>86</v>
      </c>
      <c r="AF143">
        <v>5000</v>
      </c>
      <c r="AG143">
        <v>94</v>
      </c>
      <c r="AH143">
        <v>5000</v>
      </c>
      <c r="AI143">
        <v>5000</v>
      </c>
      <c r="AJ143">
        <v>5000</v>
      </c>
      <c r="AK143">
        <v>113</v>
      </c>
      <c r="AL143">
        <v>5000</v>
      </c>
      <c r="AM143">
        <v>124</v>
      </c>
      <c r="AN143">
        <v>5000</v>
      </c>
      <c r="AO143">
        <v>136</v>
      </c>
      <c r="AP143">
        <v>5000</v>
      </c>
      <c r="AQ143">
        <v>60</v>
      </c>
      <c r="AR143" t="s">
        <v>131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184</v>
      </c>
      <c r="D144">
        <v>4</v>
      </c>
      <c r="E144">
        <v>66</v>
      </c>
      <c r="F144">
        <v>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>
        <v>50</v>
      </c>
      <c r="T144">
        <v>5000</v>
      </c>
      <c r="U144">
        <v>55</v>
      </c>
      <c r="V144">
        <v>5000</v>
      </c>
      <c r="W144">
        <v>60</v>
      </c>
      <c r="X144">
        <v>5000</v>
      </c>
      <c r="Y144">
        <v>66</v>
      </c>
      <c r="Z144">
        <v>5000</v>
      </c>
      <c r="AA144">
        <v>72</v>
      </c>
      <c r="AB144">
        <v>5000</v>
      </c>
      <c r="AC144">
        <v>79</v>
      </c>
      <c r="AD144">
        <v>5000</v>
      </c>
      <c r="AE144">
        <v>86</v>
      </c>
      <c r="AF144">
        <v>5000</v>
      </c>
      <c r="AG144">
        <v>94</v>
      </c>
      <c r="AH144">
        <v>5000</v>
      </c>
      <c r="AI144">
        <v>5000</v>
      </c>
      <c r="AJ144">
        <v>5000</v>
      </c>
      <c r="AK144">
        <v>113</v>
      </c>
      <c r="AL144">
        <v>5000</v>
      </c>
      <c r="AM144">
        <v>124</v>
      </c>
      <c r="AN144">
        <v>5000</v>
      </c>
      <c r="AO144">
        <v>136</v>
      </c>
      <c r="AP144">
        <v>5000</v>
      </c>
      <c r="AQ144">
        <v>60</v>
      </c>
      <c r="AR144" t="s">
        <v>131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185</v>
      </c>
      <c r="D145">
        <v>0</v>
      </c>
      <c r="E145">
        <v>23</v>
      </c>
      <c r="F145">
        <v>0</v>
      </c>
      <c r="G145">
        <v>8</v>
      </c>
      <c r="H145">
        <v>25</v>
      </c>
      <c r="I145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>
        <v>52</v>
      </c>
      <c r="T145">
        <v>5000</v>
      </c>
      <c r="U145">
        <v>52</v>
      </c>
      <c r="V145">
        <v>5000</v>
      </c>
      <c r="W145">
        <v>52</v>
      </c>
      <c r="X145">
        <v>5000</v>
      </c>
      <c r="Y145">
        <v>52</v>
      </c>
      <c r="Z145">
        <v>5000</v>
      </c>
      <c r="AA145">
        <v>52</v>
      </c>
      <c r="AB145">
        <v>5000</v>
      </c>
      <c r="AC145">
        <v>52</v>
      </c>
      <c r="AD145">
        <v>5000</v>
      </c>
      <c r="AE145">
        <v>52</v>
      </c>
      <c r="AF145">
        <v>5000</v>
      </c>
      <c r="AG145">
        <v>52</v>
      </c>
      <c r="AH145">
        <v>5000</v>
      </c>
      <c r="AI145">
        <v>5000</v>
      </c>
      <c r="AJ145">
        <v>5000</v>
      </c>
      <c r="AK145">
        <v>52</v>
      </c>
      <c r="AL145">
        <v>5000</v>
      </c>
      <c r="AM145">
        <v>52</v>
      </c>
      <c r="AN145">
        <v>5000</v>
      </c>
      <c r="AO145">
        <v>52</v>
      </c>
      <c r="AP145">
        <v>5000</v>
      </c>
      <c r="AQ145">
        <v>0</v>
      </c>
      <c r="AR145" t="s">
        <v>131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186</v>
      </c>
      <c r="D146">
        <v>2</v>
      </c>
      <c r="E146">
        <v>55</v>
      </c>
      <c r="F146">
        <v>0</v>
      </c>
      <c r="G146">
        <v>10</v>
      </c>
      <c r="H146">
        <v>20</v>
      </c>
      <c r="I146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>
        <v>60</v>
      </c>
      <c r="T146">
        <v>5000</v>
      </c>
      <c r="U146">
        <v>60</v>
      </c>
      <c r="V146">
        <v>5000</v>
      </c>
      <c r="W146">
        <v>60</v>
      </c>
      <c r="X146">
        <v>5000</v>
      </c>
      <c r="Y146">
        <v>60</v>
      </c>
      <c r="Z146">
        <v>5000</v>
      </c>
      <c r="AA146">
        <v>60</v>
      </c>
      <c r="AB146">
        <v>5000</v>
      </c>
      <c r="AC146">
        <v>60</v>
      </c>
      <c r="AD146">
        <v>5000</v>
      </c>
      <c r="AE146">
        <v>60</v>
      </c>
      <c r="AF146">
        <v>5000</v>
      </c>
      <c r="AG146">
        <v>60</v>
      </c>
      <c r="AH146">
        <v>5000</v>
      </c>
      <c r="AI146">
        <v>5000</v>
      </c>
      <c r="AJ146">
        <v>5000</v>
      </c>
      <c r="AK146">
        <v>60</v>
      </c>
      <c r="AL146">
        <v>5000</v>
      </c>
      <c r="AM146">
        <v>60</v>
      </c>
      <c r="AN146">
        <v>5000</v>
      </c>
      <c r="AO146">
        <v>60</v>
      </c>
      <c r="AP146">
        <v>5000</v>
      </c>
      <c r="AQ146">
        <v>0</v>
      </c>
      <c r="AR146" t="s">
        <v>131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187</v>
      </c>
      <c r="D147">
        <v>0</v>
      </c>
      <c r="E147">
        <v>115</v>
      </c>
      <c r="F147">
        <v>20</v>
      </c>
      <c r="G147">
        <v>30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>
        <v>103</v>
      </c>
      <c r="T147">
        <v>5000</v>
      </c>
      <c r="U147">
        <v>104</v>
      </c>
      <c r="V147">
        <v>5000</v>
      </c>
      <c r="W147">
        <v>105</v>
      </c>
      <c r="X147">
        <v>5000</v>
      </c>
      <c r="Y147">
        <v>106</v>
      </c>
      <c r="Z147">
        <v>5000</v>
      </c>
      <c r="AA147">
        <v>107</v>
      </c>
      <c r="AB147">
        <v>5000</v>
      </c>
      <c r="AC147">
        <v>108</v>
      </c>
      <c r="AD147">
        <v>5000</v>
      </c>
      <c r="AE147">
        <v>109</v>
      </c>
      <c r="AF147">
        <v>5000</v>
      </c>
      <c r="AG147">
        <v>110</v>
      </c>
      <c r="AH147">
        <v>5000</v>
      </c>
      <c r="AI147">
        <v>5000</v>
      </c>
      <c r="AJ147">
        <v>5000</v>
      </c>
      <c r="AK147">
        <v>112</v>
      </c>
      <c r="AL147">
        <v>5000</v>
      </c>
      <c r="AM147">
        <v>113</v>
      </c>
      <c r="AN147">
        <v>5000</v>
      </c>
      <c r="AO147">
        <v>114</v>
      </c>
      <c r="AP147">
        <v>5000</v>
      </c>
      <c r="AQ147">
        <v>600</v>
      </c>
      <c r="AR147" t="s">
        <v>131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188</v>
      </c>
      <c r="D148">
        <v>2</v>
      </c>
      <c r="E148">
        <v>116</v>
      </c>
      <c r="F148">
        <v>20</v>
      </c>
      <c r="G148">
        <v>30</v>
      </c>
      <c r="H148">
        <v>70</v>
      </c>
      <c r="I148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>
        <v>103</v>
      </c>
      <c r="T148">
        <v>5000</v>
      </c>
      <c r="U148">
        <v>104</v>
      </c>
      <c r="V148">
        <v>5000</v>
      </c>
      <c r="W148">
        <v>105</v>
      </c>
      <c r="X148">
        <v>5000</v>
      </c>
      <c r="Y148">
        <v>106</v>
      </c>
      <c r="Z148">
        <v>5000</v>
      </c>
      <c r="AA148">
        <v>107</v>
      </c>
      <c r="AB148">
        <v>5000</v>
      </c>
      <c r="AC148">
        <v>108</v>
      </c>
      <c r="AD148">
        <v>5000</v>
      </c>
      <c r="AE148">
        <v>109</v>
      </c>
      <c r="AF148">
        <v>5000</v>
      </c>
      <c r="AG148">
        <v>110</v>
      </c>
      <c r="AH148">
        <v>5000</v>
      </c>
      <c r="AI148">
        <v>5000</v>
      </c>
      <c r="AJ148">
        <v>5000</v>
      </c>
      <c r="AK148">
        <v>112</v>
      </c>
      <c r="AL148">
        <v>5000</v>
      </c>
      <c r="AM148">
        <v>113</v>
      </c>
      <c r="AN148">
        <v>5000</v>
      </c>
      <c r="AO148">
        <v>114</v>
      </c>
      <c r="AP148">
        <v>5000</v>
      </c>
      <c r="AQ148">
        <v>600</v>
      </c>
      <c r="AR148" t="s">
        <v>131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189</v>
      </c>
      <c r="D149">
        <v>2</v>
      </c>
      <c r="E149">
        <v>117</v>
      </c>
      <c r="F149">
        <v>20</v>
      </c>
      <c r="G149">
        <v>30</v>
      </c>
      <c r="H149">
        <v>70</v>
      </c>
      <c r="I149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>
        <v>103</v>
      </c>
      <c r="T149">
        <v>5000</v>
      </c>
      <c r="U149">
        <v>104</v>
      </c>
      <c r="V149">
        <v>5000</v>
      </c>
      <c r="W149">
        <v>105</v>
      </c>
      <c r="X149">
        <v>5000</v>
      </c>
      <c r="Y149">
        <v>106</v>
      </c>
      <c r="Z149">
        <v>5000</v>
      </c>
      <c r="AA149">
        <v>107</v>
      </c>
      <c r="AB149">
        <v>5000</v>
      </c>
      <c r="AC149">
        <v>108</v>
      </c>
      <c r="AD149">
        <v>5000</v>
      </c>
      <c r="AE149">
        <v>109</v>
      </c>
      <c r="AF149">
        <v>5000</v>
      </c>
      <c r="AG149">
        <v>110</v>
      </c>
      <c r="AH149">
        <v>5000</v>
      </c>
      <c r="AI149">
        <v>5000</v>
      </c>
      <c r="AJ149">
        <v>5000</v>
      </c>
      <c r="AK149">
        <v>112</v>
      </c>
      <c r="AL149">
        <v>5000</v>
      </c>
      <c r="AM149">
        <v>113</v>
      </c>
      <c r="AN149">
        <v>5000</v>
      </c>
      <c r="AO149">
        <v>114</v>
      </c>
      <c r="AP149">
        <v>5000</v>
      </c>
      <c r="AQ149">
        <v>600</v>
      </c>
      <c r="AR149" t="s">
        <v>131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1215</v>
      </c>
      <c r="D150">
        <v>4</v>
      </c>
      <c r="E150">
        <v>68</v>
      </c>
      <c r="F150">
        <v>10</v>
      </c>
      <c r="G150">
        <v>0</v>
      </c>
      <c r="H150">
        <v>0</v>
      </c>
      <c r="I15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>
        <v>0</v>
      </c>
      <c r="T150">
        <v>5000</v>
      </c>
      <c r="U150">
        <v>0</v>
      </c>
      <c r="V150">
        <v>5000</v>
      </c>
      <c r="W150">
        <v>0</v>
      </c>
      <c r="X150">
        <v>5000</v>
      </c>
      <c r="Y150">
        <v>0</v>
      </c>
      <c r="Z150">
        <v>5000</v>
      </c>
      <c r="AA150">
        <v>0</v>
      </c>
      <c r="AB150">
        <v>5000</v>
      </c>
      <c r="AC150">
        <v>0</v>
      </c>
      <c r="AD150">
        <v>5000</v>
      </c>
      <c r="AE150">
        <v>0</v>
      </c>
      <c r="AF150">
        <v>5000</v>
      </c>
      <c r="AG150">
        <v>0</v>
      </c>
      <c r="AH150">
        <v>5000</v>
      </c>
      <c r="AI150">
        <v>5000</v>
      </c>
      <c r="AJ150">
        <v>5000</v>
      </c>
      <c r="AK150">
        <v>0</v>
      </c>
      <c r="AL150">
        <v>5000</v>
      </c>
      <c r="AM150">
        <v>0</v>
      </c>
      <c r="AN150">
        <v>5000</v>
      </c>
      <c r="AO150">
        <v>0</v>
      </c>
      <c r="AP150">
        <v>5000</v>
      </c>
      <c r="AQ150">
        <v>0</v>
      </c>
      <c r="AR150" t="s">
        <v>131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1216</v>
      </c>
      <c r="D151">
        <v>4</v>
      </c>
      <c r="E151">
        <v>69</v>
      </c>
      <c r="F151">
        <v>10</v>
      </c>
      <c r="G151">
        <v>0</v>
      </c>
      <c r="H151">
        <v>0</v>
      </c>
      <c r="I151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>
        <v>0</v>
      </c>
      <c r="T151">
        <v>5000</v>
      </c>
      <c r="U151">
        <v>0</v>
      </c>
      <c r="V151">
        <v>5000</v>
      </c>
      <c r="W151">
        <v>0</v>
      </c>
      <c r="X151">
        <v>5000</v>
      </c>
      <c r="Y151">
        <v>0</v>
      </c>
      <c r="Z151">
        <v>5000</v>
      </c>
      <c r="AA151">
        <v>0</v>
      </c>
      <c r="AB151">
        <v>5000</v>
      </c>
      <c r="AC151">
        <v>0</v>
      </c>
      <c r="AD151">
        <v>5000</v>
      </c>
      <c r="AE151">
        <v>0</v>
      </c>
      <c r="AF151">
        <v>5000</v>
      </c>
      <c r="AG151">
        <v>0</v>
      </c>
      <c r="AH151">
        <v>5000</v>
      </c>
      <c r="AI151">
        <v>5000</v>
      </c>
      <c r="AJ151">
        <v>5000</v>
      </c>
      <c r="AK151">
        <v>0</v>
      </c>
      <c r="AL151">
        <v>5000</v>
      </c>
      <c r="AM151">
        <v>0</v>
      </c>
      <c r="AN151">
        <v>5000</v>
      </c>
      <c r="AO151">
        <v>0</v>
      </c>
      <c r="AP151">
        <v>5000</v>
      </c>
      <c r="AQ151">
        <v>0</v>
      </c>
      <c r="AR151" t="s">
        <v>131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190</v>
      </c>
      <c r="D152">
        <v>0</v>
      </c>
      <c r="E152">
        <v>60</v>
      </c>
      <c r="F152">
        <v>15</v>
      </c>
      <c r="G152">
        <v>10</v>
      </c>
      <c r="H152">
        <v>15</v>
      </c>
      <c r="I152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>
        <v>44</v>
      </c>
      <c r="T152">
        <v>5000</v>
      </c>
      <c r="U152">
        <v>48</v>
      </c>
      <c r="V152">
        <v>5000</v>
      </c>
      <c r="W152">
        <v>52</v>
      </c>
      <c r="X152">
        <v>5000</v>
      </c>
      <c r="Y152">
        <v>57</v>
      </c>
      <c r="Z152">
        <v>5000</v>
      </c>
      <c r="AA152">
        <v>62</v>
      </c>
      <c r="AB152">
        <v>5000</v>
      </c>
      <c r="AC152">
        <v>68</v>
      </c>
      <c r="AD152">
        <v>5000</v>
      </c>
      <c r="AE152">
        <v>74</v>
      </c>
      <c r="AF152">
        <v>5000</v>
      </c>
      <c r="AG152">
        <v>81</v>
      </c>
      <c r="AH152">
        <v>5000</v>
      </c>
      <c r="AI152">
        <v>5000</v>
      </c>
      <c r="AJ152">
        <v>5000</v>
      </c>
      <c r="AK152">
        <v>97</v>
      </c>
      <c r="AL152">
        <v>5000</v>
      </c>
      <c r="AM152">
        <v>106</v>
      </c>
      <c r="AN152">
        <v>5000</v>
      </c>
      <c r="AO152">
        <v>116</v>
      </c>
      <c r="AP152">
        <v>5000</v>
      </c>
      <c r="AQ152">
        <v>0</v>
      </c>
      <c r="AR152" t="s">
        <v>131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191</v>
      </c>
      <c r="D153">
        <v>2</v>
      </c>
      <c r="E153">
        <v>61</v>
      </c>
      <c r="F153">
        <v>30</v>
      </c>
      <c r="G153">
        <v>15</v>
      </c>
      <c r="H153">
        <v>25</v>
      </c>
      <c r="I153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>
        <v>50</v>
      </c>
      <c r="T153">
        <v>5000</v>
      </c>
      <c r="U153">
        <v>55</v>
      </c>
      <c r="V153">
        <v>5000</v>
      </c>
      <c r="W153">
        <v>60</v>
      </c>
      <c r="X153">
        <v>5000</v>
      </c>
      <c r="Y153">
        <v>66</v>
      </c>
      <c r="Z153">
        <v>5000</v>
      </c>
      <c r="AA153">
        <v>72</v>
      </c>
      <c r="AB153">
        <v>5000</v>
      </c>
      <c r="AC153">
        <v>79</v>
      </c>
      <c r="AD153">
        <v>5000</v>
      </c>
      <c r="AE153">
        <v>86</v>
      </c>
      <c r="AF153">
        <v>5000</v>
      </c>
      <c r="AG153">
        <v>94</v>
      </c>
      <c r="AH153">
        <v>5000</v>
      </c>
      <c r="AI153">
        <v>5000</v>
      </c>
      <c r="AJ153">
        <v>5000</v>
      </c>
      <c r="AK153">
        <v>113</v>
      </c>
      <c r="AL153">
        <v>5000</v>
      </c>
      <c r="AM153">
        <v>124</v>
      </c>
      <c r="AN153">
        <v>5000</v>
      </c>
      <c r="AO153">
        <v>136</v>
      </c>
      <c r="AP153">
        <v>5000</v>
      </c>
      <c r="AQ153">
        <v>10</v>
      </c>
      <c r="AR153" t="s">
        <v>131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192</v>
      </c>
      <c r="D154">
        <v>2</v>
      </c>
      <c r="E154">
        <v>62</v>
      </c>
      <c r="F154">
        <v>30</v>
      </c>
      <c r="G154">
        <v>25</v>
      </c>
      <c r="H154">
        <v>35</v>
      </c>
      <c r="I154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>
        <v>50</v>
      </c>
      <c r="T154">
        <v>5000</v>
      </c>
      <c r="U154">
        <v>55</v>
      </c>
      <c r="V154">
        <v>5000</v>
      </c>
      <c r="W154">
        <v>60</v>
      </c>
      <c r="X154">
        <v>5000</v>
      </c>
      <c r="Y154">
        <v>66</v>
      </c>
      <c r="Z154">
        <v>5000</v>
      </c>
      <c r="AA154">
        <v>72</v>
      </c>
      <c r="AB154">
        <v>5000</v>
      </c>
      <c r="AC154">
        <v>79</v>
      </c>
      <c r="AD154">
        <v>5000</v>
      </c>
      <c r="AE154">
        <v>86</v>
      </c>
      <c r="AF154">
        <v>5000</v>
      </c>
      <c r="AG154">
        <v>94</v>
      </c>
      <c r="AH154">
        <v>5000</v>
      </c>
      <c r="AI154">
        <v>5000</v>
      </c>
      <c r="AJ154">
        <v>5000</v>
      </c>
      <c r="AK154">
        <v>113</v>
      </c>
      <c r="AL154">
        <v>5000</v>
      </c>
      <c r="AM154">
        <v>124</v>
      </c>
      <c r="AN154">
        <v>5000</v>
      </c>
      <c r="AO154">
        <v>136</v>
      </c>
      <c r="AP154">
        <v>5000</v>
      </c>
      <c r="AQ154">
        <v>20</v>
      </c>
      <c r="AR154" t="s">
        <v>131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193</v>
      </c>
      <c r="D155">
        <v>1</v>
      </c>
      <c r="E155">
        <v>63</v>
      </c>
      <c r="F155">
        <v>25</v>
      </c>
      <c r="G155">
        <v>8</v>
      </c>
      <c r="H155">
        <v>8</v>
      </c>
      <c r="I155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>
        <v>50</v>
      </c>
      <c r="T155">
        <v>5000</v>
      </c>
      <c r="U155">
        <v>55</v>
      </c>
      <c r="V155">
        <v>5000</v>
      </c>
      <c r="W155">
        <v>60</v>
      </c>
      <c r="X155">
        <v>5000</v>
      </c>
      <c r="Y155">
        <v>66</v>
      </c>
      <c r="Z155">
        <v>5000</v>
      </c>
      <c r="AA155">
        <v>72</v>
      </c>
      <c r="AB155">
        <v>5000</v>
      </c>
      <c r="AC155">
        <v>79</v>
      </c>
      <c r="AD155">
        <v>5000</v>
      </c>
      <c r="AE155">
        <v>86</v>
      </c>
      <c r="AF155">
        <v>5000</v>
      </c>
      <c r="AG155">
        <v>94</v>
      </c>
      <c r="AH155">
        <v>5000</v>
      </c>
      <c r="AI155">
        <v>5000</v>
      </c>
      <c r="AJ155">
        <v>5000</v>
      </c>
      <c r="AK155">
        <v>113</v>
      </c>
      <c r="AL155">
        <v>5000</v>
      </c>
      <c r="AM155">
        <v>124</v>
      </c>
      <c r="AN155">
        <v>5000</v>
      </c>
      <c r="AO155">
        <v>136</v>
      </c>
      <c r="AP155">
        <v>5000</v>
      </c>
      <c r="AQ155">
        <v>80</v>
      </c>
      <c r="AR155" t="s">
        <v>131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194</v>
      </c>
      <c r="D156">
        <v>1</v>
      </c>
      <c r="E156">
        <v>64</v>
      </c>
      <c r="F156">
        <v>40</v>
      </c>
      <c r="G156">
        <v>15</v>
      </c>
      <c r="H156">
        <v>15</v>
      </c>
      <c r="I156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>
        <v>50</v>
      </c>
      <c r="T156">
        <v>5000</v>
      </c>
      <c r="U156">
        <v>55</v>
      </c>
      <c r="V156">
        <v>5000</v>
      </c>
      <c r="W156">
        <v>60</v>
      </c>
      <c r="X156">
        <v>5000</v>
      </c>
      <c r="Y156">
        <v>66</v>
      </c>
      <c r="Z156">
        <v>5000</v>
      </c>
      <c r="AA156">
        <v>72</v>
      </c>
      <c r="AB156">
        <v>5000</v>
      </c>
      <c r="AC156">
        <v>79</v>
      </c>
      <c r="AD156">
        <v>5000</v>
      </c>
      <c r="AE156">
        <v>86</v>
      </c>
      <c r="AF156">
        <v>5000</v>
      </c>
      <c r="AG156">
        <v>94</v>
      </c>
      <c r="AH156">
        <v>5000</v>
      </c>
      <c r="AI156">
        <v>5000</v>
      </c>
      <c r="AJ156">
        <v>5000</v>
      </c>
      <c r="AK156">
        <v>113</v>
      </c>
      <c r="AL156">
        <v>5000</v>
      </c>
      <c r="AM156">
        <v>124</v>
      </c>
      <c r="AN156">
        <v>5000</v>
      </c>
      <c r="AO156">
        <v>136</v>
      </c>
      <c r="AP156">
        <v>5000</v>
      </c>
      <c r="AQ156">
        <v>30</v>
      </c>
      <c r="AR156" t="s">
        <v>131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195</v>
      </c>
      <c r="D157">
        <v>2</v>
      </c>
      <c r="E157">
        <v>65</v>
      </c>
      <c r="F157">
        <v>40</v>
      </c>
      <c r="G157">
        <v>30</v>
      </c>
      <c r="H157">
        <v>45</v>
      </c>
      <c r="I157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>
        <v>50</v>
      </c>
      <c r="T157">
        <v>5000</v>
      </c>
      <c r="U157">
        <v>55</v>
      </c>
      <c r="V157">
        <v>5000</v>
      </c>
      <c r="W157">
        <v>60</v>
      </c>
      <c r="X157">
        <v>5000</v>
      </c>
      <c r="Y157">
        <v>66</v>
      </c>
      <c r="Z157">
        <v>5000</v>
      </c>
      <c r="AA157">
        <v>72</v>
      </c>
      <c r="AB157">
        <v>5000</v>
      </c>
      <c r="AC157">
        <v>79</v>
      </c>
      <c r="AD157">
        <v>5000</v>
      </c>
      <c r="AE157">
        <v>86</v>
      </c>
      <c r="AF157">
        <v>5000</v>
      </c>
      <c r="AG157">
        <v>94</v>
      </c>
      <c r="AH157">
        <v>5000</v>
      </c>
      <c r="AI157">
        <v>5000</v>
      </c>
      <c r="AJ157">
        <v>5000</v>
      </c>
      <c r="AK157">
        <v>113</v>
      </c>
      <c r="AL157">
        <v>5000</v>
      </c>
      <c r="AM157">
        <v>124</v>
      </c>
      <c r="AN157">
        <v>5000</v>
      </c>
      <c r="AO157">
        <v>136</v>
      </c>
      <c r="AP157">
        <v>5000</v>
      </c>
      <c r="AQ157">
        <v>100</v>
      </c>
      <c r="AR157" t="s">
        <v>131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196</v>
      </c>
      <c r="D158">
        <v>0</v>
      </c>
      <c r="E158">
        <v>23</v>
      </c>
      <c r="F158">
        <v>0</v>
      </c>
      <c r="G158">
        <v>0</v>
      </c>
      <c r="H158">
        <v>0</v>
      </c>
      <c r="I158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>
        <v>44</v>
      </c>
      <c r="T158">
        <v>5000</v>
      </c>
      <c r="U158">
        <v>48</v>
      </c>
      <c r="V158">
        <v>5000</v>
      </c>
      <c r="W158">
        <v>52</v>
      </c>
      <c r="X158">
        <v>5000</v>
      </c>
      <c r="Y158">
        <v>57</v>
      </c>
      <c r="Z158">
        <v>5000</v>
      </c>
      <c r="AA158">
        <v>62</v>
      </c>
      <c r="AB158">
        <v>5000</v>
      </c>
      <c r="AC158">
        <v>68</v>
      </c>
      <c r="AD158">
        <v>5000</v>
      </c>
      <c r="AE158">
        <v>74</v>
      </c>
      <c r="AF158">
        <v>5000</v>
      </c>
      <c r="AG158">
        <v>81</v>
      </c>
      <c r="AH158">
        <v>5000</v>
      </c>
      <c r="AI158">
        <v>5000</v>
      </c>
      <c r="AJ158">
        <v>5000</v>
      </c>
      <c r="AK158">
        <v>97</v>
      </c>
      <c r="AL158">
        <v>5000</v>
      </c>
      <c r="AM158">
        <v>106</v>
      </c>
      <c r="AN158">
        <v>5000</v>
      </c>
      <c r="AO158">
        <v>116</v>
      </c>
      <c r="AP158">
        <v>5000</v>
      </c>
      <c r="AQ158">
        <v>0</v>
      </c>
      <c r="AR158" t="s">
        <v>131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197</v>
      </c>
      <c r="D159">
        <v>1</v>
      </c>
      <c r="E159">
        <v>0</v>
      </c>
      <c r="F159">
        <v>10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>
        <v>41</v>
      </c>
      <c r="T159">
        <v>5000</v>
      </c>
      <c r="U159">
        <v>45</v>
      </c>
      <c r="V159">
        <v>5000</v>
      </c>
      <c r="W159">
        <v>49</v>
      </c>
      <c r="X159">
        <v>5000</v>
      </c>
      <c r="Y159">
        <v>53</v>
      </c>
      <c r="Z159">
        <v>5000</v>
      </c>
      <c r="AA159">
        <v>58</v>
      </c>
      <c r="AB159">
        <v>5000</v>
      </c>
      <c r="AC159">
        <v>63</v>
      </c>
      <c r="AD159">
        <v>5000</v>
      </c>
      <c r="AE159">
        <v>69</v>
      </c>
      <c r="AF159">
        <v>5000</v>
      </c>
      <c r="AG159">
        <v>75</v>
      </c>
      <c r="AH159">
        <v>5000</v>
      </c>
      <c r="AI159">
        <v>5000</v>
      </c>
      <c r="AJ159">
        <v>5000</v>
      </c>
      <c r="AK159">
        <v>90</v>
      </c>
      <c r="AL159">
        <v>5000</v>
      </c>
      <c r="AM159">
        <v>99</v>
      </c>
      <c r="AN159">
        <v>5000</v>
      </c>
      <c r="AO159">
        <v>108</v>
      </c>
      <c r="AP159">
        <v>5000</v>
      </c>
      <c r="AQ159">
        <v>0</v>
      </c>
      <c r="AR159" t="s">
        <v>131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198</v>
      </c>
      <c r="D160">
        <v>1</v>
      </c>
      <c r="E160">
        <v>74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>
        <v>41</v>
      </c>
      <c r="T160">
        <v>5000</v>
      </c>
      <c r="U160">
        <v>45</v>
      </c>
      <c r="V160">
        <v>5000</v>
      </c>
      <c r="W160">
        <v>49</v>
      </c>
      <c r="X160">
        <v>5000</v>
      </c>
      <c r="Y160">
        <v>53</v>
      </c>
      <c r="Z160">
        <v>5000</v>
      </c>
      <c r="AA160">
        <v>58</v>
      </c>
      <c r="AB160">
        <v>5000</v>
      </c>
      <c r="AC160">
        <v>63</v>
      </c>
      <c r="AD160">
        <v>5000</v>
      </c>
      <c r="AE160">
        <v>69</v>
      </c>
      <c r="AF160">
        <v>5000</v>
      </c>
      <c r="AG160">
        <v>75</v>
      </c>
      <c r="AH160">
        <v>5000</v>
      </c>
      <c r="AI160">
        <v>5000</v>
      </c>
      <c r="AJ160">
        <v>5000</v>
      </c>
      <c r="AK160">
        <v>90</v>
      </c>
      <c r="AL160">
        <v>5000</v>
      </c>
      <c r="AM160">
        <v>99</v>
      </c>
      <c r="AN160">
        <v>5000</v>
      </c>
      <c r="AO160">
        <v>108</v>
      </c>
      <c r="AP160">
        <v>5000</v>
      </c>
      <c r="AQ160">
        <v>0</v>
      </c>
      <c r="AR160" t="s">
        <v>131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199</v>
      </c>
      <c r="D161">
        <v>1</v>
      </c>
      <c r="E161">
        <v>158</v>
      </c>
      <c r="F161">
        <v>4</v>
      </c>
      <c r="G161">
        <v>8</v>
      </c>
      <c r="H161">
        <v>8</v>
      </c>
      <c r="I161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>
        <v>17</v>
      </c>
      <c r="T161">
        <v>5000</v>
      </c>
      <c r="U161">
        <v>18</v>
      </c>
      <c r="V161">
        <v>5000</v>
      </c>
      <c r="W161">
        <v>19</v>
      </c>
      <c r="X161">
        <v>5000</v>
      </c>
      <c r="Y161">
        <v>20</v>
      </c>
      <c r="Z161">
        <v>5000</v>
      </c>
      <c r="AA161">
        <v>22</v>
      </c>
      <c r="AB161">
        <v>5000</v>
      </c>
      <c r="AC161">
        <v>24</v>
      </c>
      <c r="AD161">
        <v>5000</v>
      </c>
      <c r="AE161">
        <v>26</v>
      </c>
      <c r="AF161">
        <v>5000</v>
      </c>
      <c r="AG161">
        <v>28</v>
      </c>
      <c r="AH161">
        <v>5000</v>
      </c>
      <c r="AI161">
        <v>5000</v>
      </c>
      <c r="AJ161">
        <v>5000</v>
      </c>
      <c r="AK161">
        <v>33</v>
      </c>
      <c r="AL161">
        <v>5000</v>
      </c>
      <c r="AM161">
        <v>36</v>
      </c>
      <c r="AN161">
        <v>5000</v>
      </c>
      <c r="AO161">
        <v>39</v>
      </c>
      <c r="AP161">
        <v>5000</v>
      </c>
      <c r="AQ161">
        <v>60</v>
      </c>
      <c r="AR161" t="s">
        <v>200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201</v>
      </c>
      <c r="D162">
        <v>0</v>
      </c>
      <c r="E162">
        <v>170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>
        <v>69</v>
      </c>
      <c r="T162">
        <v>5000</v>
      </c>
      <c r="U162">
        <v>75</v>
      </c>
      <c r="V162">
        <v>5000</v>
      </c>
      <c r="W162">
        <v>82</v>
      </c>
      <c r="X162">
        <v>5000</v>
      </c>
      <c r="Y162">
        <v>90</v>
      </c>
      <c r="Z162">
        <v>5000</v>
      </c>
      <c r="AA162">
        <v>99</v>
      </c>
      <c r="AB162">
        <v>5000</v>
      </c>
      <c r="AC162">
        <v>108</v>
      </c>
      <c r="AD162">
        <v>5000</v>
      </c>
      <c r="AE162">
        <v>118</v>
      </c>
      <c r="AF162">
        <v>5000</v>
      </c>
      <c r="AG162">
        <v>129</v>
      </c>
      <c r="AH162">
        <v>5000</v>
      </c>
      <c r="AI162">
        <v>5000</v>
      </c>
      <c r="AJ162">
        <v>5000</v>
      </c>
      <c r="AK162">
        <v>155</v>
      </c>
      <c r="AL162">
        <v>5000</v>
      </c>
      <c r="AM162">
        <v>170</v>
      </c>
      <c r="AN162">
        <v>5000</v>
      </c>
      <c r="AO162">
        <v>187</v>
      </c>
      <c r="AP162">
        <v>5000</v>
      </c>
      <c r="AQ162">
        <v>0</v>
      </c>
      <c r="AR162" t="s">
        <v>200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202</v>
      </c>
      <c r="D163">
        <v>1</v>
      </c>
      <c r="E163">
        <v>162</v>
      </c>
      <c r="F163">
        <v>3</v>
      </c>
      <c r="G163">
        <v>6</v>
      </c>
      <c r="H163">
        <v>6</v>
      </c>
      <c r="I163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>
        <v>44</v>
      </c>
      <c r="T163">
        <v>5000</v>
      </c>
      <c r="U163">
        <v>48</v>
      </c>
      <c r="V163">
        <v>5000</v>
      </c>
      <c r="W163">
        <v>52</v>
      </c>
      <c r="X163">
        <v>5000</v>
      </c>
      <c r="Y163">
        <v>57</v>
      </c>
      <c r="Z163">
        <v>5000</v>
      </c>
      <c r="AA163">
        <v>62</v>
      </c>
      <c r="AB163">
        <v>5000</v>
      </c>
      <c r="AC163">
        <v>68</v>
      </c>
      <c r="AD163">
        <v>5000</v>
      </c>
      <c r="AE163">
        <v>74</v>
      </c>
      <c r="AF163">
        <v>5000</v>
      </c>
      <c r="AG163">
        <v>81</v>
      </c>
      <c r="AH163">
        <v>5000</v>
      </c>
      <c r="AI163">
        <v>5000</v>
      </c>
      <c r="AJ163">
        <v>5000</v>
      </c>
      <c r="AK163">
        <v>97</v>
      </c>
      <c r="AL163">
        <v>5000</v>
      </c>
      <c r="AM163">
        <v>106</v>
      </c>
      <c r="AN163">
        <v>5000</v>
      </c>
      <c r="AO163">
        <v>116</v>
      </c>
      <c r="AP163">
        <v>5000</v>
      </c>
      <c r="AQ163">
        <v>60</v>
      </c>
      <c r="AR163" t="s">
        <v>200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203</v>
      </c>
      <c r="D164">
        <v>0</v>
      </c>
      <c r="E164">
        <v>150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>
        <v>18</v>
      </c>
      <c r="T164">
        <v>5000</v>
      </c>
      <c r="U164">
        <v>19</v>
      </c>
      <c r="V164">
        <v>5000</v>
      </c>
      <c r="W164">
        <v>20</v>
      </c>
      <c r="X164">
        <v>5000</v>
      </c>
      <c r="Y164">
        <v>22</v>
      </c>
      <c r="Z164">
        <v>5000</v>
      </c>
      <c r="AA164">
        <v>24</v>
      </c>
      <c r="AB164">
        <v>5000</v>
      </c>
      <c r="AC164">
        <v>26</v>
      </c>
      <c r="AD164">
        <v>5000</v>
      </c>
      <c r="AE164">
        <v>28</v>
      </c>
      <c r="AF164">
        <v>5000</v>
      </c>
      <c r="AG164">
        <v>30</v>
      </c>
      <c r="AH164">
        <v>5000</v>
      </c>
      <c r="AI164">
        <v>5000</v>
      </c>
      <c r="AJ164">
        <v>5000</v>
      </c>
      <c r="AK164">
        <v>36</v>
      </c>
      <c r="AL164">
        <v>5000</v>
      </c>
      <c r="AM164">
        <v>39</v>
      </c>
      <c r="AN164">
        <v>5000</v>
      </c>
      <c r="AO164">
        <v>42</v>
      </c>
      <c r="AP164">
        <v>5000</v>
      </c>
      <c r="AQ164">
        <v>0</v>
      </c>
      <c r="AR164" t="s">
        <v>200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204</v>
      </c>
      <c r="D165">
        <v>5</v>
      </c>
      <c r="E165">
        <v>159</v>
      </c>
      <c r="F165">
        <v>10</v>
      </c>
      <c r="G165">
        <v>14</v>
      </c>
      <c r="H165">
        <v>14</v>
      </c>
      <c r="I165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>
        <v>24</v>
      </c>
      <c r="T165">
        <v>5000</v>
      </c>
      <c r="U165">
        <v>26</v>
      </c>
      <c r="V165">
        <v>5000</v>
      </c>
      <c r="W165">
        <v>28</v>
      </c>
      <c r="X165">
        <v>5000</v>
      </c>
      <c r="Y165">
        <v>30</v>
      </c>
      <c r="Z165">
        <v>5000</v>
      </c>
      <c r="AA165">
        <v>33</v>
      </c>
      <c r="AB165">
        <v>5000</v>
      </c>
      <c r="AC165">
        <v>36</v>
      </c>
      <c r="AD165">
        <v>5000</v>
      </c>
      <c r="AE165">
        <v>39</v>
      </c>
      <c r="AF165">
        <v>5000</v>
      </c>
      <c r="AG165">
        <v>42</v>
      </c>
      <c r="AH165">
        <v>5000</v>
      </c>
      <c r="AI165">
        <v>5000</v>
      </c>
      <c r="AJ165">
        <v>5000</v>
      </c>
      <c r="AK165">
        <v>50</v>
      </c>
      <c r="AL165">
        <v>5000</v>
      </c>
      <c r="AM165">
        <v>55</v>
      </c>
      <c r="AN165">
        <v>5000</v>
      </c>
      <c r="AO165">
        <v>60</v>
      </c>
      <c r="AP165">
        <v>5000</v>
      </c>
      <c r="AQ165">
        <v>60</v>
      </c>
      <c r="AR165" t="s">
        <v>200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205</v>
      </c>
      <c r="D166">
        <v>6</v>
      </c>
      <c r="E166">
        <v>164</v>
      </c>
      <c r="F166">
        <v>25</v>
      </c>
      <c r="G166">
        <v>12</v>
      </c>
      <c r="H166">
        <v>12</v>
      </c>
      <c r="I166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>
        <v>70</v>
      </c>
      <c r="T166">
        <v>5000</v>
      </c>
      <c r="U166">
        <v>77</v>
      </c>
      <c r="V166">
        <v>5000</v>
      </c>
      <c r="W166">
        <v>84</v>
      </c>
      <c r="X166">
        <v>5000</v>
      </c>
      <c r="Y166">
        <v>92</v>
      </c>
      <c r="Z166">
        <v>5000</v>
      </c>
      <c r="AA166">
        <v>101</v>
      </c>
      <c r="AB166">
        <v>5000</v>
      </c>
      <c r="AC166">
        <v>111</v>
      </c>
      <c r="AD166">
        <v>5000</v>
      </c>
      <c r="AE166">
        <v>122</v>
      </c>
      <c r="AF166">
        <v>5000</v>
      </c>
      <c r="AG166">
        <v>134</v>
      </c>
      <c r="AH166">
        <v>5000</v>
      </c>
      <c r="AI166">
        <v>5000</v>
      </c>
      <c r="AJ166">
        <v>5000</v>
      </c>
      <c r="AK166">
        <v>161</v>
      </c>
      <c r="AL166">
        <v>5000</v>
      </c>
      <c r="AM166">
        <v>177</v>
      </c>
      <c r="AN166">
        <v>5000</v>
      </c>
      <c r="AO166">
        <v>194</v>
      </c>
      <c r="AP166">
        <v>5000</v>
      </c>
      <c r="AQ166">
        <v>100</v>
      </c>
      <c r="AR166" t="s">
        <v>200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206</v>
      </c>
      <c r="D167">
        <v>7</v>
      </c>
      <c r="E167">
        <v>161</v>
      </c>
      <c r="F167">
        <v>12</v>
      </c>
      <c r="G167">
        <v>14</v>
      </c>
      <c r="H167">
        <v>28</v>
      </c>
      <c r="I167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>
        <v>47</v>
      </c>
      <c r="T167">
        <v>5000</v>
      </c>
      <c r="U167">
        <v>51</v>
      </c>
      <c r="V167">
        <v>5000</v>
      </c>
      <c r="W167">
        <v>56</v>
      </c>
      <c r="X167">
        <v>5000</v>
      </c>
      <c r="Y167">
        <v>61</v>
      </c>
      <c r="Z167">
        <v>5000</v>
      </c>
      <c r="AA167">
        <v>67</v>
      </c>
      <c r="AB167">
        <v>5000</v>
      </c>
      <c r="AC167">
        <v>73</v>
      </c>
      <c r="AD167">
        <v>5000</v>
      </c>
      <c r="AE167">
        <v>80</v>
      </c>
      <c r="AF167">
        <v>5000</v>
      </c>
      <c r="AG167">
        <v>88</v>
      </c>
      <c r="AH167">
        <v>5000</v>
      </c>
      <c r="AI167">
        <v>5000</v>
      </c>
      <c r="AJ167">
        <v>5000</v>
      </c>
      <c r="AK167">
        <v>105</v>
      </c>
      <c r="AL167">
        <v>5000</v>
      </c>
      <c r="AM167">
        <v>115</v>
      </c>
      <c r="AN167">
        <v>5000</v>
      </c>
      <c r="AO167">
        <v>126</v>
      </c>
      <c r="AP167">
        <v>5000</v>
      </c>
      <c r="AQ167">
        <v>100</v>
      </c>
      <c r="AR167" t="s">
        <v>200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207</v>
      </c>
      <c r="D168">
        <v>0</v>
      </c>
      <c r="E168">
        <v>152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>
        <v>82</v>
      </c>
      <c r="T168">
        <v>5000</v>
      </c>
      <c r="U168">
        <v>90</v>
      </c>
      <c r="V168">
        <v>5000</v>
      </c>
      <c r="W168">
        <v>99</v>
      </c>
      <c r="X168">
        <v>5000</v>
      </c>
      <c r="Y168">
        <v>108</v>
      </c>
      <c r="Z168">
        <v>5000</v>
      </c>
      <c r="AA168">
        <v>118</v>
      </c>
      <c r="AB168">
        <v>5000</v>
      </c>
      <c r="AC168">
        <v>129</v>
      </c>
      <c r="AD168">
        <v>5000</v>
      </c>
      <c r="AE168">
        <v>141</v>
      </c>
      <c r="AF168">
        <v>5000</v>
      </c>
      <c r="AG168">
        <v>155</v>
      </c>
      <c r="AH168">
        <v>5000</v>
      </c>
      <c r="AI168">
        <v>5000</v>
      </c>
      <c r="AJ168">
        <v>5000</v>
      </c>
      <c r="AK168">
        <v>187</v>
      </c>
      <c r="AL168">
        <v>5000</v>
      </c>
      <c r="AM168">
        <v>205</v>
      </c>
      <c r="AN168">
        <v>5000</v>
      </c>
      <c r="AO168">
        <v>225</v>
      </c>
      <c r="AP168">
        <v>5000</v>
      </c>
      <c r="AQ168">
        <v>0</v>
      </c>
      <c r="AR168" t="s">
        <v>200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208</v>
      </c>
      <c r="D169">
        <v>8</v>
      </c>
      <c r="E169">
        <v>156</v>
      </c>
      <c r="F169">
        <v>5</v>
      </c>
      <c r="G169">
        <v>5</v>
      </c>
      <c r="H169">
        <v>10</v>
      </c>
      <c r="I169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>
        <v>66</v>
      </c>
      <c r="T169">
        <v>5000</v>
      </c>
      <c r="U169">
        <v>72</v>
      </c>
      <c r="V169">
        <v>5000</v>
      </c>
      <c r="W169">
        <v>79</v>
      </c>
      <c r="X169">
        <v>5000</v>
      </c>
      <c r="Y169">
        <v>86</v>
      </c>
      <c r="Z169">
        <v>5000</v>
      </c>
      <c r="AA169">
        <v>94</v>
      </c>
      <c r="AB169">
        <v>5000</v>
      </c>
      <c r="AC169">
        <v>103</v>
      </c>
      <c r="AD169">
        <v>5000</v>
      </c>
      <c r="AE169">
        <v>113</v>
      </c>
      <c r="AF169">
        <v>5000</v>
      </c>
      <c r="AG169">
        <v>124</v>
      </c>
      <c r="AH169">
        <v>5000</v>
      </c>
      <c r="AI169">
        <v>5000</v>
      </c>
      <c r="AJ169">
        <v>5000</v>
      </c>
      <c r="AK169">
        <v>149</v>
      </c>
      <c r="AL169">
        <v>5000</v>
      </c>
      <c r="AM169">
        <v>163</v>
      </c>
      <c r="AN169">
        <v>5000</v>
      </c>
      <c r="AO169">
        <v>179</v>
      </c>
      <c r="AP169">
        <v>5000</v>
      </c>
      <c r="AQ169">
        <v>60</v>
      </c>
      <c r="AR169" t="s">
        <v>200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209</v>
      </c>
      <c r="D170">
        <v>4</v>
      </c>
      <c r="E170">
        <v>163</v>
      </c>
      <c r="F170">
        <v>20</v>
      </c>
      <c r="G170">
        <v>3</v>
      </c>
      <c r="H170">
        <v>3</v>
      </c>
      <c r="I1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>
        <v>57</v>
      </c>
      <c r="T170">
        <v>5000</v>
      </c>
      <c r="U170">
        <v>62</v>
      </c>
      <c r="V170">
        <v>5000</v>
      </c>
      <c r="W170">
        <v>68</v>
      </c>
      <c r="X170">
        <v>5000</v>
      </c>
      <c r="Y170">
        <v>74</v>
      </c>
      <c r="Z170">
        <v>5000</v>
      </c>
      <c r="AA170">
        <v>81</v>
      </c>
      <c r="AB170">
        <v>5000</v>
      </c>
      <c r="AC170">
        <v>89</v>
      </c>
      <c r="AD170">
        <v>5000</v>
      </c>
      <c r="AE170">
        <v>97</v>
      </c>
      <c r="AF170">
        <v>5000</v>
      </c>
      <c r="AG170">
        <v>106</v>
      </c>
      <c r="AH170">
        <v>5000</v>
      </c>
      <c r="AI170">
        <v>5000</v>
      </c>
      <c r="AJ170">
        <v>5000</v>
      </c>
      <c r="AK170">
        <v>127</v>
      </c>
      <c r="AL170">
        <v>5000</v>
      </c>
      <c r="AM170">
        <v>139</v>
      </c>
      <c r="AN170">
        <v>5000</v>
      </c>
      <c r="AO170">
        <v>152</v>
      </c>
      <c r="AP170">
        <v>5000</v>
      </c>
      <c r="AQ170">
        <v>120</v>
      </c>
      <c r="AR170" t="s">
        <v>200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210</v>
      </c>
      <c r="D171">
        <v>2</v>
      </c>
      <c r="E171">
        <v>160</v>
      </c>
      <c r="F171">
        <v>15</v>
      </c>
      <c r="G171">
        <v>8</v>
      </c>
      <c r="H171">
        <v>8</v>
      </c>
      <c r="I171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>
        <v>26</v>
      </c>
      <c r="T171">
        <v>5000</v>
      </c>
      <c r="U171">
        <v>28</v>
      </c>
      <c r="V171">
        <v>5000</v>
      </c>
      <c r="W171">
        <v>30</v>
      </c>
      <c r="X171">
        <v>5000</v>
      </c>
      <c r="Y171">
        <v>33</v>
      </c>
      <c r="Z171">
        <v>5000</v>
      </c>
      <c r="AA171">
        <v>36</v>
      </c>
      <c r="AB171">
        <v>5000</v>
      </c>
      <c r="AC171">
        <v>39</v>
      </c>
      <c r="AD171">
        <v>5000</v>
      </c>
      <c r="AE171">
        <v>42</v>
      </c>
      <c r="AF171">
        <v>5000</v>
      </c>
      <c r="AG171">
        <v>46</v>
      </c>
      <c r="AH171">
        <v>5000</v>
      </c>
      <c r="AI171">
        <v>5000</v>
      </c>
      <c r="AJ171">
        <v>5000</v>
      </c>
      <c r="AK171">
        <v>55</v>
      </c>
      <c r="AL171">
        <v>5000</v>
      </c>
      <c r="AM171">
        <v>60</v>
      </c>
      <c r="AN171">
        <v>5000</v>
      </c>
      <c r="AO171">
        <v>66</v>
      </c>
      <c r="AP171">
        <v>5000</v>
      </c>
      <c r="AQ171">
        <v>60</v>
      </c>
      <c r="AR171" t="s">
        <v>200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211</v>
      </c>
      <c r="D172">
        <v>4</v>
      </c>
      <c r="E172">
        <v>165</v>
      </c>
      <c r="F172">
        <v>35</v>
      </c>
      <c r="G172">
        <v>10</v>
      </c>
      <c r="H172">
        <v>30</v>
      </c>
      <c r="I172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>
        <v>83</v>
      </c>
      <c r="T172">
        <v>5000</v>
      </c>
      <c r="U172">
        <v>91</v>
      </c>
      <c r="V172">
        <v>5000</v>
      </c>
      <c r="W172">
        <v>100</v>
      </c>
      <c r="X172">
        <v>5000</v>
      </c>
      <c r="Y172">
        <v>110</v>
      </c>
      <c r="Z172">
        <v>5000</v>
      </c>
      <c r="AA172">
        <v>121</v>
      </c>
      <c r="AB172">
        <v>5000</v>
      </c>
      <c r="AC172">
        <v>133</v>
      </c>
      <c r="AD172">
        <v>5000</v>
      </c>
      <c r="AE172">
        <v>146</v>
      </c>
      <c r="AF172">
        <v>5000</v>
      </c>
      <c r="AG172">
        <v>160</v>
      </c>
      <c r="AH172">
        <v>5000</v>
      </c>
      <c r="AI172">
        <v>5000</v>
      </c>
      <c r="AJ172">
        <v>5000</v>
      </c>
      <c r="AK172">
        <v>193</v>
      </c>
      <c r="AL172">
        <v>5000</v>
      </c>
      <c r="AM172">
        <v>212</v>
      </c>
      <c r="AN172">
        <v>5000</v>
      </c>
      <c r="AO172">
        <v>233</v>
      </c>
      <c r="AP172">
        <v>5000</v>
      </c>
      <c r="AQ172">
        <v>60</v>
      </c>
      <c r="AR172" t="s">
        <v>200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212</v>
      </c>
      <c r="D173">
        <v>0</v>
      </c>
      <c r="E173">
        <v>151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>
        <v>34</v>
      </c>
      <c r="T173">
        <v>5000</v>
      </c>
      <c r="U173">
        <v>37</v>
      </c>
      <c r="V173">
        <v>5000</v>
      </c>
      <c r="W173">
        <v>40</v>
      </c>
      <c r="X173">
        <v>5000</v>
      </c>
      <c r="Y173">
        <v>44</v>
      </c>
      <c r="Z173">
        <v>5000</v>
      </c>
      <c r="AA173">
        <v>48</v>
      </c>
      <c r="AB173">
        <v>5000</v>
      </c>
      <c r="AC173">
        <v>52</v>
      </c>
      <c r="AD173">
        <v>5000</v>
      </c>
      <c r="AE173">
        <v>57</v>
      </c>
      <c r="AF173">
        <v>5000</v>
      </c>
      <c r="AG173">
        <v>62</v>
      </c>
      <c r="AH173">
        <v>5000</v>
      </c>
      <c r="AI173">
        <v>5000</v>
      </c>
      <c r="AJ173">
        <v>5000</v>
      </c>
      <c r="AK173">
        <v>74</v>
      </c>
      <c r="AL173">
        <v>5000</v>
      </c>
      <c r="AM173">
        <v>81</v>
      </c>
      <c r="AN173">
        <v>5000</v>
      </c>
      <c r="AO173">
        <v>89</v>
      </c>
      <c r="AP173">
        <v>5000</v>
      </c>
      <c r="AQ173">
        <v>0</v>
      </c>
      <c r="AR173" t="s">
        <v>200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213</v>
      </c>
      <c r="D174">
        <v>0</v>
      </c>
      <c r="E174">
        <v>153</v>
      </c>
      <c r="F174">
        <v>0</v>
      </c>
      <c r="G174">
        <v>0</v>
      </c>
      <c r="H174">
        <v>0</v>
      </c>
      <c r="I174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>
        <v>69</v>
      </c>
      <c r="T174">
        <v>5000</v>
      </c>
      <c r="U174">
        <v>75</v>
      </c>
      <c r="V174">
        <v>5000</v>
      </c>
      <c r="W174">
        <v>82</v>
      </c>
      <c r="X174">
        <v>5000</v>
      </c>
      <c r="Y174">
        <v>90</v>
      </c>
      <c r="Z174">
        <v>5000</v>
      </c>
      <c r="AA174">
        <v>99</v>
      </c>
      <c r="AB174">
        <v>5000</v>
      </c>
      <c r="AC174">
        <v>108</v>
      </c>
      <c r="AD174">
        <v>5000</v>
      </c>
      <c r="AE174">
        <v>118</v>
      </c>
      <c r="AF174">
        <v>5000</v>
      </c>
      <c r="AG174">
        <v>129</v>
      </c>
      <c r="AH174">
        <v>5000</v>
      </c>
      <c r="AI174">
        <v>5000</v>
      </c>
      <c r="AJ174">
        <v>5000</v>
      </c>
      <c r="AK174">
        <v>155</v>
      </c>
      <c r="AL174">
        <v>5000</v>
      </c>
      <c r="AM174">
        <v>170</v>
      </c>
      <c r="AN174">
        <v>5000</v>
      </c>
      <c r="AO174">
        <v>187</v>
      </c>
      <c r="AP174">
        <v>5000</v>
      </c>
      <c r="AQ174">
        <v>0</v>
      </c>
      <c r="AR174" t="s">
        <v>200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214</v>
      </c>
      <c r="D175">
        <v>2</v>
      </c>
      <c r="E175">
        <v>167</v>
      </c>
      <c r="F175">
        <v>12</v>
      </c>
      <c r="G175">
        <v>6</v>
      </c>
      <c r="H175">
        <v>6</v>
      </c>
      <c r="I175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>
        <v>84</v>
      </c>
      <c r="T175">
        <v>5000</v>
      </c>
      <c r="U175">
        <v>92</v>
      </c>
      <c r="V175">
        <v>5000</v>
      </c>
      <c r="W175">
        <v>101</v>
      </c>
      <c r="X175">
        <v>5000</v>
      </c>
      <c r="Y175">
        <v>111</v>
      </c>
      <c r="Z175">
        <v>5000</v>
      </c>
      <c r="AA175">
        <v>122</v>
      </c>
      <c r="AB175">
        <v>5000</v>
      </c>
      <c r="AC175">
        <v>134</v>
      </c>
      <c r="AD175">
        <v>5000</v>
      </c>
      <c r="AE175">
        <v>147</v>
      </c>
      <c r="AF175">
        <v>5000</v>
      </c>
      <c r="AG175">
        <v>161</v>
      </c>
      <c r="AH175">
        <v>5000</v>
      </c>
      <c r="AI175">
        <v>5000</v>
      </c>
      <c r="AJ175">
        <v>5000</v>
      </c>
      <c r="AK175">
        <v>194</v>
      </c>
      <c r="AL175">
        <v>5000</v>
      </c>
      <c r="AM175">
        <v>213</v>
      </c>
      <c r="AN175">
        <v>5000</v>
      </c>
      <c r="AO175">
        <v>234</v>
      </c>
      <c r="AP175">
        <v>5000</v>
      </c>
      <c r="AQ175">
        <v>60</v>
      </c>
      <c r="AR175" t="s">
        <v>200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215</v>
      </c>
      <c r="D176">
        <v>1</v>
      </c>
      <c r="E176">
        <v>158</v>
      </c>
      <c r="F176">
        <v>4</v>
      </c>
      <c r="G176">
        <v>8</v>
      </c>
      <c r="H176">
        <v>8</v>
      </c>
      <c r="I176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>
        <v>88</v>
      </c>
      <c r="T176">
        <v>5000</v>
      </c>
      <c r="U176">
        <v>96</v>
      </c>
      <c r="V176">
        <v>5000</v>
      </c>
      <c r="W176">
        <v>105</v>
      </c>
      <c r="X176">
        <v>5000</v>
      </c>
      <c r="Y176">
        <v>115</v>
      </c>
      <c r="Z176">
        <v>5000</v>
      </c>
      <c r="AA176">
        <v>126</v>
      </c>
      <c r="AB176">
        <v>5000</v>
      </c>
      <c r="AC176">
        <v>138</v>
      </c>
      <c r="AD176">
        <v>5000</v>
      </c>
      <c r="AE176">
        <v>151</v>
      </c>
      <c r="AF176">
        <v>5000</v>
      </c>
      <c r="AG176">
        <v>166</v>
      </c>
      <c r="AH176">
        <v>5000</v>
      </c>
      <c r="AI176">
        <v>5000</v>
      </c>
      <c r="AJ176">
        <v>5000</v>
      </c>
      <c r="AK176">
        <v>200</v>
      </c>
      <c r="AL176">
        <v>5000</v>
      </c>
      <c r="AM176">
        <v>220</v>
      </c>
      <c r="AN176">
        <v>5000</v>
      </c>
      <c r="AO176">
        <v>242</v>
      </c>
      <c r="AP176">
        <v>5000</v>
      </c>
      <c r="AQ176">
        <v>60</v>
      </c>
      <c r="AR176" t="s">
        <v>200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216</v>
      </c>
      <c r="D177">
        <v>7</v>
      </c>
      <c r="E177">
        <v>161</v>
      </c>
      <c r="F177">
        <v>20</v>
      </c>
      <c r="G177">
        <v>14</v>
      </c>
      <c r="H177">
        <v>25</v>
      </c>
      <c r="I177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>
        <v>93</v>
      </c>
      <c r="T177">
        <v>5000</v>
      </c>
      <c r="U177">
        <v>102</v>
      </c>
      <c r="V177">
        <v>5000</v>
      </c>
      <c r="W177">
        <v>112</v>
      </c>
      <c r="X177">
        <v>5000</v>
      </c>
      <c r="Y177">
        <v>123</v>
      </c>
      <c r="Z177">
        <v>5000</v>
      </c>
      <c r="AA177">
        <v>135</v>
      </c>
      <c r="AB177">
        <v>5000</v>
      </c>
      <c r="AC177">
        <v>148</v>
      </c>
      <c r="AD177">
        <v>5000</v>
      </c>
      <c r="AE177">
        <v>162</v>
      </c>
      <c r="AF177">
        <v>5000</v>
      </c>
      <c r="AG177">
        <v>178</v>
      </c>
      <c r="AH177">
        <v>5000</v>
      </c>
      <c r="AI177">
        <v>5000</v>
      </c>
      <c r="AJ177">
        <v>5000</v>
      </c>
      <c r="AK177">
        <v>214</v>
      </c>
      <c r="AL177">
        <v>5000</v>
      </c>
      <c r="AM177">
        <v>235</v>
      </c>
      <c r="AN177">
        <v>5000</v>
      </c>
      <c r="AO177">
        <v>258</v>
      </c>
      <c r="AP177">
        <v>5000</v>
      </c>
      <c r="AQ177">
        <v>100</v>
      </c>
      <c r="AR177" t="s">
        <v>200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217</v>
      </c>
      <c r="D178">
        <v>2</v>
      </c>
      <c r="E178">
        <v>170</v>
      </c>
      <c r="F178">
        <v>4</v>
      </c>
      <c r="G178">
        <v>8</v>
      </c>
      <c r="H178">
        <v>8</v>
      </c>
      <c r="I178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>
        <v>66</v>
      </c>
      <c r="T178">
        <v>5000</v>
      </c>
      <c r="U178">
        <v>72</v>
      </c>
      <c r="V178">
        <v>5000</v>
      </c>
      <c r="W178">
        <v>79</v>
      </c>
      <c r="X178">
        <v>5000</v>
      </c>
      <c r="Y178">
        <v>86</v>
      </c>
      <c r="Z178">
        <v>5000</v>
      </c>
      <c r="AA178">
        <v>94</v>
      </c>
      <c r="AB178">
        <v>5000</v>
      </c>
      <c r="AC178">
        <v>103</v>
      </c>
      <c r="AD178">
        <v>5000</v>
      </c>
      <c r="AE178">
        <v>113</v>
      </c>
      <c r="AF178">
        <v>5000</v>
      </c>
      <c r="AG178">
        <v>124</v>
      </c>
      <c r="AH178">
        <v>5000</v>
      </c>
      <c r="AI178">
        <v>5000</v>
      </c>
      <c r="AJ178">
        <v>5000</v>
      </c>
      <c r="AK178">
        <v>149</v>
      </c>
      <c r="AL178">
        <v>5000</v>
      </c>
      <c r="AM178">
        <v>163</v>
      </c>
      <c r="AN178">
        <v>5000</v>
      </c>
      <c r="AO178">
        <v>179</v>
      </c>
      <c r="AP178">
        <v>5000</v>
      </c>
      <c r="AQ178">
        <v>20</v>
      </c>
      <c r="AR178" t="s">
        <v>200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218</v>
      </c>
      <c r="D179">
        <v>0</v>
      </c>
      <c r="E179">
        <v>151</v>
      </c>
      <c r="F179">
        <v>40</v>
      </c>
      <c r="G179">
        <v>0</v>
      </c>
      <c r="H179">
        <v>0</v>
      </c>
      <c r="I179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>
        <v>71</v>
      </c>
      <c r="T179">
        <v>5000</v>
      </c>
      <c r="U179">
        <v>78</v>
      </c>
      <c r="V179">
        <v>5000</v>
      </c>
      <c r="W179">
        <v>85</v>
      </c>
      <c r="X179">
        <v>5000</v>
      </c>
      <c r="Y179">
        <v>93</v>
      </c>
      <c r="Z179">
        <v>5000</v>
      </c>
      <c r="AA179">
        <v>102</v>
      </c>
      <c r="AB179">
        <v>5000</v>
      </c>
      <c r="AC179">
        <v>112</v>
      </c>
      <c r="AD179">
        <v>5000</v>
      </c>
      <c r="AE179">
        <v>123</v>
      </c>
      <c r="AF179">
        <v>5000</v>
      </c>
      <c r="AG179">
        <v>135</v>
      </c>
      <c r="AH179">
        <v>5000</v>
      </c>
      <c r="AI179">
        <v>5000</v>
      </c>
      <c r="AJ179">
        <v>5000</v>
      </c>
      <c r="AK179">
        <v>162</v>
      </c>
      <c r="AL179">
        <v>5000</v>
      </c>
      <c r="AM179">
        <v>178</v>
      </c>
      <c r="AN179">
        <v>5000</v>
      </c>
      <c r="AO179">
        <v>195</v>
      </c>
      <c r="AP179">
        <v>5000</v>
      </c>
      <c r="AQ179">
        <v>60</v>
      </c>
      <c r="AR179" t="s">
        <v>200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219</v>
      </c>
      <c r="D180">
        <v>0</v>
      </c>
      <c r="E180">
        <v>170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>
        <v>88</v>
      </c>
      <c r="T180">
        <v>5000</v>
      </c>
      <c r="U180">
        <v>96</v>
      </c>
      <c r="V180">
        <v>5000</v>
      </c>
      <c r="W180">
        <v>105</v>
      </c>
      <c r="X180">
        <v>5000</v>
      </c>
      <c r="Y180">
        <v>115</v>
      </c>
      <c r="Z180">
        <v>5000</v>
      </c>
      <c r="AA180">
        <v>126</v>
      </c>
      <c r="AB180">
        <v>5000</v>
      </c>
      <c r="AC180">
        <v>138</v>
      </c>
      <c r="AD180">
        <v>5000</v>
      </c>
      <c r="AE180">
        <v>151</v>
      </c>
      <c r="AF180">
        <v>5000</v>
      </c>
      <c r="AG180">
        <v>166</v>
      </c>
      <c r="AH180">
        <v>5000</v>
      </c>
      <c r="AI180">
        <v>5000</v>
      </c>
      <c r="AJ180">
        <v>5000</v>
      </c>
      <c r="AK180">
        <v>200</v>
      </c>
      <c r="AL180">
        <v>5000</v>
      </c>
      <c r="AM180">
        <v>220</v>
      </c>
      <c r="AN180">
        <v>5000</v>
      </c>
      <c r="AO180">
        <v>242</v>
      </c>
      <c r="AP180">
        <v>5000</v>
      </c>
      <c r="AQ180">
        <v>0</v>
      </c>
      <c r="AR180" t="s">
        <v>200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220</v>
      </c>
      <c r="D181">
        <v>0</v>
      </c>
      <c r="E181">
        <v>170</v>
      </c>
      <c r="F181">
        <v>0</v>
      </c>
      <c r="G181">
        <v>0</v>
      </c>
      <c r="H181">
        <v>0</v>
      </c>
      <c r="I181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>
        <v>83</v>
      </c>
      <c r="T181">
        <v>5000</v>
      </c>
      <c r="U181">
        <v>91</v>
      </c>
      <c r="V181">
        <v>5000</v>
      </c>
      <c r="W181">
        <v>100</v>
      </c>
      <c r="X181">
        <v>5000</v>
      </c>
      <c r="Y181">
        <v>110</v>
      </c>
      <c r="Z181">
        <v>5000</v>
      </c>
      <c r="AA181">
        <v>121</v>
      </c>
      <c r="AB181">
        <v>5000</v>
      </c>
      <c r="AC181">
        <v>133</v>
      </c>
      <c r="AD181">
        <v>5000</v>
      </c>
      <c r="AE181">
        <v>146</v>
      </c>
      <c r="AF181">
        <v>5000</v>
      </c>
      <c r="AG181">
        <v>160</v>
      </c>
      <c r="AH181">
        <v>5000</v>
      </c>
      <c r="AI181">
        <v>5000</v>
      </c>
      <c r="AJ181">
        <v>5000</v>
      </c>
      <c r="AK181">
        <v>193</v>
      </c>
      <c r="AL181">
        <v>5000</v>
      </c>
      <c r="AM181">
        <v>212</v>
      </c>
      <c r="AN181">
        <v>5000</v>
      </c>
      <c r="AO181">
        <v>233</v>
      </c>
      <c r="AP181">
        <v>5000</v>
      </c>
      <c r="AQ181">
        <v>0</v>
      </c>
      <c r="AR181" t="s">
        <v>200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221</v>
      </c>
      <c r="D182">
        <v>2</v>
      </c>
      <c r="E182">
        <v>166</v>
      </c>
      <c r="F182">
        <v>3</v>
      </c>
      <c r="G182">
        <v>10</v>
      </c>
      <c r="H182">
        <v>10</v>
      </c>
      <c r="I182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>
        <v>82</v>
      </c>
      <c r="T182">
        <v>5000</v>
      </c>
      <c r="U182">
        <v>90</v>
      </c>
      <c r="V182">
        <v>5000</v>
      </c>
      <c r="W182">
        <v>99</v>
      </c>
      <c r="X182">
        <v>5000</v>
      </c>
      <c r="Y182">
        <v>108</v>
      </c>
      <c r="Z182">
        <v>5000</v>
      </c>
      <c r="AA182">
        <v>118</v>
      </c>
      <c r="AB182">
        <v>5000</v>
      </c>
      <c r="AC182">
        <v>129</v>
      </c>
      <c r="AD182">
        <v>5000</v>
      </c>
      <c r="AE182">
        <v>141</v>
      </c>
      <c r="AF182">
        <v>5000</v>
      </c>
      <c r="AG182">
        <v>155</v>
      </c>
      <c r="AH182">
        <v>5000</v>
      </c>
      <c r="AI182">
        <v>5000</v>
      </c>
      <c r="AJ182">
        <v>5000</v>
      </c>
      <c r="AK182">
        <v>187</v>
      </c>
      <c r="AL182">
        <v>5000</v>
      </c>
      <c r="AM182">
        <v>205</v>
      </c>
      <c r="AN182">
        <v>5000</v>
      </c>
      <c r="AO182">
        <v>225</v>
      </c>
      <c r="AP182">
        <v>5000</v>
      </c>
      <c r="AQ182">
        <v>60</v>
      </c>
      <c r="AR182" t="s">
        <v>200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222</v>
      </c>
      <c r="D183">
        <v>14</v>
      </c>
      <c r="E183">
        <v>168</v>
      </c>
      <c r="F183">
        <v>16</v>
      </c>
      <c r="G183">
        <v>20</v>
      </c>
      <c r="H183">
        <v>30</v>
      </c>
      <c r="I183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>
        <v>94</v>
      </c>
      <c r="T183">
        <v>5000</v>
      </c>
      <c r="U183">
        <v>103</v>
      </c>
      <c r="V183">
        <v>5000</v>
      </c>
      <c r="W183">
        <v>113</v>
      </c>
      <c r="X183">
        <v>5000</v>
      </c>
      <c r="Y183">
        <v>124</v>
      </c>
      <c r="Z183">
        <v>5000</v>
      </c>
      <c r="AA183">
        <v>136</v>
      </c>
      <c r="AB183">
        <v>5000</v>
      </c>
      <c r="AC183">
        <v>149</v>
      </c>
      <c r="AD183">
        <v>5000</v>
      </c>
      <c r="AE183">
        <v>163</v>
      </c>
      <c r="AF183">
        <v>5000</v>
      </c>
      <c r="AG183">
        <v>179</v>
      </c>
      <c r="AH183">
        <v>5000</v>
      </c>
      <c r="AI183">
        <v>5000</v>
      </c>
      <c r="AJ183">
        <v>5000</v>
      </c>
      <c r="AK183">
        <v>215</v>
      </c>
      <c r="AL183">
        <v>5000</v>
      </c>
      <c r="AM183">
        <v>236</v>
      </c>
      <c r="AN183">
        <v>5000</v>
      </c>
      <c r="AO183">
        <v>259</v>
      </c>
      <c r="AP183">
        <v>5000</v>
      </c>
      <c r="AQ183">
        <v>60</v>
      </c>
      <c r="AR183" t="s">
        <v>200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223</v>
      </c>
      <c r="D184">
        <v>0</v>
      </c>
      <c r="E184">
        <v>154</v>
      </c>
      <c r="F184">
        <v>0</v>
      </c>
      <c r="G184">
        <v>0</v>
      </c>
      <c r="H184">
        <v>0</v>
      </c>
      <c r="I184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>
        <v>99</v>
      </c>
      <c r="T184">
        <v>5000</v>
      </c>
      <c r="U184">
        <v>108</v>
      </c>
      <c r="V184">
        <v>5000</v>
      </c>
      <c r="W184">
        <v>118</v>
      </c>
      <c r="X184">
        <v>5000</v>
      </c>
      <c r="Y184">
        <v>129</v>
      </c>
      <c r="Z184">
        <v>5000</v>
      </c>
      <c r="AA184">
        <v>141</v>
      </c>
      <c r="AB184">
        <v>5000</v>
      </c>
      <c r="AC184">
        <v>155</v>
      </c>
      <c r="AD184">
        <v>5000</v>
      </c>
      <c r="AE184">
        <v>170</v>
      </c>
      <c r="AF184">
        <v>5000</v>
      </c>
      <c r="AG184">
        <v>187</v>
      </c>
      <c r="AH184">
        <v>5000</v>
      </c>
      <c r="AI184">
        <v>5000</v>
      </c>
      <c r="AJ184">
        <v>5000</v>
      </c>
      <c r="AK184">
        <v>225</v>
      </c>
      <c r="AL184">
        <v>5000</v>
      </c>
      <c r="AM184">
        <v>247</v>
      </c>
      <c r="AN184">
        <v>5000</v>
      </c>
      <c r="AO184">
        <v>271</v>
      </c>
      <c r="AP184">
        <v>5000</v>
      </c>
      <c r="AQ184">
        <v>0</v>
      </c>
      <c r="AR184" t="s">
        <v>200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224</v>
      </c>
      <c r="D185">
        <v>2</v>
      </c>
      <c r="E185">
        <v>157</v>
      </c>
      <c r="F185">
        <v>5</v>
      </c>
      <c r="G185">
        <v>5</v>
      </c>
      <c r="H185">
        <v>10</v>
      </c>
      <c r="I185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>
        <v>99</v>
      </c>
      <c r="T185">
        <v>5000</v>
      </c>
      <c r="U185">
        <v>108</v>
      </c>
      <c r="V185">
        <v>5000</v>
      </c>
      <c r="W185">
        <v>118</v>
      </c>
      <c r="X185">
        <v>5000</v>
      </c>
      <c r="Y185">
        <v>129</v>
      </c>
      <c r="Z185">
        <v>5000</v>
      </c>
      <c r="AA185">
        <v>141</v>
      </c>
      <c r="AB185">
        <v>5000</v>
      </c>
      <c r="AC185">
        <v>155</v>
      </c>
      <c r="AD185">
        <v>5000</v>
      </c>
      <c r="AE185">
        <v>170</v>
      </c>
      <c r="AF185">
        <v>5000</v>
      </c>
      <c r="AG185">
        <v>187</v>
      </c>
      <c r="AH185">
        <v>5000</v>
      </c>
      <c r="AI185">
        <v>5000</v>
      </c>
      <c r="AJ185">
        <v>5000</v>
      </c>
      <c r="AK185">
        <v>225</v>
      </c>
      <c r="AL185">
        <v>5000</v>
      </c>
      <c r="AM185">
        <v>247</v>
      </c>
      <c r="AN185">
        <v>5000</v>
      </c>
      <c r="AO185">
        <v>271</v>
      </c>
      <c r="AP185">
        <v>5000</v>
      </c>
      <c r="AQ185">
        <v>60</v>
      </c>
      <c r="AR185" t="s">
        <v>200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225</v>
      </c>
      <c r="D186">
        <v>2</v>
      </c>
      <c r="E186">
        <v>169</v>
      </c>
      <c r="F186">
        <v>12</v>
      </c>
      <c r="G186">
        <v>10</v>
      </c>
      <c r="H186">
        <v>15</v>
      </c>
      <c r="I186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>
        <v>99</v>
      </c>
      <c r="T186">
        <v>5000</v>
      </c>
      <c r="U186">
        <v>108</v>
      </c>
      <c r="V186">
        <v>5000</v>
      </c>
      <c r="W186">
        <v>118</v>
      </c>
      <c r="X186">
        <v>5000</v>
      </c>
      <c r="Y186">
        <v>129</v>
      </c>
      <c r="Z186">
        <v>5000</v>
      </c>
      <c r="AA186">
        <v>141</v>
      </c>
      <c r="AB186">
        <v>5000</v>
      </c>
      <c r="AC186">
        <v>155</v>
      </c>
      <c r="AD186">
        <v>5000</v>
      </c>
      <c r="AE186">
        <v>170</v>
      </c>
      <c r="AF186">
        <v>5000</v>
      </c>
      <c r="AG186">
        <v>187</v>
      </c>
      <c r="AH186">
        <v>5000</v>
      </c>
      <c r="AI186">
        <v>5000</v>
      </c>
      <c r="AJ186">
        <v>5000</v>
      </c>
      <c r="AK186">
        <v>225</v>
      </c>
      <c r="AL186">
        <v>5000</v>
      </c>
      <c r="AM186">
        <v>247</v>
      </c>
      <c r="AN186">
        <v>5000</v>
      </c>
      <c r="AO186">
        <v>271</v>
      </c>
      <c r="AP186">
        <v>5000</v>
      </c>
      <c r="AQ186">
        <v>30</v>
      </c>
      <c r="AR186" t="s">
        <v>200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226</v>
      </c>
      <c r="D187">
        <v>0</v>
      </c>
      <c r="E187">
        <v>60</v>
      </c>
      <c r="F187">
        <v>15</v>
      </c>
      <c r="G187">
        <v>10</v>
      </c>
      <c r="H187">
        <v>15</v>
      </c>
      <c r="I187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>
        <v>104</v>
      </c>
      <c r="T187">
        <v>5000</v>
      </c>
      <c r="U187">
        <v>114</v>
      </c>
      <c r="V187">
        <v>5000</v>
      </c>
      <c r="W187">
        <v>125</v>
      </c>
      <c r="X187">
        <v>5000</v>
      </c>
      <c r="Y187">
        <v>137</v>
      </c>
      <c r="Z187">
        <v>5000</v>
      </c>
      <c r="AA187">
        <v>150</v>
      </c>
      <c r="AB187">
        <v>5000</v>
      </c>
      <c r="AC187">
        <v>165</v>
      </c>
      <c r="AD187">
        <v>5000</v>
      </c>
      <c r="AE187">
        <v>181</v>
      </c>
      <c r="AF187">
        <v>5000</v>
      </c>
      <c r="AG187">
        <v>199</v>
      </c>
      <c r="AH187">
        <v>5000</v>
      </c>
      <c r="AI187">
        <v>5000</v>
      </c>
      <c r="AJ187">
        <v>5000</v>
      </c>
      <c r="AK187">
        <v>239</v>
      </c>
      <c r="AL187">
        <v>5000</v>
      </c>
      <c r="AM187">
        <v>262</v>
      </c>
      <c r="AN187">
        <v>5000</v>
      </c>
      <c r="AO187">
        <v>288</v>
      </c>
      <c r="AP187">
        <v>5000</v>
      </c>
      <c r="AQ187">
        <v>30</v>
      </c>
      <c r="AR187" t="s">
        <v>200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227</v>
      </c>
      <c r="D188">
        <v>2</v>
      </c>
      <c r="E188">
        <v>61</v>
      </c>
      <c r="F188">
        <v>30</v>
      </c>
      <c r="G188">
        <v>15</v>
      </c>
      <c r="H188">
        <v>25</v>
      </c>
      <c r="I188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>
        <v>104</v>
      </c>
      <c r="T188">
        <v>5000</v>
      </c>
      <c r="U188">
        <v>114</v>
      </c>
      <c r="V188">
        <v>5000</v>
      </c>
      <c r="W188">
        <v>125</v>
      </c>
      <c r="X188">
        <v>5000</v>
      </c>
      <c r="Y188">
        <v>137</v>
      </c>
      <c r="Z188">
        <v>5000</v>
      </c>
      <c r="AA188">
        <v>150</v>
      </c>
      <c r="AB188">
        <v>5000</v>
      </c>
      <c r="AC188">
        <v>165</v>
      </c>
      <c r="AD188">
        <v>5000</v>
      </c>
      <c r="AE188">
        <v>181</v>
      </c>
      <c r="AF188">
        <v>5000</v>
      </c>
      <c r="AG188">
        <v>199</v>
      </c>
      <c r="AH188">
        <v>5000</v>
      </c>
      <c r="AI188">
        <v>5000</v>
      </c>
      <c r="AJ188">
        <v>5000</v>
      </c>
      <c r="AK188">
        <v>239</v>
      </c>
      <c r="AL188">
        <v>5000</v>
      </c>
      <c r="AM188">
        <v>262</v>
      </c>
      <c r="AN188">
        <v>5000</v>
      </c>
      <c r="AO188">
        <v>288</v>
      </c>
      <c r="AP188">
        <v>5000</v>
      </c>
      <c r="AQ188">
        <v>30</v>
      </c>
      <c r="AR188" t="s">
        <v>200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228</v>
      </c>
      <c r="D189">
        <v>2</v>
      </c>
      <c r="E189">
        <v>62</v>
      </c>
      <c r="F189">
        <v>30</v>
      </c>
      <c r="G189">
        <v>25</v>
      </c>
      <c r="H189">
        <v>35</v>
      </c>
      <c r="I189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>
        <v>104</v>
      </c>
      <c r="T189">
        <v>5000</v>
      </c>
      <c r="U189">
        <v>114</v>
      </c>
      <c r="V189">
        <v>5000</v>
      </c>
      <c r="W189">
        <v>125</v>
      </c>
      <c r="X189">
        <v>5000</v>
      </c>
      <c r="Y189">
        <v>137</v>
      </c>
      <c r="Z189">
        <v>5000</v>
      </c>
      <c r="AA189">
        <v>150</v>
      </c>
      <c r="AB189">
        <v>5000</v>
      </c>
      <c r="AC189">
        <v>165</v>
      </c>
      <c r="AD189">
        <v>5000</v>
      </c>
      <c r="AE189">
        <v>181</v>
      </c>
      <c r="AF189">
        <v>5000</v>
      </c>
      <c r="AG189">
        <v>199</v>
      </c>
      <c r="AH189">
        <v>5000</v>
      </c>
      <c r="AI189">
        <v>5000</v>
      </c>
      <c r="AJ189">
        <v>5000</v>
      </c>
      <c r="AK189">
        <v>239</v>
      </c>
      <c r="AL189">
        <v>5000</v>
      </c>
      <c r="AM189">
        <v>262</v>
      </c>
      <c r="AN189">
        <v>5000</v>
      </c>
      <c r="AO189">
        <v>288</v>
      </c>
      <c r="AP189">
        <v>5000</v>
      </c>
      <c r="AQ189">
        <v>30</v>
      </c>
      <c r="AR189" t="s">
        <v>200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229</v>
      </c>
      <c r="D190">
        <v>1</v>
      </c>
      <c r="E190">
        <v>63</v>
      </c>
      <c r="F190">
        <v>25</v>
      </c>
      <c r="G190">
        <v>8</v>
      </c>
      <c r="H190">
        <v>8</v>
      </c>
      <c r="I19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>
        <v>104</v>
      </c>
      <c r="T190">
        <v>5000</v>
      </c>
      <c r="U190">
        <v>114</v>
      </c>
      <c r="V190">
        <v>5000</v>
      </c>
      <c r="W190">
        <v>125</v>
      </c>
      <c r="X190">
        <v>5000</v>
      </c>
      <c r="Y190">
        <v>137</v>
      </c>
      <c r="Z190">
        <v>5000</v>
      </c>
      <c r="AA190">
        <v>150</v>
      </c>
      <c r="AB190">
        <v>5000</v>
      </c>
      <c r="AC190">
        <v>165</v>
      </c>
      <c r="AD190">
        <v>5000</v>
      </c>
      <c r="AE190">
        <v>181</v>
      </c>
      <c r="AF190">
        <v>5000</v>
      </c>
      <c r="AG190">
        <v>199</v>
      </c>
      <c r="AH190">
        <v>5000</v>
      </c>
      <c r="AI190">
        <v>5000</v>
      </c>
      <c r="AJ190">
        <v>5000</v>
      </c>
      <c r="AK190">
        <v>239</v>
      </c>
      <c r="AL190">
        <v>5000</v>
      </c>
      <c r="AM190">
        <v>262</v>
      </c>
      <c r="AN190">
        <v>5000</v>
      </c>
      <c r="AO190">
        <v>288</v>
      </c>
      <c r="AP190">
        <v>5000</v>
      </c>
      <c r="AQ190">
        <v>45</v>
      </c>
      <c r="AR190" t="s">
        <v>200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230</v>
      </c>
      <c r="D191">
        <v>2</v>
      </c>
      <c r="E191">
        <v>64</v>
      </c>
      <c r="F191">
        <v>40</v>
      </c>
      <c r="G191">
        <v>15</v>
      </c>
      <c r="H191">
        <v>15</v>
      </c>
      <c r="I191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>
        <v>104</v>
      </c>
      <c r="T191">
        <v>5000</v>
      </c>
      <c r="U191">
        <v>114</v>
      </c>
      <c r="V191">
        <v>5000</v>
      </c>
      <c r="W191">
        <v>125</v>
      </c>
      <c r="X191">
        <v>5000</v>
      </c>
      <c r="Y191">
        <v>137</v>
      </c>
      <c r="Z191">
        <v>5000</v>
      </c>
      <c r="AA191">
        <v>150</v>
      </c>
      <c r="AB191">
        <v>5000</v>
      </c>
      <c r="AC191">
        <v>165</v>
      </c>
      <c r="AD191">
        <v>5000</v>
      </c>
      <c r="AE191">
        <v>181</v>
      </c>
      <c r="AF191">
        <v>5000</v>
      </c>
      <c r="AG191">
        <v>199</v>
      </c>
      <c r="AH191">
        <v>5000</v>
      </c>
      <c r="AI191">
        <v>5000</v>
      </c>
      <c r="AJ191">
        <v>5000</v>
      </c>
      <c r="AK191">
        <v>239</v>
      </c>
      <c r="AL191">
        <v>5000</v>
      </c>
      <c r="AM191">
        <v>262</v>
      </c>
      <c r="AN191">
        <v>5000</v>
      </c>
      <c r="AO191">
        <v>288</v>
      </c>
      <c r="AP191">
        <v>5000</v>
      </c>
      <c r="AQ191">
        <v>45</v>
      </c>
      <c r="AR191" t="s">
        <v>200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231</v>
      </c>
      <c r="D192">
        <v>2</v>
      </c>
      <c r="E192">
        <v>65</v>
      </c>
      <c r="F192">
        <v>40</v>
      </c>
      <c r="G192">
        <v>30</v>
      </c>
      <c r="H192">
        <v>45</v>
      </c>
      <c r="I192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>
        <v>104</v>
      </c>
      <c r="T192">
        <v>5000</v>
      </c>
      <c r="U192">
        <v>114</v>
      </c>
      <c r="V192">
        <v>5000</v>
      </c>
      <c r="W192">
        <v>125</v>
      </c>
      <c r="X192">
        <v>5000</v>
      </c>
      <c r="Y192">
        <v>137</v>
      </c>
      <c r="Z192">
        <v>5000</v>
      </c>
      <c r="AA192">
        <v>150</v>
      </c>
      <c r="AB192">
        <v>5000</v>
      </c>
      <c r="AC192">
        <v>165</v>
      </c>
      <c r="AD192">
        <v>5000</v>
      </c>
      <c r="AE192">
        <v>181</v>
      </c>
      <c r="AF192">
        <v>5000</v>
      </c>
      <c r="AG192">
        <v>199</v>
      </c>
      <c r="AH192">
        <v>5000</v>
      </c>
      <c r="AI192">
        <v>5000</v>
      </c>
      <c r="AJ192">
        <v>5000</v>
      </c>
      <c r="AK192">
        <v>239</v>
      </c>
      <c r="AL192">
        <v>5000</v>
      </c>
      <c r="AM192">
        <v>262</v>
      </c>
      <c r="AN192">
        <v>5000</v>
      </c>
      <c r="AO192">
        <v>288</v>
      </c>
      <c r="AP192">
        <v>5000</v>
      </c>
      <c r="AQ192">
        <v>45</v>
      </c>
      <c r="AR192" t="s">
        <v>200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232</v>
      </c>
      <c r="D193">
        <v>0</v>
      </c>
      <c r="E193">
        <v>170</v>
      </c>
      <c r="F193">
        <v>0</v>
      </c>
      <c r="G193">
        <v>0</v>
      </c>
      <c r="H193">
        <v>0</v>
      </c>
      <c r="I193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>
        <v>93</v>
      </c>
      <c r="T193">
        <v>5000</v>
      </c>
      <c r="U193">
        <v>102</v>
      </c>
      <c r="V193">
        <v>5000</v>
      </c>
      <c r="W193">
        <v>112</v>
      </c>
      <c r="X193">
        <v>5000</v>
      </c>
      <c r="Y193">
        <v>123</v>
      </c>
      <c r="Z193">
        <v>5000</v>
      </c>
      <c r="AA193">
        <v>135</v>
      </c>
      <c r="AB193">
        <v>5000</v>
      </c>
      <c r="AC193">
        <v>148</v>
      </c>
      <c r="AD193">
        <v>5000</v>
      </c>
      <c r="AE193">
        <v>162</v>
      </c>
      <c r="AF193">
        <v>5000</v>
      </c>
      <c r="AG193">
        <v>178</v>
      </c>
      <c r="AH193">
        <v>5000</v>
      </c>
      <c r="AI193">
        <v>5000</v>
      </c>
      <c r="AJ193">
        <v>5000</v>
      </c>
      <c r="AK193">
        <v>214</v>
      </c>
      <c r="AL193">
        <v>5000</v>
      </c>
      <c r="AM193">
        <v>235</v>
      </c>
      <c r="AN193">
        <v>5000</v>
      </c>
      <c r="AO193">
        <v>258</v>
      </c>
      <c r="AP193">
        <v>5000</v>
      </c>
      <c r="AQ193">
        <v>0</v>
      </c>
      <c r="AR193" t="s">
        <v>200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233</v>
      </c>
      <c r="D194">
        <v>1</v>
      </c>
      <c r="E194">
        <v>190</v>
      </c>
      <c r="F194">
        <v>4</v>
      </c>
      <c r="G194">
        <v>8</v>
      </c>
      <c r="H194">
        <v>8</v>
      </c>
      <c r="I194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>
        <v>28</v>
      </c>
      <c r="T194">
        <v>5000</v>
      </c>
      <c r="U194">
        <v>30</v>
      </c>
      <c r="V194">
        <v>5000</v>
      </c>
      <c r="W194">
        <v>33</v>
      </c>
      <c r="X194">
        <v>5000</v>
      </c>
      <c r="Y194">
        <v>36</v>
      </c>
      <c r="Z194">
        <v>5000</v>
      </c>
      <c r="AA194">
        <v>39</v>
      </c>
      <c r="AB194">
        <v>5000</v>
      </c>
      <c r="AC194">
        <v>42</v>
      </c>
      <c r="AD194">
        <v>5000</v>
      </c>
      <c r="AE194">
        <v>46</v>
      </c>
      <c r="AF194">
        <v>5000</v>
      </c>
      <c r="AG194">
        <v>50</v>
      </c>
      <c r="AH194">
        <v>5000</v>
      </c>
      <c r="AI194">
        <v>5000</v>
      </c>
      <c r="AJ194">
        <v>5000</v>
      </c>
      <c r="AK194">
        <v>60</v>
      </c>
      <c r="AL194">
        <v>5000</v>
      </c>
      <c r="AM194">
        <v>66</v>
      </c>
      <c r="AN194">
        <v>5000</v>
      </c>
      <c r="AO194">
        <v>72</v>
      </c>
      <c r="AP194">
        <v>5000</v>
      </c>
      <c r="AQ194">
        <v>60</v>
      </c>
      <c r="AR194" t="s">
        <v>234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235</v>
      </c>
      <c r="D195">
        <v>0</v>
      </c>
      <c r="E195">
        <v>202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>
        <v>71</v>
      </c>
      <c r="T195">
        <v>5000</v>
      </c>
      <c r="U195">
        <v>78</v>
      </c>
      <c r="V195">
        <v>5000</v>
      </c>
      <c r="W195">
        <v>85</v>
      </c>
      <c r="X195">
        <v>5000</v>
      </c>
      <c r="Y195">
        <v>93</v>
      </c>
      <c r="Z195">
        <v>5000</v>
      </c>
      <c r="AA195">
        <v>102</v>
      </c>
      <c r="AB195">
        <v>5000</v>
      </c>
      <c r="AC195">
        <v>112</v>
      </c>
      <c r="AD195">
        <v>5000</v>
      </c>
      <c r="AE195">
        <v>123</v>
      </c>
      <c r="AF195">
        <v>5000</v>
      </c>
      <c r="AG195">
        <v>135</v>
      </c>
      <c r="AH195">
        <v>5000</v>
      </c>
      <c r="AI195">
        <v>5000</v>
      </c>
      <c r="AJ195">
        <v>5000</v>
      </c>
      <c r="AK195">
        <v>162</v>
      </c>
      <c r="AL195">
        <v>5000</v>
      </c>
      <c r="AM195">
        <v>178</v>
      </c>
      <c r="AN195">
        <v>5000</v>
      </c>
      <c r="AO195">
        <v>195</v>
      </c>
      <c r="AP195">
        <v>5000</v>
      </c>
      <c r="AQ195">
        <v>0</v>
      </c>
      <c r="AR195" t="s">
        <v>234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236</v>
      </c>
      <c r="D196">
        <v>1</v>
      </c>
      <c r="E196">
        <v>194</v>
      </c>
      <c r="F196">
        <v>3</v>
      </c>
      <c r="G196">
        <v>6</v>
      </c>
      <c r="H196">
        <v>6</v>
      </c>
      <c r="I196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>
        <v>47</v>
      </c>
      <c r="T196">
        <v>5000</v>
      </c>
      <c r="U196">
        <v>51</v>
      </c>
      <c r="V196">
        <v>5000</v>
      </c>
      <c r="W196">
        <v>56</v>
      </c>
      <c r="X196">
        <v>5000</v>
      </c>
      <c r="Y196">
        <v>61</v>
      </c>
      <c r="Z196">
        <v>5000</v>
      </c>
      <c r="AA196">
        <v>67</v>
      </c>
      <c r="AB196">
        <v>5000</v>
      </c>
      <c r="AC196">
        <v>73</v>
      </c>
      <c r="AD196">
        <v>5000</v>
      </c>
      <c r="AE196">
        <v>80</v>
      </c>
      <c r="AF196">
        <v>5000</v>
      </c>
      <c r="AG196">
        <v>88</v>
      </c>
      <c r="AH196">
        <v>5000</v>
      </c>
      <c r="AI196">
        <v>5000</v>
      </c>
      <c r="AJ196">
        <v>5000</v>
      </c>
      <c r="AK196">
        <v>105</v>
      </c>
      <c r="AL196">
        <v>5000</v>
      </c>
      <c r="AM196">
        <v>115</v>
      </c>
      <c r="AN196">
        <v>5000</v>
      </c>
      <c r="AO196">
        <v>126</v>
      </c>
      <c r="AP196">
        <v>5000</v>
      </c>
      <c r="AQ196">
        <v>60</v>
      </c>
      <c r="AR196" t="s">
        <v>234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237</v>
      </c>
      <c r="D197">
        <v>0</v>
      </c>
      <c r="E197">
        <v>180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>
        <v>33</v>
      </c>
      <c r="T197">
        <v>5000</v>
      </c>
      <c r="U197">
        <v>36</v>
      </c>
      <c r="V197">
        <v>5000</v>
      </c>
      <c r="W197">
        <v>39</v>
      </c>
      <c r="X197">
        <v>5000</v>
      </c>
      <c r="Y197">
        <v>42</v>
      </c>
      <c r="Z197">
        <v>5000</v>
      </c>
      <c r="AA197">
        <v>46</v>
      </c>
      <c r="AB197">
        <v>5000</v>
      </c>
      <c r="AC197">
        <v>50</v>
      </c>
      <c r="AD197">
        <v>5000</v>
      </c>
      <c r="AE197">
        <v>55</v>
      </c>
      <c r="AF197">
        <v>5000</v>
      </c>
      <c r="AG197">
        <v>60</v>
      </c>
      <c r="AH197">
        <v>5000</v>
      </c>
      <c r="AI197">
        <v>5000</v>
      </c>
      <c r="AJ197">
        <v>5000</v>
      </c>
      <c r="AK197">
        <v>72</v>
      </c>
      <c r="AL197">
        <v>5000</v>
      </c>
      <c r="AM197">
        <v>79</v>
      </c>
      <c r="AN197">
        <v>5000</v>
      </c>
      <c r="AO197">
        <v>86</v>
      </c>
      <c r="AP197">
        <v>5000</v>
      </c>
      <c r="AQ197">
        <v>0</v>
      </c>
      <c r="AR197" t="s">
        <v>234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238</v>
      </c>
      <c r="D198">
        <v>5</v>
      </c>
      <c r="E198">
        <v>191</v>
      </c>
      <c r="F198">
        <v>10</v>
      </c>
      <c r="G198">
        <v>14</v>
      </c>
      <c r="H198">
        <v>14</v>
      </c>
      <c r="I198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>
        <v>36</v>
      </c>
      <c r="T198">
        <v>5000</v>
      </c>
      <c r="U198">
        <v>39</v>
      </c>
      <c r="V198">
        <v>5000</v>
      </c>
      <c r="W198">
        <v>42</v>
      </c>
      <c r="X198">
        <v>5000</v>
      </c>
      <c r="Y198">
        <v>46</v>
      </c>
      <c r="Z198">
        <v>5000</v>
      </c>
      <c r="AA198">
        <v>50</v>
      </c>
      <c r="AB198">
        <v>5000</v>
      </c>
      <c r="AC198">
        <v>55</v>
      </c>
      <c r="AD198">
        <v>5000</v>
      </c>
      <c r="AE198">
        <v>60</v>
      </c>
      <c r="AF198">
        <v>5000</v>
      </c>
      <c r="AG198">
        <v>66</v>
      </c>
      <c r="AH198">
        <v>5000</v>
      </c>
      <c r="AI198">
        <v>5000</v>
      </c>
      <c r="AJ198">
        <v>5000</v>
      </c>
      <c r="AK198">
        <v>79</v>
      </c>
      <c r="AL198">
        <v>5000</v>
      </c>
      <c r="AM198">
        <v>86</v>
      </c>
      <c r="AN198">
        <v>5000</v>
      </c>
      <c r="AO198">
        <v>94</v>
      </c>
      <c r="AP198">
        <v>5000</v>
      </c>
      <c r="AQ198">
        <v>60</v>
      </c>
      <c r="AR198" t="s">
        <v>234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239</v>
      </c>
      <c r="D199">
        <v>6</v>
      </c>
      <c r="E199">
        <v>196</v>
      </c>
      <c r="F199">
        <v>25</v>
      </c>
      <c r="G199">
        <v>12</v>
      </c>
      <c r="H199">
        <v>12</v>
      </c>
      <c r="I199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>
        <v>71</v>
      </c>
      <c r="T199">
        <v>5000</v>
      </c>
      <c r="U199">
        <v>78</v>
      </c>
      <c r="V199">
        <v>5000</v>
      </c>
      <c r="W199">
        <v>85</v>
      </c>
      <c r="X199">
        <v>5000</v>
      </c>
      <c r="Y199">
        <v>93</v>
      </c>
      <c r="Z199">
        <v>5000</v>
      </c>
      <c r="AA199">
        <v>102</v>
      </c>
      <c r="AB199">
        <v>5000</v>
      </c>
      <c r="AC199">
        <v>112</v>
      </c>
      <c r="AD199">
        <v>5000</v>
      </c>
      <c r="AE199">
        <v>123</v>
      </c>
      <c r="AF199">
        <v>5000</v>
      </c>
      <c r="AG199">
        <v>135</v>
      </c>
      <c r="AH199">
        <v>5000</v>
      </c>
      <c r="AI199">
        <v>5000</v>
      </c>
      <c r="AJ199">
        <v>5000</v>
      </c>
      <c r="AK199">
        <v>162</v>
      </c>
      <c r="AL199">
        <v>5000</v>
      </c>
      <c r="AM199">
        <v>178</v>
      </c>
      <c r="AN199">
        <v>5000</v>
      </c>
      <c r="AO199">
        <v>195</v>
      </c>
      <c r="AP199">
        <v>5000</v>
      </c>
      <c r="AQ199">
        <v>100</v>
      </c>
      <c r="AR199" t="s">
        <v>234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240</v>
      </c>
      <c r="D200">
        <v>7</v>
      </c>
      <c r="E200">
        <v>193</v>
      </c>
      <c r="F200">
        <v>12</v>
      </c>
      <c r="G200">
        <v>14</v>
      </c>
      <c r="H200">
        <v>28</v>
      </c>
      <c r="I20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>
        <v>55</v>
      </c>
      <c r="T200">
        <v>5000</v>
      </c>
      <c r="U200">
        <v>60</v>
      </c>
      <c r="V200">
        <v>5000</v>
      </c>
      <c r="W200">
        <v>66</v>
      </c>
      <c r="X200">
        <v>5000</v>
      </c>
      <c r="Y200">
        <v>72</v>
      </c>
      <c r="Z200">
        <v>5000</v>
      </c>
      <c r="AA200">
        <v>79</v>
      </c>
      <c r="AB200">
        <v>5000</v>
      </c>
      <c r="AC200">
        <v>86</v>
      </c>
      <c r="AD200">
        <v>5000</v>
      </c>
      <c r="AE200">
        <v>94</v>
      </c>
      <c r="AF200">
        <v>5000</v>
      </c>
      <c r="AG200">
        <v>103</v>
      </c>
      <c r="AH200">
        <v>5000</v>
      </c>
      <c r="AI200">
        <v>5000</v>
      </c>
      <c r="AJ200">
        <v>5000</v>
      </c>
      <c r="AK200">
        <v>124</v>
      </c>
      <c r="AL200">
        <v>5000</v>
      </c>
      <c r="AM200">
        <v>136</v>
      </c>
      <c r="AN200">
        <v>5000</v>
      </c>
      <c r="AO200">
        <v>149</v>
      </c>
      <c r="AP200">
        <v>5000</v>
      </c>
      <c r="AQ200">
        <v>100</v>
      </c>
      <c r="AR200" t="s">
        <v>234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241</v>
      </c>
      <c r="D201">
        <v>0</v>
      </c>
      <c r="E201">
        <v>185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>
        <v>77</v>
      </c>
      <c r="T201">
        <v>5000</v>
      </c>
      <c r="U201">
        <v>84</v>
      </c>
      <c r="V201">
        <v>5000</v>
      </c>
      <c r="W201">
        <v>92</v>
      </c>
      <c r="X201">
        <v>5000</v>
      </c>
      <c r="Y201">
        <v>101</v>
      </c>
      <c r="Z201">
        <v>5000</v>
      </c>
      <c r="AA201">
        <v>111</v>
      </c>
      <c r="AB201">
        <v>5000</v>
      </c>
      <c r="AC201">
        <v>122</v>
      </c>
      <c r="AD201">
        <v>5000</v>
      </c>
      <c r="AE201">
        <v>134</v>
      </c>
      <c r="AF201">
        <v>5000</v>
      </c>
      <c r="AG201">
        <v>147</v>
      </c>
      <c r="AH201">
        <v>5000</v>
      </c>
      <c r="AI201">
        <v>5000</v>
      </c>
      <c r="AJ201">
        <v>5000</v>
      </c>
      <c r="AK201">
        <v>177</v>
      </c>
      <c r="AL201">
        <v>5000</v>
      </c>
      <c r="AM201">
        <v>194</v>
      </c>
      <c r="AN201">
        <v>5000</v>
      </c>
      <c r="AO201">
        <v>213</v>
      </c>
      <c r="AP201">
        <v>5000</v>
      </c>
      <c r="AQ201">
        <v>0</v>
      </c>
      <c r="AR201" t="s">
        <v>234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242</v>
      </c>
      <c r="D202">
        <v>8</v>
      </c>
      <c r="E202">
        <v>187</v>
      </c>
      <c r="F202">
        <v>5</v>
      </c>
      <c r="G202">
        <v>5</v>
      </c>
      <c r="H202">
        <v>10</v>
      </c>
      <c r="I202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>
        <v>69</v>
      </c>
      <c r="T202">
        <v>5000</v>
      </c>
      <c r="U202">
        <v>75</v>
      </c>
      <c r="V202">
        <v>5000</v>
      </c>
      <c r="W202">
        <v>82</v>
      </c>
      <c r="X202">
        <v>5000</v>
      </c>
      <c r="Y202">
        <v>90</v>
      </c>
      <c r="Z202">
        <v>5000</v>
      </c>
      <c r="AA202">
        <v>99</v>
      </c>
      <c r="AB202">
        <v>5000</v>
      </c>
      <c r="AC202">
        <v>108</v>
      </c>
      <c r="AD202">
        <v>5000</v>
      </c>
      <c r="AE202">
        <v>118</v>
      </c>
      <c r="AF202">
        <v>5000</v>
      </c>
      <c r="AG202">
        <v>129</v>
      </c>
      <c r="AH202">
        <v>5000</v>
      </c>
      <c r="AI202">
        <v>5000</v>
      </c>
      <c r="AJ202">
        <v>5000</v>
      </c>
      <c r="AK202">
        <v>155</v>
      </c>
      <c r="AL202">
        <v>5000</v>
      </c>
      <c r="AM202">
        <v>170</v>
      </c>
      <c r="AN202">
        <v>5000</v>
      </c>
      <c r="AO202">
        <v>187</v>
      </c>
      <c r="AP202">
        <v>5000</v>
      </c>
      <c r="AQ202">
        <v>60</v>
      </c>
      <c r="AR202" t="s">
        <v>234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243</v>
      </c>
      <c r="D203">
        <v>4</v>
      </c>
      <c r="E203">
        <v>195</v>
      </c>
      <c r="F203">
        <v>20</v>
      </c>
      <c r="G203">
        <v>3</v>
      </c>
      <c r="H203">
        <v>3</v>
      </c>
      <c r="I203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>
        <v>64</v>
      </c>
      <c r="T203">
        <v>5000</v>
      </c>
      <c r="U203">
        <v>70</v>
      </c>
      <c r="V203">
        <v>5000</v>
      </c>
      <c r="W203">
        <v>77</v>
      </c>
      <c r="X203">
        <v>5000</v>
      </c>
      <c r="Y203">
        <v>84</v>
      </c>
      <c r="Z203">
        <v>5000</v>
      </c>
      <c r="AA203">
        <v>92</v>
      </c>
      <c r="AB203">
        <v>5000</v>
      </c>
      <c r="AC203">
        <v>101</v>
      </c>
      <c r="AD203">
        <v>5000</v>
      </c>
      <c r="AE203">
        <v>111</v>
      </c>
      <c r="AF203">
        <v>5000</v>
      </c>
      <c r="AG203">
        <v>122</v>
      </c>
      <c r="AH203">
        <v>5000</v>
      </c>
      <c r="AI203">
        <v>5000</v>
      </c>
      <c r="AJ203">
        <v>5000</v>
      </c>
      <c r="AK203">
        <v>147</v>
      </c>
      <c r="AL203">
        <v>5000</v>
      </c>
      <c r="AM203">
        <v>161</v>
      </c>
      <c r="AN203">
        <v>5000</v>
      </c>
      <c r="AO203">
        <v>177</v>
      </c>
      <c r="AP203">
        <v>5000</v>
      </c>
      <c r="AQ203">
        <v>120</v>
      </c>
      <c r="AR203" t="s">
        <v>234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244</v>
      </c>
      <c r="D204">
        <v>2</v>
      </c>
      <c r="E204">
        <v>192</v>
      </c>
      <c r="F204">
        <v>15</v>
      </c>
      <c r="G204">
        <v>8</v>
      </c>
      <c r="H204">
        <v>8</v>
      </c>
      <c r="I204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>
        <v>58</v>
      </c>
      <c r="T204">
        <v>5000</v>
      </c>
      <c r="U204">
        <v>63</v>
      </c>
      <c r="V204">
        <v>5000</v>
      </c>
      <c r="W204">
        <v>69</v>
      </c>
      <c r="X204">
        <v>5000</v>
      </c>
      <c r="Y204">
        <v>75</v>
      </c>
      <c r="Z204">
        <v>5000</v>
      </c>
      <c r="AA204">
        <v>82</v>
      </c>
      <c r="AB204">
        <v>5000</v>
      </c>
      <c r="AC204">
        <v>90</v>
      </c>
      <c r="AD204">
        <v>5000</v>
      </c>
      <c r="AE204">
        <v>99</v>
      </c>
      <c r="AF204">
        <v>5000</v>
      </c>
      <c r="AG204">
        <v>108</v>
      </c>
      <c r="AH204">
        <v>5000</v>
      </c>
      <c r="AI204">
        <v>5000</v>
      </c>
      <c r="AJ204">
        <v>5000</v>
      </c>
      <c r="AK204">
        <v>129</v>
      </c>
      <c r="AL204">
        <v>5000</v>
      </c>
      <c r="AM204">
        <v>141</v>
      </c>
      <c r="AN204">
        <v>5000</v>
      </c>
      <c r="AO204">
        <v>155</v>
      </c>
      <c r="AP204">
        <v>5000</v>
      </c>
      <c r="AQ204">
        <v>60</v>
      </c>
      <c r="AR204" t="s">
        <v>234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245</v>
      </c>
      <c r="D205">
        <v>4</v>
      </c>
      <c r="E205">
        <v>197</v>
      </c>
      <c r="F205">
        <v>35</v>
      </c>
      <c r="G205">
        <v>10</v>
      </c>
      <c r="H205">
        <v>30</v>
      </c>
      <c r="I205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>
        <v>80</v>
      </c>
      <c r="T205">
        <v>5000</v>
      </c>
      <c r="U205">
        <v>88</v>
      </c>
      <c r="V205">
        <v>5000</v>
      </c>
      <c r="W205">
        <v>96</v>
      </c>
      <c r="X205">
        <v>5000</v>
      </c>
      <c r="Y205">
        <v>105</v>
      </c>
      <c r="Z205">
        <v>5000</v>
      </c>
      <c r="AA205">
        <v>115</v>
      </c>
      <c r="AB205">
        <v>5000</v>
      </c>
      <c r="AC205">
        <v>126</v>
      </c>
      <c r="AD205">
        <v>5000</v>
      </c>
      <c r="AE205">
        <v>138</v>
      </c>
      <c r="AF205">
        <v>5000</v>
      </c>
      <c r="AG205">
        <v>151</v>
      </c>
      <c r="AH205">
        <v>5000</v>
      </c>
      <c r="AI205">
        <v>5000</v>
      </c>
      <c r="AJ205">
        <v>5000</v>
      </c>
      <c r="AK205">
        <v>182</v>
      </c>
      <c r="AL205">
        <v>5000</v>
      </c>
      <c r="AM205">
        <v>200</v>
      </c>
      <c r="AN205">
        <v>5000</v>
      </c>
      <c r="AO205">
        <v>220</v>
      </c>
      <c r="AP205">
        <v>5000</v>
      </c>
      <c r="AQ205">
        <v>60</v>
      </c>
      <c r="AR205" t="s">
        <v>234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246</v>
      </c>
      <c r="D206">
        <v>0</v>
      </c>
      <c r="E206">
        <v>181</v>
      </c>
      <c r="F206">
        <v>0</v>
      </c>
      <c r="G206">
        <v>0</v>
      </c>
      <c r="H206">
        <v>0</v>
      </c>
      <c r="I206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>
        <v>51</v>
      </c>
      <c r="T206">
        <v>5000</v>
      </c>
      <c r="U206">
        <v>56</v>
      </c>
      <c r="V206">
        <v>5000</v>
      </c>
      <c r="W206">
        <v>61</v>
      </c>
      <c r="X206">
        <v>5000</v>
      </c>
      <c r="Y206">
        <v>67</v>
      </c>
      <c r="Z206">
        <v>5000</v>
      </c>
      <c r="AA206">
        <v>73</v>
      </c>
      <c r="AB206">
        <v>5000</v>
      </c>
      <c r="AC206">
        <v>80</v>
      </c>
      <c r="AD206">
        <v>5000</v>
      </c>
      <c r="AE206">
        <v>88</v>
      </c>
      <c r="AF206">
        <v>5000</v>
      </c>
      <c r="AG206">
        <v>96</v>
      </c>
      <c r="AH206">
        <v>5000</v>
      </c>
      <c r="AI206">
        <v>5000</v>
      </c>
      <c r="AJ206">
        <v>5000</v>
      </c>
      <c r="AK206">
        <v>115</v>
      </c>
      <c r="AL206">
        <v>5000</v>
      </c>
      <c r="AM206">
        <v>126</v>
      </c>
      <c r="AN206">
        <v>5000</v>
      </c>
      <c r="AO206">
        <v>138</v>
      </c>
      <c r="AP206">
        <v>5000</v>
      </c>
      <c r="AQ206">
        <v>0</v>
      </c>
      <c r="AR206" t="s">
        <v>234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247</v>
      </c>
      <c r="D207">
        <v>0</v>
      </c>
      <c r="E207">
        <v>183</v>
      </c>
      <c r="F207">
        <v>0</v>
      </c>
      <c r="G207">
        <v>0</v>
      </c>
      <c r="H207">
        <v>0</v>
      </c>
      <c r="I207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>
        <v>95</v>
      </c>
      <c r="T207">
        <v>5000</v>
      </c>
      <c r="U207">
        <v>104</v>
      </c>
      <c r="V207">
        <v>5000</v>
      </c>
      <c r="W207">
        <v>114</v>
      </c>
      <c r="X207">
        <v>5000</v>
      </c>
      <c r="Y207">
        <v>125</v>
      </c>
      <c r="Z207">
        <v>5000</v>
      </c>
      <c r="AA207">
        <v>137</v>
      </c>
      <c r="AB207">
        <v>5000</v>
      </c>
      <c r="AC207">
        <v>150</v>
      </c>
      <c r="AD207">
        <v>5000</v>
      </c>
      <c r="AE207">
        <v>165</v>
      </c>
      <c r="AF207">
        <v>5000</v>
      </c>
      <c r="AG207">
        <v>181</v>
      </c>
      <c r="AH207">
        <v>5000</v>
      </c>
      <c r="AI207">
        <v>5000</v>
      </c>
      <c r="AJ207">
        <v>5000</v>
      </c>
      <c r="AK207">
        <v>218</v>
      </c>
      <c r="AL207">
        <v>5000</v>
      </c>
      <c r="AM207">
        <v>239</v>
      </c>
      <c r="AN207">
        <v>5000</v>
      </c>
      <c r="AO207">
        <v>262</v>
      </c>
      <c r="AP207">
        <v>5000</v>
      </c>
      <c r="AQ207">
        <v>0</v>
      </c>
      <c r="AR207" t="s">
        <v>234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248</v>
      </c>
      <c r="D208">
        <v>2</v>
      </c>
      <c r="E208">
        <v>199</v>
      </c>
      <c r="F208">
        <v>12</v>
      </c>
      <c r="G208">
        <v>6</v>
      </c>
      <c r="H208">
        <v>6</v>
      </c>
      <c r="I208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>
        <v>91</v>
      </c>
      <c r="T208">
        <v>5000</v>
      </c>
      <c r="U208">
        <v>100</v>
      </c>
      <c r="V208">
        <v>5000</v>
      </c>
      <c r="W208">
        <v>110</v>
      </c>
      <c r="X208">
        <v>5000</v>
      </c>
      <c r="Y208">
        <v>121</v>
      </c>
      <c r="Z208">
        <v>5000</v>
      </c>
      <c r="AA208">
        <v>133</v>
      </c>
      <c r="AB208">
        <v>5000</v>
      </c>
      <c r="AC208">
        <v>146</v>
      </c>
      <c r="AD208">
        <v>5000</v>
      </c>
      <c r="AE208">
        <v>160</v>
      </c>
      <c r="AF208">
        <v>5000</v>
      </c>
      <c r="AG208">
        <v>176</v>
      </c>
      <c r="AH208">
        <v>5000</v>
      </c>
      <c r="AI208">
        <v>5000</v>
      </c>
      <c r="AJ208">
        <v>5000</v>
      </c>
      <c r="AK208">
        <v>212</v>
      </c>
      <c r="AL208">
        <v>5000</v>
      </c>
      <c r="AM208">
        <v>233</v>
      </c>
      <c r="AN208">
        <v>5000</v>
      </c>
      <c r="AO208">
        <v>256</v>
      </c>
      <c r="AP208">
        <v>5000</v>
      </c>
      <c r="AQ208">
        <v>60</v>
      </c>
      <c r="AR208" t="s">
        <v>234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249</v>
      </c>
      <c r="D209">
        <v>1</v>
      </c>
      <c r="E209">
        <v>190</v>
      </c>
      <c r="F209">
        <v>4</v>
      </c>
      <c r="G209">
        <v>8</v>
      </c>
      <c r="H209">
        <v>8</v>
      </c>
      <c r="I209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>
        <v>93</v>
      </c>
      <c r="T209">
        <v>5000</v>
      </c>
      <c r="U209">
        <v>102</v>
      </c>
      <c r="V209">
        <v>5000</v>
      </c>
      <c r="W209">
        <v>112</v>
      </c>
      <c r="X209">
        <v>5000</v>
      </c>
      <c r="Y209">
        <v>123</v>
      </c>
      <c r="Z209">
        <v>5000</v>
      </c>
      <c r="AA209">
        <v>135</v>
      </c>
      <c r="AB209">
        <v>5000</v>
      </c>
      <c r="AC209">
        <v>148</v>
      </c>
      <c r="AD209">
        <v>5000</v>
      </c>
      <c r="AE209">
        <v>162</v>
      </c>
      <c r="AF209">
        <v>5000</v>
      </c>
      <c r="AG209">
        <v>178</v>
      </c>
      <c r="AH209">
        <v>5000</v>
      </c>
      <c r="AI209">
        <v>5000</v>
      </c>
      <c r="AJ209">
        <v>5000</v>
      </c>
      <c r="AK209">
        <v>214</v>
      </c>
      <c r="AL209">
        <v>5000</v>
      </c>
      <c r="AM209">
        <v>235</v>
      </c>
      <c r="AN209">
        <v>5000</v>
      </c>
      <c r="AO209">
        <v>258</v>
      </c>
      <c r="AP209">
        <v>5000</v>
      </c>
      <c r="AQ209">
        <v>60</v>
      </c>
      <c r="AR209" t="s">
        <v>234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250</v>
      </c>
      <c r="D210">
        <v>7</v>
      </c>
      <c r="E210">
        <v>193</v>
      </c>
      <c r="F210">
        <v>20</v>
      </c>
      <c r="G210">
        <v>14</v>
      </c>
      <c r="H210">
        <v>25</v>
      </c>
      <c r="I21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>
        <v>66</v>
      </c>
      <c r="T210">
        <v>5000</v>
      </c>
      <c r="U210">
        <v>72</v>
      </c>
      <c r="V210">
        <v>5000</v>
      </c>
      <c r="W210">
        <v>79</v>
      </c>
      <c r="X210">
        <v>5000</v>
      </c>
      <c r="Y210">
        <v>86</v>
      </c>
      <c r="Z210">
        <v>5000</v>
      </c>
      <c r="AA210">
        <v>94</v>
      </c>
      <c r="AB210">
        <v>5000</v>
      </c>
      <c r="AC210">
        <v>103</v>
      </c>
      <c r="AD210">
        <v>5000</v>
      </c>
      <c r="AE210">
        <v>113</v>
      </c>
      <c r="AF210">
        <v>5000</v>
      </c>
      <c r="AG210">
        <v>124</v>
      </c>
      <c r="AH210">
        <v>5000</v>
      </c>
      <c r="AI210">
        <v>5000</v>
      </c>
      <c r="AJ210">
        <v>5000</v>
      </c>
      <c r="AK210">
        <v>149</v>
      </c>
      <c r="AL210">
        <v>5000</v>
      </c>
      <c r="AM210">
        <v>163</v>
      </c>
      <c r="AN210">
        <v>5000</v>
      </c>
      <c r="AO210">
        <v>179</v>
      </c>
      <c r="AP210">
        <v>5000</v>
      </c>
      <c r="AQ210">
        <v>100</v>
      </c>
      <c r="AR210" t="s">
        <v>234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251</v>
      </c>
      <c r="D211">
        <v>2</v>
      </c>
      <c r="E211">
        <v>202</v>
      </c>
      <c r="F211">
        <v>4</v>
      </c>
      <c r="G211">
        <v>8</v>
      </c>
      <c r="H211">
        <v>8</v>
      </c>
      <c r="I211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>
        <v>77</v>
      </c>
      <c r="T211">
        <v>5000</v>
      </c>
      <c r="U211">
        <v>84</v>
      </c>
      <c r="V211">
        <v>5000</v>
      </c>
      <c r="W211">
        <v>92</v>
      </c>
      <c r="X211">
        <v>5000</v>
      </c>
      <c r="Y211">
        <v>101</v>
      </c>
      <c r="Z211">
        <v>5000</v>
      </c>
      <c r="AA211">
        <v>111</v>
      </c>
      <c r="AB211">
        <v>5000</v>
      </c>
      <c r="AC211">
        <v>122</v>
      </c>
      <c r="AD211">
        <v>5000</v>
      </c>
      <c r="AE211">
        <v>134</v>
      </c>
      <c r="AF211">
        <v>5000</v>
      </c>
      <c r="AG211">
        <v>147</v>
      </c>
      <c r="AH211">
        <v>5000</v>
      </c>
      <c r="AI211">
        <v>5000</v>
      </c>
      <c r="AJ211">
        <v>5000</v>
      </c>
      <c r="AK211">
        <v>177</v>
      </c>
      <c r="AL211">
        <v>5000</v>
      </c>
      <c r="AM211">
        <v>194</v>
      </c>
      <c r="AN211">
        <v>5000</v>
      </c>
      <c r="AO211">
        <v>213</v>
      </c>
      <c r="AP211">
        <v>5000</v>
      </c>
      <c r="AQ211">
        <v>20</v>
      </c>
      <c r="AR211" t="s">
        <v>234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252</v>
      </c>
      <c r="D212">
        <v>0</v>
      </c>
      <c r="E212">
        <v>182</v>
      </c>
      <c r="F212">
        <v>40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>
        <v>81</v>
      </c>
      <c r="T212">
        <v>5000</v>
      </c>
      <c r="U212">
        <v>89</v>
      </c>
      <c r="V212">
        <v>5000</v>
      </c>
      <c r="W212">
        <v>97</v>
      </c>
      <c r="X212">
        <v>5000</v>
      </c>
      <c r="Y212">
        <v>106</v>
      </c>
      <c r="Z212">
        <v>5000</v>
      </c>
      <c r="AA212">
        <v>116</v>
      </c>
      <c r="AB212">
        <v>5000</v>
      </c>
      <c r="AC212">
        <v>127</v>
      </c>
      <c r="AD212">
        <v>5000</v>
      </c>
      <c r="AE212">
        <v>139</v>
      </c>
      <c r="AF212">
        <v>5000</v>
      </c>
      <c r="AG212">
        <v>152</v>
      </c>
      <c r="AH212">
        <v>5000</v>
      </c>
      <c r="AI212">
        <v>5000</v>
      </c>
      <c r="AJ212">
        <v>5000</v>
      </c>
      <c r="AK212">
        <v>183</v>
      </c>
      <c r="AL212">
        <v>5000</v>
      </c>
      <c r="AM212">
        <v>201</v>
      </c>
      <c r="AN212">
        <v>5000</v>
      </c>
      <c r="AO212">
        <v>221</v>
      </c>
      <c r="AP212">
        <v>5000</v>
      </c>
      <c r="AQ212">
        <v>60</v>
      </c>
      <c r="AR212" t="s">
        <v>234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253</v>
      </c>
      <c r="D213">
        <v>0</v>
      </c>
      <c r="E213">
        <v>202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>
        <v>92</v>
      </c>
      <c r="T213">
        <v>5000</v>
      </c>
      <c r="U213">
        <v>101</v>
      </c>
      <c r="V213">
        <v>5000</v>
      </c>
      <c r="W213">
        <v>111</v>
      </c>
      <c r="X213">
        <v>5000</v>
      </c>
      <c r="Y213">
        <v>122</v>
      </c>
      <c r="Z213">
        <v>5000</v>
      </c>
      <c r="AA213">
        <v>134</v>
      </c>
      <c r="AB213">
        <v>5000</v>
      </c>
      <c r="AC213">
        <v>147</v>
      </c>
      <c r="AD213">
        <v>5000</v>
      </c>
      <c r="AE213">
        <v>161</v>
      </c>
      <c r="AF213">
        <v>5000</v>
      </c>
      <c r="AG213">
        <v>177</v>
      </c>
      <c r="AH213">
        <v>5000</v>
      </c>
      <c r="AI213">
        <v>5000</v>
      </c>
      <c r="AJ213">
        <v>5000</v>
      </c>
      <c r="AK213">
        <v>213</v>
      </c>
      <c r="AL213">
        <v>5000</v>
      </c>
      <c r="AM213">
        <v>234</v>
      </c>
      <c r="AN213">
        <v>5000</v>
      </c>
      <c r="AO213">
        <v>257</v>
      </c>
      <c r="AP213">
        <v>5000</v>
      </c>
      <c r="AQ213">
        <v>0</v>
      </c>
      <c r="AR213" t="s">
        <v>234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254</v>
      </c>
      <c r="D214">
        <v>0</v>
      </c>
      <c r="E214">
        <v>202</v>
      </c>
      <c r="F214">
        <v>0</v>
      </c>
      <c r="G214">
        <v>0</v>
      </c>
      <c r="H214">
        <v>0</v>
      </c>
      <c r="I214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>
        <v>82</v>
      </c>
      <c r="T214">
        <v>5000</v>
      </c>
      <c r="U214">
        <v>90</v>
      </c>
      <c r="V214">
        <v>5000</v>
      </c>
      <c r="W214">
        <v>99</v>
      </c>
      <c r="X214">
        <v>5000</v>
      </c>
      <c r="Y214">
        <v>108</v>
      </c>
      <c r="Z214">
        <v>5000</v>
      </c>
      <c r="AA214">
        <v>118</v>
      </c>
      <c r="AB214">
        <v>5000</v>
      </c>
      <c r="AC214">
        <v>129</v>
      </c>
      <c r="AD214">
        <v>5000</v>
      </c>
      <c r="AE214">
        <v>141</v>
      </c>
      <c r="AF214">
        <v>5000</v>
      </c>
      <c r="AG214">
        <v>155</v>
      </c>
      <c r="AH214">
        <v>5000</v>
      </c>
      <c r="AI214">
        <v>5000</v>
      </c>
      <c r="AJ214">
        <v>5000</v>
      </c>
      <c r="AK214">
        <v>187</v>
      </c>
      <c r="AL214">
        <v>5000</v>
      </c>
      <c r="AM214">
        <v>205</v>
      </c>
      <c r="AN214">
        <v>5000</v>
      </c>
      <c r="AO214">
        <v>225</v>
      </c>
      <c r="AP214">
        <v>5000</v>
      </c>
      <c r="AQ214">
        <v>0</v>
      </c>
      <c r="AR214" t="s">
        <v>234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255</v>
      </c>
      <c r="D215">
        <v>2</v>
      </c>
      <c r="E215">
        <v>198</v>
      </c>
      <c r="F215">
        <v>3</v>
      </c>
      <c r="G215">
        <v>10</v>
      </c>
      <c r="H215">
        <v>10</v>
      </c>
      <c r="I215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>
        <v>89</v>
      </c>
      <c r="T215">
        <v>5000</v>
      </c>
      <c r="U215">
        <v>97</v>
      </c>
      <c r="V215">
        <v>5000</v>
      </c>
      <c r="W215">
        <v>106</v>
      </c>
      <c r="X215">
        <v>5000</v>
      </c>
      <c r="Y215">
        <v>116</v>
      </c>
      <c r="Z215">
        <v>5000</v>
      </c>
      <c r="AA215">
        <v>127</v>
      </c>
      <c r="AB215">
        <v>5000</v>
      </c>
      <c r="AC215">
        <v>139</v>
      </c>
      <c r="AD215">
        <v>5000</v>
      </c>
      <c r="AE215">
        <v>152</v>
      </c>
      <c r="AF215">
        <v>5000</v>
      </c>
      <c r="AG215">
        <v>167</v>
      </c>
      <c r="AH215">
        <v>5000</v>
      </c>
      <c r="AI215">
        <v>5000</v>
      </c>
      <c r="AJ215">
        <v>5000</v>
      </c>
      <c r="AK215">
        <v>201</v>
      </c>
      <c r="AL215">
        <v>5000</v>
      </c>
      <c r="AM215">
        <v>221</v>
      </c>
      <c r="AN215">
        <v>5000</v>
      </c>
      <c r="AO215">
        <v>243</v>
      </c>
      <c r="AP215">
        <v>5000</v>
      </c>
      <c r="AQ215">
        <v>60</v>
      </c>
      <c r="AR215" t="s">
        <v>234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256</v>
      </c>
      <c r="D216">
        <v>14</v>
      </c>
      <c r="E216">
        <v>200</v>
      </c>
      <c r="F216">
        <v>16</v>
      </c>
      <c r="G216">
        <v>20</v>
      </c>
      <c r="H216">
        <v>30</v>
      </c>
      <c r="I216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>
        <v>96</v>
      </c>
      <c r="T216">
        <v>5000</v>
      </c>
      <c r="U216">
        <v>105</v>
      </c>
      <c r="V216">
        <v>5000</v>
      </c>
      <c r="W216">
        <v>115</v>
      </c>
      <c r="X216">
        <v>5000</v>
      </c>
      <c r="Y216">
        <v>126</v>
      </c>
      <c r="Z216">
        <v>5000</v>
      </c>
      <c r="AA216">
        <v>138</v>
      </c>
      <c r="AB216">
        <v>5000</v>
      </c>
      <c r="AC216">
        <v>151</v>
      </c>
      <c r="AD216">
        <v>5000</v>
      </c>
      <c r="AE216">
        <v>166</v>
      </c>
      <c r="AF216">
        <v>5000</v>
      </c>
      <c r="AG216">
        <v>182</v>
      </c>
      <c r="AH216">
        <v>5000</v>
      </c>
      <c r="AI216">
        <v>5000</v>
      </c>
      <c r="AJ216">
        <v>5000</v>
      </c>
      <c r="AK216">
        <v>220</v>
      </c>
      <c r="AL216">
        <v>5000</v>
      </c>
      <c r="AM216">
        <v>242</v>
      </c>
      <c r="AN216">
        <v>5000</v>
      </c>
      <c r="AO216">
        <v>266</v>
      </c>
      <c r="AP216">
        <v>5000</v>
      </c>
      <c r="AQ216">
        <v>60</v>
      </c>
      <c r="AR216" t="s">
        <v>234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257</v>
      </c>
      <c r="D217">
        <v>0</v>
      </c>
      <c r="E217">
        <v>184</v>
      </c>
      <c r="F217">
        <v>0</v>
      </c>
      <c r="G217">
        <v>0</v>
      </c>
      <c r="H217">
        <v>0</v>
      </c>
      <c r="I217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>
        <v>96</v>
      </c>
      <c r="T217">
        <v>5000</v>
      </c>
      <c r="U217">
        <v>105</v>
      </c>
      <c r="V217">
        <v>5000</v>
      </c>
      <c r="W217">
        <v>115</v>
      </c>
      <c r="X217">
        <v>5000</v>
      </c>
      <c r="Y217">
        <v>126</v>
      </c>
      <c r="Z217">
        <v>5000</v>
      </c>
      <c r="AA217">
        <v>138</v>
      </c>
      <c r="AB217">
        <v>5000</v>
      </c>
      <c r="AC217">
        <v>151</v>
      </c>
      <c r="AD217">
        <v>5000</v>
      </c>
      <c r="AE217">
        <v>166</v>
      </c>
      <c r="AF217">
        <v>5000</v>
      </c>
      <c r="AG217">
        <v>182</v>
      </c>
      <c r="AH217">
        <v>5000</v>
      </c>
      <c r="AI217">
        <v>5000</v>
      </c>
      <c r="AJ217">
        <v>5000</v>
      </c>
      <c r="AK217">
        <v>220</v>
      </c>
      <c r="AL217">
        <v>5000</v>
      </c>
      <c r="AM217">
        <v>242</v>
      </c>
      <c r="AN217">
        <v>5000</v>
      </c>
      <c r="AO217">
        <v>266</v>
      </c>
      <c r="AP217">
        <v>5000</v>
      </c>
      <c r="AQ217">
        <v>0</v>
      </c>
      <c r="AR217" t="s">
        <v>234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258</v>
      </c>
      <c r="D218">
        <v>2</v>
      </c>
      <c r="E218">
        <v>189</v>
      </c>
      <c r="F218">
        <v>5</v>
      </c>
      <c r="G218">
        <v>5</v>
      </c>
      <c r="H218">
        <v>10</v>
      </c>
      <c r="I218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>
        <v>97</v>
      </c>
      <c r="T218">
        <v>5000</v>
      </c>
      <c r="U218">
        <v>106</v>
      </c>
      <c r="V218">
        <v>5000</v>
      </c>
      <c r="W218">
        <v>116</v>
      </c>
      <c r="X218">
        <v>5000</v>
      </c>
      <c r="Y218">
        <v>127</v>
      </c>
      <c r="Z218">
        <v>5000</v>
      </c>
      <c r="AA218">
        <v>139</v>
      </c>
      <c r="AB218">
        <v>5000</v>
      </c>
      <c r="AC218">
        <v>152</v>
      </c>
      <c r="AD218">
        <v>5000</v>
      </c>
      <c r="AE218">
        <v>167</v>
      </c>
      <c r="AF218">
        <v>5000</v>
      </c>
      <c r="AG218">
        <v>183</v>
      </c>
      <c r="AH218">
        <v>5000</v>
      </c>
      <c r="AI218">
        <v>5000</v>
      </c>
      <c r="AJ218">
        <v>5000</v>
      </c>
      <c r="AK218">
        <v>221</v>
      </c>
      <c r="AL218">
        <v>5000</v>
      </c>
      <c r="AM218">
        <v>243</v>
      </c>
      <c r="AN218">
        <v>5000</v>
      </c>
      <c r="AO218">
        <v>267</v>
      </c>
      <c r="AP218">
        <v>5000</v>
      </c>
      <c r="AQ218">
        <v>60</v>
      </c>
      <c r="AR218" t="s">
        <v>234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259</v>
      </c>
      <c r="D219">
        <v>2</v>
      </c>
      <c r="E219">
        <v>201</v>
      </c>
      <c r="F219">
        <v>12</v>
      </c>
      <c r="G219">
        <v>10</v>
      </c>
      <c r="H219">
        <v>15</v>
      </c>
      <c r="I219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>
        <v>97</v>
      </c>
      <c r="T219">
        <v>5000</v>
      </c>
      <c r="U219">
        <v>106</v>
      </c>
      <c r="V219">
        <v>5000</v>
      </c>
      <c r="W219">
        <v>116</v>
      </c>
      <c r="X219">
        <v>5000</v>
      </c>
      <c r="Y219">
        <v>127</v>
      </c>
      <c r="Z219">
        <v>5000</v>
      </c>
      <c r="AA219">
        <v>139</v>
      </c>
      <c r="AB219">
        <v>5000</v>
      </c>
      <c r="AC219">
        <v>152</v>
      </c>
      <c r="AD219">
        <v>5000</v>
      </c>
      <c r="AE219">
        <v>167</v>
      </c>
      <c r="AF219">
        <v>5000</v>
      </c>
      <c r="AG219">
        <v>183</v>
      </c>
      <c r="AH219">
        <v>5000</v>
      </c>
      <c r="AI219">
        <v>5000</v>
      </c>
      <c r="AJ219">
        <v>5000</v>
      </c>
      <c r="AK219">
        <v>221</v>
      </c>
      <c r="AL219">
        <v>5000</v>
      </c>
      <c r="AM219">
        <v>243</v>
      </c>
      <c r="AN219">
        <v>5000</v>
      </c>
      <c r="AO219">
        <v>267</v>
      </c>
      <c r="AP219">
        <v>5000</v>
      </c>
      <c r="AQ219">
        <v>60</v>
      </c>
      <c r="AR219" t="s">
        <v>234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260</v>
      </c>
      <c r="D220">
        <v>0</v>
      </c>
      <c r="E220">
        <v>60</v>
      </c>
      <c r="F220">
        <v>15</v>
      </c>
      <c r="G220">
        <v>10</v>
      </c>
      <c r="H220">
        <v>15</v>
      </c>
      <c r="I22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>
        <v>104</v>
      </c>
      <c r="T220">
        <v>5000</v>
      </c>
      <c r="U220">
        <v>114</v>
      </c>
      <c r="V220">
        <v>5000</v>
      </c>
      <c r="W220">
        <v>125</v>
      </c>
      <c r="X220">
        <v>5000</v>
      </c>
      <c r="Y220">
        <v>137</v>
      </c>
      <c r="Z220">
        <v>5000</v>
      </c>
      <c r="AA220">
        <v>150</v>
      </c>
      <c r="AB220">
        <v>5000</v>
      </c>
      <c r="AC220">
        <v>165</v>
      </c>
      <c r="AD220">
        <v>5000</v>
      </c>
      <c r="AE220">
        <v>181</v>
      </c>
      <c r="AF220">
        <v>5000</v>
      </c>
      <c r="AG220">
        <v>199</v>
      </c>
      <c r="AH220">
        <v>5000</v>
      </c>
      <c r="AI220">
        <v>5000</v>
      </c>
      <c r="AJ220">
        <v>5000</v>
      </c>
      <c r="AK220">
        <v>239</v>
      </c>
      <c r="AL220">
        <v>5000</v>
      </c>
      <c r="AM220">
        <v>262</v>
      </c>
      <c r="AN220">
        <v>5000</v>
      </c>
      <c r="AO220">
        <v>288</v>
      </c>
      <c r="AP220">
        <v>5000</v>
      </c>
      <c r="AQ220">
        <v>30</v>
      </c>
      <c r="AR220" t="s">
        <v>234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261</v>
      </c>
      <c r="D221">
        <v>2</v>
      </c>
      <c r="E221">
        <v>61</v>
      </c>
      <c r="F221">
        <v>30</v>
      </c>
      <c r="G221">
        <v>15</v>
      </c>
      <c r="H221">
        <v>25</v>
      </c>
      <c r="I221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>
        <v>104</v>
      </c>
      <c r="T221">
        <v>5000</v>
      </c>
      <c r="U221">
        <v>114</v>
      </c>
      <c r="V221">
        <v>5000</v>
      </c>
      <c r="W221">
        <v>125</v>
      </c>
      <c r="X221">
        <v>5000</v>
      </c>
      <c r="Y221">
        <v>137</v>
      </c>
      <c r="Z221">
        <v>5000</v>
      </c>
      <c r="AA221">
        <v>150</v>
      </c>
      <c r="AB221">
        <v>5000</v>
      </c>
      <c r="AC221">
        <v>165</v>
      </c>
      <c r="AD221">
        <v>5000</v>
      </c>
      <c r="AE221">
        <v>181</v>
      </c>
      <c r="AF221">
        <v>5000</v>
      </c>
      <c r="AG221">
        <v>199</v>
      </c>
      <c r="AH221">
        <v>5000</v>
      </c>
      <c r="AI221">
        <v>5000</v>
      </c>
      <c r="AJ221">
        <v>5000</v>
      </c>
      <c r="AK221">
        <v>239</v>
      </c>
      <c r="AL221">
        <v>5000</v>
      </c>
      <c r="AM221">
        <v>262</v>
      </c>
      <c r="AN221">
        <v>5000</v>
      </c>
      <c r="AO221">
        <v>288</v>
      </c>
      <c r="AP221">
        <v>5000</v>
      </c>
      <c r="AQ221">
        <v>30</v>
      </c>
      <c r="AR221" t="s">
        <v>234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262</v>
      </c>
      <c r="D222">
        <v>2</v>
      </c>
      <c r="E222">
        <v>62</v>
      </c>
      <c r="F222">
        <v>30</v>
      </c>
      <c r="G222">
        <v>25</v>
      </c>
      <c r="H222">
        <v>35</v>
      </c>
      <c r="I222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>
        <v>104</v>
      </c>
      <c r="T222">
        <v>5000</v>
      </c>
      <c r="U222">
        <v>114</v>
      </c>
      <c r="V222">
        <v>5000</v>
      </c>
      <c r="W222">
        <v>125</v>
      </c>
      <c r="X222">
        <v>5000</v>
      </c>
      <c r="Y222">
        <v>137</v>
      </c>
      <c r="Z222">
        <v>5000</v>
      </c>
      <c r="AA222">
        <v>150</v>
      </c>
      <c r="AB222">
        <v>5000</v>
      </c>
      <c r="AC222">
        <v>165</v>
      </c>
      <c r="AD222">
        <v>5000</v>
      </c>
      <c r="AE222">
        <v>181</v>
      </c>
      <c r="AF222">
        <v>5000</v>
      </c>
      <c r="AG222">
        <v>199</v>
      </c>
      <c r="AH222">
        <v>5000</v>
      </c>
      <c r="AI222">
        <v>5000</v>
      </c>
      <c r="AJ222">
        <v>5000</v>
      </c>
      <c r="AK222">
        <v>239</v>
      </c>
      <c r="AL222">
        <v>5000</v>
      </c>
      <c r="AM222">
        <v>262</v>
      </c>
      <c r="AN222">
        <v>5000</v>
      </c>
      <c r="AO222">
        <v>288</v>
      </c>
      <c r="AP222">
        <v>5000</v>
      </c>
      <c r="AQ222">
        <v>30</v>
      </c>
      <c r="AR222" t="s">
        <v>234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263</v>
      </c>
      <c r="D223">
        <v>1</v>
      </c>
      <c r="E223">
        <v>63</v>
      </c>
      <c r="F223">
        <v>25</v>
      </c>
      <c r="G223">
        <v>8</v>
      </c>
      <c r="H223">
        <v>8</v>
      </c>
      <c r="I223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>
        <v>104</v>
      </c>
      <c r="T223">
        <v>5000</v>
      </c>
      <c r="U223">
        <v>114</v>
      </c>
      <c r="V223">
        <v>5000</v>
      </c>
      <c r="W223">
        <v>125</v>
      </c>
      <c r="X223">
        <v>5000</v>
      </c>
      <c r="Y223">
        <v>137</v>
      </c>
      <c r="Z223">
        <v>5000</v>
      </c>
      <c r="AA223">
        <v>150</v>
      </c>
      <c r="AB223">
        <v>5000</v>
      </c>
      <c r="AC223">
        <v>165</v>
      </c>
      <c r="AD223">
        <v>5000</v>
      </c>
      <c r="AE223">
        <v>181</v>
      </c>
      <c r="AF223">
        <v>5000</v>
      </c>
      <c r="AG223">
        <v>199</v>
      </c>
      <c r="AH223">
        <v>5000</v>
      </c>
      <c r="AI223">
        <v>5000</v>
      </c>
      <c r="AJ223">
        <v>5000</v>
      </c>
      <c r="AK223">
        <v>239</v>
      </c>
      <c r="AL223">
        <v>5000</v>
      </c>
      <c r="AM223">
        <v>262</v>
      </c>
      <c r="AN223">
        <v>5000</v>
      </c>
      <c r="AO223">
        <v>288</v>
      </c>
      <c r="AP223">
        <v>5000</v>
      </c>
      <c r="AQ223">
        <v>45</v>
      </c>
      <c r="AR223" t="s">
        <v>234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264</v>
      </c>
      <c r="D224">
        <v>2</v>
      </c>
      <c r="E224">
        <v>64</v>
      </c>
      <c r="F224">
        <v>40</v>
      </c>
      <c r="G224">
        <v>15</v>
      </c>
      <c r="H224">
        <v>15</v>
      </c>
      <c r="I224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>
        <v>104</v>
      </c>
      <c r="T224">
        <v>5000</v>
      </c>
      <c r="U224">
        <v>114</v>
      </c>
      <c r="V224">
        <v>5000</v>
      </c>
      <c r="W224">
        <v>125</v>
      </c>
      <c r="X224">
        <v>5000</v>
      </c>
      <c r="Y224">
        <v>137</v>
      </c>
      <c r="Z224">
        <v>5000</v>
      </c>
      <c r="AA224">
        <v>150</v>
      </c>
      <c r="AB224">
        <v>5000</v>
      </c>
      <c r="AC224">
        <v>165</v>
      </c>
      <c r="AD224">
        <v>5000</v>
      </c>
      <c r="AE224">
        <v>181</v>
      </c>
      <c r="AF224">
        <v>5000</v>
      </c>
      <c r="AG224">
        <v>199</v>
      </c>
      <c r="AH224">
        <v>5000</v>
      </c>
      <c r="AI224">
        <v>5000</v>
      </c>
      <c r="AJ224">
        <v>5000</v>
      </c>
      <c r="AK224">
        <v>239</v>
      </c>
      <c r="AL224">
        <v>5000</v>
      </c>
      <c r="AM224">
        <v>262</v>
      </c>
      <c r="AN224">
        <v>5000</v>
      </c>
      <c r="AO224">
        <v>288</v>
      </c>
      <c r="AP224">
        <v>5000</v>
      </c>
      <c r="AQ224">
        <v>45</v>
      </c>
      <c r="AR224" t="s">
        <v>234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265</v>
      </c>
      <c r="D225">
        <v>2</v>
      </c>
      <c r="E225">
        <v>65</v>
      </c>
      <c r="F225">
        <v>40</v>
      </c>
      <c r="G225">
        <v>30</v>
      </c>
      <c r="H225">
        <v>45</v>
      </c>
      <c r="I225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>
        <v>104</v>
      </c>
      <c r="T225">
        <v>5000</v>
      </c>
      <c r="U225">
        <v>114</v>
      </c>
      <c r="V225">
        <v>5000</v>
      </c>
      <c r="W225">
        <v>125</v>
      </c>
      <c r="X225">
        <v>5000</v>
      </c>
      <c r="Y225">
        <v>137</v>
      </c>
      <c r="Z225">
        <v>5000</v>
      </c>
      <c r="AA225">
        <v>150</v>
      </c>
      <c r="AB225">
        <v>5000</v>
      </c>
      <c r="AC225">
        <v>165</v>
      </c>
      <c r="AD225">
        <v>5000</v>
      </c>
      <c r="AE225">
        <v>181</v>
      </c>
      <c r="AF225">
        <v>5000</v>
      </c>
      <c r="AG225">
        <v>199</v>
      </c>
      <c r="AH225">
        <v>5000</v>
      </c>
      <c r="AI225">
        <v>5000</v>
      </c>
      <c r="AJ225">
        <v>5000</v>
      </c>
      <c r="AK225">
        <v>239</v>
      </c>
      <c r="AL225">
        <v>5000</v>
      </c>
      <c r="AM225">
        <v>262</v>
      </c>
      <c r="AN225">
        <v>5000</v>
      </c>
      <c r="AO225">
        <v>288</v>
      </c>
      <c r="AP225">
        <v>5000</v>
      </c>
      <c r="AQ225">
        <v>45</v>
      </c>
      <c r="AR225" t="s">
        <v>234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266</v>
      </c>
      <c r="D226">
        <v>0</v>
      </c>
      <c r="E226">
        <v>202</v>
      </c>
      <c r="F226">
        <v>0</v>
      </c>
      <c r="G226">
        <v>0</v>
      </c>
      <c r="H226">
        <v>0</v>
      </c>
      <c r="I226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>
        <v>94</v>
      </c>
      <c r="T226">
        <v>5000</v>
      </c>
      <c r="U226">
        <v>103</v>
      </c>
      <c r="V226">
        <v>5000</v>
      </c>
      <c r="W226">
        <v>113</v>
      </c>
      <c r="X226">
        <v>5000</v>
      </c>
      <c r="Y226">
        <v>124</v>
      </c>
      <c r="Z226">
        <v>5000</v>
      </c>
      <c r="AA226">
        <v>136</v>
      </c>
      <c r="AB226">
        <v>5000</v>
      </c>
      <c r="AC226">
        <v>149</v>
      </c>
      <c r="AD226">
        <v>5000</v>
      </c>
      <c r="AE226">
        <v>163</v>
      </c>
      <c r="AF226">
        <v>5000</v>
      </c>
      <c r="AG226">
        <v>179</v>
      </c>
      <c r="AH226">
        <v>5000</v>
      </c>
      <c r="AI226">
        <v>5000</v>
      </c>
      <c r="AJ226">
        <v>5000</v>
      </c>
      <c r="AK226">
        <v>215</v>
      </c>
      <c r="AL226">
        <v>5000</v>
      </c>
      <c r="AM226">
        <v>236</v>
      </c>
      <c r="AN226">
        <v>5000</v>
      </c>
      <c r="AO226">
        <v>259</v>
      </c>
      <c r="AP226">
        <v>5000</v>
      </c>
      <c r="AQ226">
        <v>0</v>
      </c>
      <c r="AR226" t="s">
        <v>234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267</v>
      </c>
      <c r="D227">
        <v>2</v>
      </c>
      <c r="E227">
        <v>201</v>
      </c>
      <c r="F227">
        <v>12</v>
      </c>
      <c r="G227">
        <v>15</v>
      </c>
      <c r="H227">
        <v>19</v>
      </c>
      <c r="I227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>
        <v>44</v>
      </c>
      <c r="T227">
        <v>5000</v>
      </c>
      <c r="U227">
        <v>48</v>
      </c>
      <c r="V227">
        <v>5000</v>
      </c>
      <c r="W227">
        <v>52</v>
      </c>
      <c r="X227">
        <v>5000</v>
      </c>
      <c r="Y227">
        <v>57</v>
      </c>
      <c r="Z227">
        <v>5000</v>
      </c>
      <c r="AA227">
        <v>62</v>
      </c>
      <c r="AB227">
        <v>5000</v>
      </c>
      <c r="AC227">
        <v>68</v>
      </c>
      <c r="AD227">
        <v>5000</v>
      </c>
      <c r="AE227">
        <v>74</v>
      </c>
      <c r="AF227">
        <v>5000</v>
      </c>
      <c r="AG227">
        <v>81</v>
      </c>
      <c r="AH227">
        <v>5000</v>
      </c>
      <c r="AI227">
        <v>5000</v>
      </c>
      <c r="AJ227">
        <v>5000</v>
      </c>
      <c r="AK227">
        <v>97</v>
      </c>
      <c r="AL227">
        <v>5000</v>
      </c>
      <c r="AM227">
        <v>106</v>
      </c>
      <c r="AN227">
        <v>5000</v>
      </c>
      <c r="AO227">
        <v>116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268</v>
      </c>
      <c r="D228" s="4">
        <v>8</v>
      </c>
      <c r="E228" s="4">
        <v>202</v>
      </c>
      <c r="F228" s="4">
        <v>20</v>
      </c>
      <c r="G228" s="4">
        <v>50</v>
      </c>
      <c r="H228" s="4">
        <v>60</v>
      </c>
      <c r="I228" s="4">
        <v>10</v>
      </c>
      <c r="J228" s="4">
        <v>20</v>
      </c>
      <c r="K228" s="4">
        <v>20</v>
      </c>
      <c r="L228" s="4">
        <v>2</v>
      </c>
      <c r="M228" s="4">
        <v>42</v>
      </c>
      <c r="N228" s="4">
        <v>2000</v>
      </c>
      <c r="O228" s="4">
        <v>45</v>
      </c>
      <c r="P228" s="4">
        <v>3000</v>
      </c>
      <c r="Q228" s="4">
        <v>48</v>
      </c>
      <c r="R228" s="4">
        <v>4000</v>
      </c>
      <c r="S228" s="4">
        <v>26</v>
      </c>
      <c r="T228" s="4">
        <v>5000</v>
      </c>
      <c r="U228" s="4">
        <v>28</v>
      </c>
      <c r="V228" s="4">
        <v>5000</v>
      </c>
      <c r="W228" s="4">
        <v>30</v>
      </c>
      <c r="X228" s="4">
        <v>5000</v>
      </c>
      <c r="Y228" s="4">
        <v>33</v>
      </c>
      <c r="Z228" s="4">
        <v>5000</v>
      </c>
      <c r="AA228" s="4">
        <v>36</v>
      </c>
      <c r="AB228" s="4">
        <v>5000</v>
      </c>
      <c r="AC228" s="4">
        <v>39</v>
      </c>
      <c r="AD228" s="4">
        <v>5000</v>
      </c>
      <c r="AE228" s="4">
        <v>42</v>
      </c>
      <c r="AF228" s="4">
        <v>5000</v>
      </c>
      <c r="AG228" s="4">
        <v>46</v>
      </c>
      <c r="AH228" s="4">
        <v>5000</v>
      </c>
      <c r="AI228" s="4">
        <v>5000</v>
      </c>
      <c r="AJ228" s="4">
        <v>5000</v>
      </c>
      <c r="AK228" s="4">
        <v>55</v>
      </c>
      <c r="AL228" s="4">
        <v>5000</v>
      </c>
      <c r="AM228" s="4">
        <v>60</v>
      </c>
      <c r="AN228" s="4">
        <v>5000</v>
      </c>
      <c r="AO228" s="4">
        <v>66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269</v>
      </c>
      <c r="D229" s="4">
        <v>2</v>
      </c>
      <c r="E229" s="4">
        <v>203</v>
      </c>
      <c r="F229" s="4">
        <v>20</v>
      </c>
      <c r="G229" s="4">
        <v>50</v>
      </c>
      <c r="H229" s="4">
        <v>60</v>
      </c>
      <c r="I229" s="4">
        <v>20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v>26</v>
      </c>
      <c r="T229" s="4">
        <v>5000</v>
      </c>
      <c r="U229" s="4">
        <v>28</v>
      </c>
      <c r="V229" s="4">
        <v>5000</v>
      </c>
      <c r="W229" s="4">
        <v>30</v>
      </c>
      <c r="X229" s="4">
        <v>5000</v>
      </c>
      <c r="Y229" s="4">
        <v>33</v>
      </c>
      <c r="Z229" s="4">
        <v>5000</v>
      </c>
      <c r="AA229" s="4">
        <v>36</v>
      </c>
      <c r="AB229" s="4">
        <v>5000</v>
      </c>
      <c r="AC229" s="4">
        <v>39</v>
      </c>
      <c r="AD229" s="4">
        <v>5000</v>
      </c>
      <c r="AE229" s="4">
        <v>42</v>
      </c>
      <c r="AF229" s="4">
        <v>5000</v>
      </c>
      <c r="AG229" s="4">
        <v>46</v>
      </c>
      <c r="AH229" s="4">
        <v>5000</v>
      </c>
      <c r="AI229" s="4">
        <v>5000</v>
      </c>
      <c r="AJ229" s="4">
        <v>5000</v>
      </c>
      <c r="AK229" s="4">
        <v>55</v>
      </c>
      <c r="AL229" s="4">
        <v>5000</v>
      </c>
      <c r="AM229" s="4">
        <v>60</v>
      </c>
      <c r="AN229" s="4">
        <v>5000</v>
      </c>
      <c r="AO229" s="4">
        <v>66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270</v>
      </c>
      <c r="D230" s="4">
        <v>4</v>
      </c>
      <c r="E230" s="4">
        <v>204</v>
      </c>
      <c r="F230" s="4">
        <v>12</v>
      </c>
      <c r="G230" s="4">
        <v>0</v>
      </c>
      <c r="H230" s="4">
        <v>0</v>
      </c>
      <c r="I230" s="4">
        <v>3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v>50</v>
      </c>
      <c r="T230" s="4">
        <v>5000</v>
      </c>
      <c r="U230" s="4">
        <v>55</v>
      </c>
      <c r="V230" s="4">
        <v>5000</v>
      </c>
      <c r="W230" s="4">
        <v>60</v>
      </c>
      <c r="X230" s="4">
        <v>5000</v>
      </c>
      <c r="Y230" s="4">
        <v>66</v>
      </c>
      <c r="Z230" s="4">
        <v>5000</v>
      </c>
      <c r="AA230" s="4">
        <v>72</v>
      </c>
      <c r="AB230" s="4">
        <v>5000</v>
      </c>
      <c r="AC230" s="4">
        <v>79</v>
      </c>
      <c r="AD230" s="4">
        <v>5000</v>
      </c>
      <c r="AE230" s="4">
        <v>86</v>
      </c>
      <c r="AF230" s="4">
        <v>5000</v>
      </c>
      <c r="AG230" s="4">
        <v>94</v>
      </c>
      <c r="AH230" s="4">
        <v>5000</v>
      </c>
      <c r="AI230" s="4">
        <v>5000</v>
      </c>
      <c r="AJ230" s="4">
        <v>5000</v>
      </c>
      <c r="AK230" s="4">
        <v>113</v>
      </c>
      <c r="AL230" s="4">
        <v>5000</v>
      </c>
      <c r="AM230" s="4">
        <v>124</v>
      </c>
      <c r="AN230" s="4">
        <v>5000</v>
      </c>
      <c r="AO230" s="4">
        <v>136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2389</v>
      </c>
      <c r="D231" s="4">
        <v>2</v>
      </c>
      <c r="E231" s="4">
        <v>205</v>
      </c>
      <c r="F231" s="4">
        <v>5</v>
      </c>
      <c r="G231" s="4">
        <v>50</v>
      </c>
      <c r="H231" s="4">
        <v>60</v>
      </c>
      <c r="I231" s="4">
        <v>2</v>
      </c>
      <c r="J231" s="4">
        <v>20</v>
      </c>
      <c r="K231" s="4">
        <v>20</v>
      </c>
      <c r="L231" s="4">
        <v>1</v>
      </c>
      <c r="M231" s="4">
        <v>44</v>
      </c>
      <c r="N231" s="4">
        <v>2000</v>
      </c>
      <c r="O231" s="4">
        <v>47</v>
      </c>
      <c r="P231" s="4">
        <v>3000</v>
      </c>
      <c r="Q231" s="4">
        <v>50</v>
      </c>
      <c r="R231" s="4">
        <v>4000</v>
      </c>
      <c r="S231" s="4">
        <v>26</v>
      </c>
      <c r="T231" s="4">
        <v>5000</v>
      </c>
      <c r="U231" s="4">
        <v>28</v>
      </c>
      <c r="V231" s="4">
        <v>5000</v>
      </c>
      <c r="W231" s="4">
        <v>30</v>
      </c>
      <c r="X231" s="4">
        <v>5000</v>
      </c>
      <c r="Y231" s="4">
        <v>33</v>
      </c>
      <c r="Z231" s="4">
        <v>5000</v>
      </c>
      <c r="AA231" s="4">
        <v>36</v>
      </c>
      <c r="AB231" s="4">
        <v>5000</v>
      </c>
      <c r="AC231" s="4">
        <v>39</v>
      </c>
      <c r="AD231" s="4">
        <v>5000</v>
      </c>
      <c r="AE231" s="4">
        <v>42</v>
      </c>
      <c r="AF231" s="4">
        <v>5000</v>
      </c>
      <c r="AG231" s="4">
        <v>46</v>
      </c>
      <c r="AH231" s="4">
        <v>5000</v>
      </c>
      <c r="AI231" s="4">
        <v>5000</v>
      </c>
      <c r="AJ231" s="4">
        <v>5000</v>
      </c>
      <c r="AK231" s="4">
        <v>55</v>
      </c>
      <c r="AL231" s="4">
        <v>5000</v>
      </c>
      <c r="AM231" s="4">
        <v>60</v>
      </c>
      <c r="AN231" s="4">
        <v>5000</v>
      </c>
      <c r="AO231" s="4">
        <v>66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271</v>
      </c>
      <c r="D232" s="4">
        <v>2</v>
      </c>
      <c r="E232" s="4">
        <v>206</v>
      </c>
      <c r="F232" s="4">
        <v>5</v>
      </c>
      <c r="G232" s="4">
        <v>50</v>
      </c>
      <c r="H232" s="4">
        <v>60</v>
      </c>
      <c r="I232" s="4">
        <v>2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v>26</v>
      </c>
      <c r="T232" s="4">
        <v>5000</v>
      </c>
      <c r="U232" s="4">
        <v>28</v>
      </c>
      <c r="V232" s="4">
        <v>5000</v>
      </c>
      <c r="W232" s="4">
        <v>30</v>
      </c>
      <c r="X232" s="4">
        <v>5000</v>
      </c>
      <c r="Y232" s="4">
        <v>33</v>
      </c>
      <c r="Z232" s="4">
        <v>5000</v>
      </c>
      <c r="AA232" s="4">
        <v>36</v>
      </c>
      <c r="AB232" s="4">
        <v>5000</v>
      </c>
      <c r="AC232" s="4">
        <v>39</v>
      </c>
      <c r="AD232" s="4">
        <v>5000</v>
      </c>
      <c r="AE232" s="4">
        <v>42</v>
      </c>
      <c r="AF232" s="4">
        <v>5000</v>
      </c>
      <c r="AG232" s="4">
        <v>46</v>
      </c>
      <c r="AH232" s="4">
        <v>5000</v>
      </c>
      <c r="AI232" s="4">
        <v>5000</v>
      </c>
      <c r="AJ232" s="4">
        <v>5000</v>
      </c>
      <c r="AK232" s="4">
        <v>55</v>
      </c>
      <c r="AL232" s="4">
        <v>5000</v>
      </c>
      <c r="AM232" s="4">
        <v>60</v>
      </c>
      <c r="AN232" s="4">
        <v>5000</v>
      </c>
      <c r="AO232" s="4">
        <v>66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272</v>
      </c>
      <c r="D233">
        <v>2</v>
      </c>
      <c r="E233">
        <v>208</v>
      </c>
      <c r="F233">
        <v>5</v>
      </c>
      <c r="G233">
        <v>50</v>
      </c>
      <c r="H233">
        <v>60</v>
      </c>
      <c r="I233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>
        <v>26</v>
      </c>
      <c r="T233">
        <v>5000</v>
      </c>
      <c r="U233">
        <v>28</v>
      </c>
      <c r="V233">
        <v>5000</v>
      </c>
      <c r="W233">
        <v>30</v>
      </c>
      <c r="X233">
        <v>5000</v>
      </c>
      <c r="Y233">
        <v>33</v>
      </c>
      <c r="Z233">
        <v>5000</v>
      </c>
      <c r="AA233">
        <v>36</v>
      </c>
      <c r="AB233">
        <v>5000</v>
      </c>
      <c r="AC233">
        <v>39</v>
      </c>
      <c r="AD233">
        <v>5000</v>
      </c>
      <c r="AE233">
        <v>42</v>
      </c>
      <c r="AF233">
        <v>5000</v>
      </c>
      <c r="AG233">
        <v>46</v>
      </c>
      <c r="AH233">
        <v>5000</v>
      </c>
      <c r="AI233">
        <v>5000</v>
      </c>
      <c r="AJ233">
        <v>5000</v>
      </c>
      <c r="AK233">
        <v>55</v>
      </c>
      <c r="AL233">
        <v>5000</v>
      </c>
      <c r="AM233">
        <v>60</v>
      </c>
      <c r="AN233">
        <v>5000</v>
      </c>
      <c r="AO233">
        <v>66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2390</v>
      </c>
      <c r="D234" s="4">
        <v>2</v>
      </c>
      <c r="E234" s="4">
        <v>209</v>
      </c>
      <c r="F234" s="4">
        <v>5</v>
      </c>
      <c r="G234" s="4">
        <v>200</v>
      </c>
      <c r="H234" s="4">
        <v>500</v>
      </c>
      <c r="I234" s="4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v>26</v>
      </c>
      <c r="T234" s="4">
        <v>5000</v>
      </c>
      <c r="U234" s="4">
        <v>28</v>
      </c>
      <c r="V234" s="4">
        <v>5000</v>
      </c>
      <c r="W234" s="4">
        <v>30</v>
      </c>
      <c r="X234" s="4">
        <v>5000</v>
      </c>
      <c r="Y234" s="4">
        <v>33</v>
      </c>
      <c r="Z234" s="4">
        <v>5000</v>
      </c>
      <c r="AA234" s="4">
        <v>36</v>
      </c>
      <c r="AB234" s="4">
        <v>5000</v>
      </c>
      <c r="AC234" s="4">
        <v>39</v>
      </c>
      <c r="AD234" s="4">
        <v>5000</v>
      </c>
      <c r="AE234" s="4">
        <v>42</v>
      </c>
      <c r="AF234" s="4">
        <v>5000</v>
      </c>
      <c r="AG234" s="4">
        <v>46</v>
      </c>
      <c r="AH234" s="4">
        <v>5000</v>
      </c>
      <c r="AI234" s="4">
        <v>5000</v>
      </c>
      <c r="AJ234" s="4">
        <v>5000</v>
      </c>
      <c r="AK234" s="4">
        <v>55</v>
      </c>
      <c r="AL234" s="4">
        <v>5000</v>
      </c>
      <c r="AM234" s="4">
        <v>60</v>
      </c>
      <c r="AN234" s="4">
        <v>5000</v>
      </c>
      <c r="AO234" s="4">
        <v>66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273</v>
      </c>
      <c r="D235" s="4">
        <v>2</v>
      </c>
      <c r="E235" s="4">
        <v>210</v>
      </c>
      <c r="F235" s="4">
        <v>20</v>
      </c>
      <c r="G235" s="4">
        <v>50</v>
      </c>
      <c r="H235" s="4">
        <v>60</v>
      </c>
      <c r="I235" s="4">
        <v>20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v>26</v>
      </c>
      <c r="T235" s="4">
        <v>5000</v>
      </c>
      <c r="U235" s="4">
        <v>28</v>
      </c>
      <c r="V235" s="4">
        <v>5000</v>
      </c>
      <c r="W235" s="4">
        <v>30</v>
      </c>
      <c r="X235" s="4">
        <v>5000</v>
      </c>
      <c r="Y235" s="4">
        <v>33</v>
      </c>
      <c r="Z235" s="4">
        <v>5000</v>
      </c>
      <c r="AA235" s="4">
        <v>36</v>
      </c>
      <c r="AB235" s="4">
        <v>5000</v>
      </c>
      <c r="AC235" s="4">
        <v>39</v>
      </c>
      <c r="AD235" s="4">
        <v>5000</v>
      </c>
      <c r="AE235" s="4">
        <v>42</v>
      </c>
      <c r="AF235" s="4">
        <v>5000</v>
      </c>
      <c r="AG235" s="4">
        <v>46</v>
      </c>
      <c r="AH235" s="4">
        <v>5000</v>
      </c>
      <c r="AI235" s="4">
        <v>5000</v>
      </c>
      <c r="AJ235" s="4">
        <v>5000</v>
      </c>
      <c r="AK235" s="4">
        <v>55</v>
      </c>
      <c r="AL235" s="4">
        <v>5000</v>
      </c>
      <c r="AM235" s="4">
        <v>60</v>
      </c>
      <c r="AN235" s="4">
        <v>5000</v>
      </c>
      <c r="AO235" s="4">
        <v>66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274</v>
      </c>
      <c r="D236">
        <v>8</v>
      </c>
      <c r="E236">
        <v>202</v>
      </c>
      <c r="F236">
        <v>5</v>
      </c>
      <c r="G236">
        <v>50</v>
      </c>
      <c r="H236">
        <v>60</v>
      </c>
      <c r="I236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>
        <v>26</v>
      </c>
      <c r="T236">
        <v>5000</v>
      </c>
      <c r="U236">
        <v>28</v>
      </c>
      <c r="V236">
        <v>5000</v>
      </c>
      <c r="W236">
        <v>30</v>
      </c>
      <c r="X236">
        <v>5000</v>
      </c>
      <c r="Y236">
        <v>33</v>
      </c>
      <c r="Z236">
        <v>5000</v>
      </c>
      <c r="AA236">
        <v>36</v>
      </c>
      <c r="AB236">
        <v>5000</v>
      </c>
      <c r="AC236">
        <v>39</v>
      </c>
      <c r="AD236">
        <v>5000</v>
      </c>
      <c r="AE236">
        <v>42</v>
      </c>
      <c r="AF236">
        <v>5000</v>
      </c>
      <c r="AG236">
        <v>46</v>
      </c>
      <c r="AH236">
        <v>5000</v>
      </c>
      <c r="AI236">
        <v>5000</v>
      </c>
      <c r="AJ236">
        <v>5000</v>
      </c>
      <c r="AK236">
        <v>55</v>
      </c>
      <c r="AL236">
        <v>5000</v>
      </c>
      <c r="AM236">
        <v>60</v>
      </c>
      <c r="AN236">
        <v>5000</v>
      </c>
      <c r="AO236">
        <v>66</v>
      </c>
      <c r="AP236">
        <v>5000</v>
      </c>
      <c r="AQ236">
        <v>60</v>
      </c>
      <c r="AR236" t="s">
        <v>131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275</v>
      </c>
      <c r="D237">
        <v>2</v>
      </c>
      <c r="E237">
        <v>203</v>
      </c>
      <c r="F237">
        <v>5</v>
      </c>
      <c r="G237">
        <v>50</v>
      </c>
      <c r="H237">
        <v>60</v>
      </c>
      <c r="I237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>
        <v>26</v>
      </c>
      <c r="T237">
        <v>5000</v>
      </c>
      <c r="U237">
        <v>28</v>
      </c>
      <c r="V237">
        <v>5000</v>
      </c>
      <c r="W237">
        <v>30</v>
      </c>
      <c r="X237">
        <v>5000</v>
      </c>
      <c r="Y237">
        <v>33</v>
      </c>
      <c r="Z237">
        <v>5000</v>
      </c>
      <c r="AA237">
        <v>36</v>
      </c>
      <c r="AB237">
        <v>5000</v>
      </c>
      <c r="AC237">
        <v>39</v>
      </c>
      <c r="AD237">
        <v>5000</v>
      </c>
      <c r="AE237">
        <v>42</v>
      </c>
      <c r="AF237">
        <v>5000</v>
      </c>
      <c r="AG237">
        <v>46</v>
      </c>
      <c r="AH237">
        <v>5000</v>
      </c>
      <c r="AI237">
        <v>5000</v>
      </c>
      <c r="AJ237">
        <v>5000</v>
      </c>
      <c r="AK237">
        <v>55</v>
      </c>
      <c r="AL237">
        <v>5000</v>
      </c>
      <c r="AM237">
        <v>60</v>
      </c>
      <c r="AN237">
        <v>5000</v>
      </c>
      <c r="AO237">
        <v>66</v>
      </c>
      <c r="AP237">
        <v>5000</v>
      </c>
      <c r="AQ237">
        <v>60</v>
      </c>
      <c r="AR237" t="s">
        <v>131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276</v>
      </c>
      <c r="D238">
        <v>4</v>
      </c>
      <c r="E238">
        <v>204</v>
      </c>
      <c r="F238">
        <v>12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>
        <v>50</v>
      </c>
      <c r="T238">
        <v>5000</v>
      </c>
      <c r="U238">
        <v>55</v>
      </c>
      <c r="V238">
        <v>5000</v>
      </c>
      <c r="W238">
        <v>60</v>
      </c>
      <c r="X238">
        <v>5000</v>
      </c>
      <c r="Y238">
        <v>66</v>
      </c>
      <c r="Z238">
        <v>5000</v>
      </c>
      <c r="AA238">
        <v>72</v>
      </c>
      <c r="AB238">
        <v>5000</v>
      </c>
      <c r="AC238">
        <v>79</v>
      </c>
      <c r="AD238">
        <v>5000</v>
      </c>
      <c r="AE238">
        <v>86</v>
      </c>
      <c r="AF238">
        <v>5000</v>
      </c>
      <c r="AG238">
        <v>94</v>
      </c>
      <c r="AH238">
        <v>5000</v>
      </c>
      <c r="AI238">
        <v>5000</v>
      </c>
      <c r="AJ238">
        <v>5000</v>
      </c>
      <c r="AK238">
        <v>113</v>
      </c>
      <c r="AL238">
        <v>5000</v>
      </c>
      <c r="AM238">
        <v>124</v>
      </c>
      <c r="AN238">
        <v>5000</v>
      </c>
      <c r="AO238">
        <v>136</v>
      </c>
      <c r="AP238">
        <v>5000</v>
      </c>
      <c r="AQ238">
        <v>10</v>
      </c>
      <c r="AR238" t="s">
        <v>131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277</v>
      </c>
      <c r="D239">
        <v>2</v>
      </c>
      <c r="E239">
        <v>205</v>
      </c>
      <c r="F239">
        <v>5</v>
      </c>
      <c r="G239">
        <v>50</v>
      </c>
      <c r="H239">
        <v>60</v>
      </c>
      <c r="I239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>
        <v>26</v>
      </c>
      <c r="T239">
        <v>5000</v>
      </c>
      <c r="U239">
        <v>28</v>
      </c>
      <c r="V239">
        <v>5000</v>
      </c>
      <c r="W239">
        <v>30</v>
      </c>
      <c r="X239">
        <v>5000</v>
      </c>
      <c r="Y239">
        <v>33</v>
      </c>
      <c r="Z239">
        <v>5000</v>
      </c>
      <c r="AA239">
        <v>36</v>
      </c>
      <c r="AB239">
        <v>5000</v>
      </c>
      <c r="AC239">
        <v>39</v>
      </c>
      <c r="AD239">
        <v>5000</v>
      </c>
      <c r="AE239">
        <v>42</v>
      </c>
      <c r="AF239">
        <v>5000</v>
      </c>
      <c r="AG239">
        <v>46</v>
      </c>
      <c r="AH239">
        <v>5000</v>
      </c>
      <c r="AI239">
        <v>5000</v>
      </c>
      <c r="AJ239">
        <v>5000</v>
      </c>
      <c r="AK239">
        <v>55</v>
      </c>
      <c r="AL239">
        <v>5000</v>
      </c>
      <c r="AM239">
        <v>60</v>
      </c>
      <c r="AN239">
        <v>5000</v>
      </c>
      <c r="AO239">
        <v>66</v>
      </c>
      <c r="AP239">
        <v>5000</v>
      </c>
      <c r="AQ239">
        <v>60</v>
      </c>
      <c r="AR239" t="s">
        <v>131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278</v>
      </c>
      <c r="D240">
        <v>2</v>
      </c>
      <c r="E240">
        <v>206</v>
      </c>
      <c r="F240">
        <v>5</v>
      </c>
      <c r="G240">
        <v>50</v>
      </c>
      <c r="H240">
        <v>60</v>
      </c>
      <c r="I24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>
        <v>26</v>
      </c>
      <c r="T240">
        <v>5000</v>
      </c>
      <c r="U240">
        <v>28</v>
      </c>
      <c r="V240">
        <v>5000</v>
      </c>
      <c r="W240">
        <v>30</v>
      </c>
      <c r="X240">
        <v>5000</v>
      </c>
      <c r="Y240">
        <v>33</v>
      </c>
      <c r="Z240">
        <v>5000</v>
      </c>
      <c r="AA240">
        <v>36</v>
      </c>
      <c r="AB240">
        <v>5000</v>
      </c>
      <c r="AC240">
        <v>39</v>
      </c>
      <c r="AD240">
        <v>5000</v>
      </c>
      <c r="AE240">
        <v>42</v>
      </c>
      <c r="AF240">
        <v>5000</v>
      </c>
      <c r="AG240">
        <v>46</v>
      </c>
      <c r="AH240">
        <v>5000</v>
      </c>
      <c r="AI240">
        <v>5000</v>
      </c>
      <c r="AJ240">
        <v>5000</v>
      </c>
      <c r="AK240">
        <v>55</v>
      </c>
      <c r="AL240">
        <v>5000</v>
      </c>
      <c r="AM240">
        <v>60</v>
      </c>
      <c r="AN240">
        <v>5000</v>
      </c>
      <c r="AO240">
        <v>66</v>
      </c>
      <c r="AP240">
        <v>5000</v>
      </c>
      <c r="AQ240">
        <v>60</v>
      </c>
      <c r="AR240" t="s">
        <v>131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279</v>
      </c>
      <c r="D241">
        <v>2</v>
      </c>
      <c r="E241">
        <v>208</v>
      </c>
      <c r="F241">
        <v>5</v>
      </c>
      <c r="G241">
        <v>50</v>
      </c>
      <c r="H241">
        <v>60</v>
      </c>
      <c r="I241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>
        <v>26</v>
      </c>
      <c r="T241">
        <v>5000</v>
      </c>
      <c r="U241">
        <v>28</v>
      </c>
      <c r="V241">
        <v>5000</v>
      </c>
      <c r="W241">
        <v>30</v>
      </c>
      <c r="X241">
        <v>5000</v>
      </c>
      <c r="Y241">
        <v>33</v>
      </c>
      <c r="Z241">
        <v>5000</v>
      </c>
      <c r="AA241">
        <v>36</v>
      </c>
      <c r="AB241">
        <v>5000</v>
      </c>
      <c r="AC241">
        <v>39</v>
      </c>
      <c r="AD241">
        <v>5000</v>
      </c>
      <c r="AE241">
        <v>42</v>
      </c>
      <c r="AF241">
        <v>5000</v>
      </c>
      <c r="AG241">
        <v>46</v>
      </c>
      <c r="AH241">
        <v>5000</v>
      </c>
      <c r="AI241">
        <v>5000</v>
      </c>
      <c r="AJ241">
        <v>5000</v>
      </c>
      <c r="AK241">
        <v>55</v>
      </c>
      <c r="AL241">
        <v>5000</v>
      </c>
      <c r="AM241">
        <v>60</v>
      </c>
      <c r="AN241">
        <v>5000</v>
      </c>
      <c r="AO241">
        <v>66</v>
      </c>
      <c r="AP241">
        <v>5000</v>
      </c>
      <c r="AQ241">
        <v>60</v>
      </c>
      <c r="AR241" t="s">
        <v>131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280</v>
      </c>
      <c r="D242">
        <v>2</v>
      </c>
      <c r="E242">
        <v>209</v>
      </c>
      <c r="F242">
        <v>5</v>
      </c>
      <c r="G242">
        <v>200</v>
      </c>
      <c r="H242">
        <v>500</v>
      </c>
      <c r="I242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>
        <v>26</v>
      </c>
      <c r="T242">
        <v>5000</v>
      </c>
      <c r="U242">
        <v>28</v>
      </c>
      <c r="V242">
        <v>5000</v>
      </c>
      <c r="W242">
        <v>30</v>
      </c>
      <c r="X242">
        <v>5000</v>
      </c>
      <c r="Y242">
        <v>33</v>
      </c>
      <c r="Z242">
        <v>5000</v>
      </c>
      <c r="AA242">
        <v>36</v>
      </c>
      <c r="AB242">
        <v>5000</v>
      </c>
      <c r="AC242">
        <v>39</v>
      </c>
      <c r="AD242">
        <v>5000</v>
      </c>
      <c r="AE242">
        <v>42</v>
      </c>
      <c r="AF242">
        <v>5000</v>
      </c>
      <c r="AG242">
        <v>46</v>
      </c>
      <c r="AH242">
        <v>5000</v>
      </c>
      <c r="AI242">
        <v>5000</v>
      </c>
      <c r="AJ242">
        <v>5000</v>
      </c>
      <c r="AK242">
        <v>55</v>
      </c>
      <c r="AL242">
        <v>5000</v>
      </c>
      <c r="AM242">
        <v>60</v>
      </c>
      <c r="AN242">
        <v>5000</v>
      </c>
      <c r="AO242">
        <v>66</v>
      </c>
      <c r="AP242">
        <v>5000</v>
      </c>
      <c r="AQ242">
        <v>60</v>
      </c>
      <c r="AR242" t="s">
        <v>131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281</v>
      </c>
      <c r="D243">
        <v>2</v>
      </c>
      <c r="E243">
        <v>210</v>
      </c>
      <c r="F243">
        <v>5</v>
      </c>
      <c r="G243">
        <v>50</v>
      </c>
      <c r="H243">
        <v>60</v>
      </c>
      <c r="I243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>
        <v>26</v>
      </c>
      <c r="T243">
        <v>5000</v>
      </c>
      <c r="U243">
        <v>28</v>
      </c>
      <c r="V243">
        <v>5000</v>
      </c>
      <c r="W243">
        <v>30</v>
      </c>
      <c r="X243">
        <v>5000</v>
      </c>
      <c r="Y243">
        <v>33</v>
      </c>
      <c r="Z243">
        <v>5000</v>
      </c>
      <c r="AA243">
        <v>36</v>
      </c>
      <c r="AB243">
        <v>5000</v>
      </c>
      <c r="AC243">
        <v>39</v>
      </c>
      <c r="AD243">
        <v>5000</v>
      </c>
      <c r="AE243">
        <v>42</v>
      </c>
      <c r="AF243">
        <v>5000</v>
      </c>
      <c r="AG243">
        <v>46</v>
      </c>
      <c r="AH243">
        <v>5000</v>
      </c>
      <c r="AI243">
        <v>5000</v>
      </c>
      <c r="AJ243">
        <v>5000</v>
      </c>
      <c r="AK243">
        <v>55</v>
      </c>
      <c r="AL243">
        <v>5000</v>
      </c>
      <c r="AM243">
        <v>60</v>
      </c>
      <c r="AN243">
        <v>5000</v>
      </c>
      <c r="AO243">
        <v>66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C244" t="s">
        <v>1217</v>
      </c>
      <c r="D244">
        <v>2</v>
      </c>
      <c r="E244">
        <v>210</v>
      </c>
      <c r="F244">
        <v>5</v>
      </c>
      <c r="G244">
        <v>50</v>
      </c>
      <c r="H244">
        <v>60</v>
      </c>
      <c r="I244">
        <v>2</v>
      </c>
      <c r="J244">
        <v>20</v>
      </c>
      <c r="K244">
        <v>20</v>
      </c>
      <c r="L244">
        <v>2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>
        <v>26</v>
      </c>
      <c r="T244">
        <v>5000</v>
      </c>
      <c r="U244">
        <v>28</v>
      </c>
      <c r="V244">
        <v>5000</v>
      </c>
      <c r="W244">
        <v>30</v>
      </c>
      <c r="X244">
        <v>5000</v>
      </c>
      <c r="Y244">
        <v>33</v>
      </c>
      <c r="Z244">
        <v>5000</v>
      </c>
      <c r="AA244">
        <v>36</v>
      </c>
      <c r="AB244">
        <v>5000</v>
      </c>
      <c r="AC244">
        <v>39</v>
      </c>
      <c r="AD244">
        <v>5000</v>
      </c>
      <c r="AE244">
        <v>42</v>
      </c>
      <c r="AF244">
        <v>5000</v>
      </c>
      <c r="AG244">
        <v>46</v>
      </c>
      <c r="AH244">
        <v>5000</v>
      </c>
      <c r="AI244">
        <v>5000</v>
      </c>
      <c r="AJ244">
        <v>5000</v>
      </c>
      <c r="AK244">
        <v>55</v>
      </c>
      <c r="AL244">
        <v>5000</v>
      </c>
      <c r="AM244">
        <v>60</v>
      </c>
      <c r="AN244">
        <v>5000</v>
      </c>
      <c r="AO244">
        <v>66</v>
      </c>
      <c r="AP244">
        <v>5000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1218</v>
      </c>
      <c r="D245">
        <v>2</v>
      </c>
      <c r="E245">
        <v>210</v>
      </c>
      <c r="F245">
        <v>5</v>
      </c>
      <c r="G245">
        <v>50</v>
      </c>
      <c r="H245">
        <v>60</v>
      </c>
      <c r="I245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>
        <v>26</v>
      </c>
      <c r="T245">
        <v>5000</v>
      </c>
      <c r="U245">
        <v>28</v>
      </c>
      <c r="V245">
        <v>5000</v>
      </c>
      <c r="W245">
        <v>30</v>
      </c>
      <c r="X245">
        <v>5000</v>
      </c>
      <c r="Y245">
        <v>33</v>
      </c>
      <c r="Z245">
        <v>5000</v>
      </c>
      <c r="AA245">
        <v>36</v>
      </c>
      <c r="AB245">
        <v>5000</v>
      </c>
      <c r="AC245">
        <v>39</v>
      </c>
      <c r="AD245">
        <v>5000</v>
      </c>
      <c r="AE245">
        <v>42</v>
      </c>
      <c r="AF245">
        <v>5000</v>
      </c>
      <c r="AG245">
        <v>46</v>
      </c>
      <c r="AH245">
        <v>5000</v>
      </c>
      <c r="AI245">
        <v>5000</v>
      </c>
      <c r="AJ245">
        <v>5000</v>
      </c>
      <c r="AK245">
        <v>55</v>
      </c>
      <c r="AL245">
        <v>5000</v>
      </c>
      <c r="AM245">
        <v>60</v>
      </c>
      <c r="AN245">
        <v>5000</v>
      </c>
      <c r="AO245">
        <v>66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1219</v>
      </c>
      <c r="D246">
        <v>2</v>
      </c>
      <c r="E246">
        <v>210</v>
      </c>
      <c r="F246">
        <v>5</v>
      </c>
      <c r="G246">
        <v>50</v>
      </c>
      <c r="H246">
        <v>60</v>
      </c>
      <c r="I246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>
        <v>26</v>
      </c>
      <c r="T246">
        <v>5000</v>
      </c>
      <c r="U246">
        <v>28</v>
      </c>
      <c r="V246">
        <v>5000</v>
      </c>
      <c r="W246">
        <v>30</v>
      </c>
      <c r="X246">
        <v>5000</v>
      </c>
      <c r="Y246">
        <v>33</v>
      </c>
      <c r="Z246">
        <v>5000</v>
      </c>
      <c r="AA246">
        <v>36</v>
      </c>
      <c r="AB246">
        <v>5000</v>
      </c>
      <c r="AC246">
        <v>39</v>
      </c>
      <c r="AD246">
        <v>5000</v>
      </c>
      <c r="AE246">
        <v>42</v>
      </c>
      <c r="AF246">
        <v>5000</v>
      </c>
      <c r="AG246">
        <v>46</v>
      </c>
      <c r="AH246">
        <v>5000</v>
      </c>
      <c r="AI246">
        <v>5000</v>
      </c>
      <c r="AJ246">
        <v>5000</v>
      </c>
      <c r="AK246">
        <v>55</v>
      </c>
      <c r="AL246">
        <v>5000</v>
      </c>
      <c r="AM246">
        <v>60</v>
      </c>
      <c r="AN246">
        <v>5000</v>
      </c>
      <c r="AO246">
        <v>66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1220</v>
      </c>
      <c r="D247">
        <v>2</v>
      </c>
      <c r="E247">
        <v>210</v>
      </c>
      <c r="F247">
        <v>5</v>
      </c>
      <c r="G247">
        <v>50</v>
      </c>
      <c r="H247">
        <v>60</v>
      </c>
      <c r="I247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>
        <v>26</v>
      </c>
      <c r="T247">
        <v>5000</v>
      </c>
      <c r="U247">
        <v>28</v>
      </c>
      <c r="V247">
        <v>5000</v>
      </c>
      <c r="W247">
        <v>30</v>
      </c>
      <c r="X247">
        <v>5000</v>
      </c>
      <c r="Y247">
        <v>33</v>
      </c>
      <c r="Z247">
        <v>5000</v>
      </c>
      <c r="AA247">
        <v>36</v>
      </c>
      <c r="AB247">
        <v>5000</v>
      </c>
      <c r="AC247">
        <v>39</v>
      </c>
      <c r="AD247">
        <v>5000</v>
      </c>
      <c r="AE247">
        <v>42</v>
      </c>
      <c r="AF247">
        <v>5000</v>
      </c>
      <c r="AG247">
        <v>46</v>
      </c>
      <c r="AH247">
        <v>5000</v>
      </c>
      <c r="AI247">
        <v>5000</v>
      </c>
      <c r="AJ247">
        <v>5000</v>
      </c>
      <c r="AK247">
        <v>55</v>
      </c>
      <c r="AL247">
        <v>5000</v>
      </c>
      <c r="AM247">
        <v>60</v>
      </c>
      <c r="AN247">
        <v>5000</v>
      </c>
      <c r="AO247">
        <v>66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1221</v>
      </c>
      <c r="D248">
        <v>2</v>
      </c>
      <c r="E248">
        <v>210</v>
      </c>
      <c r="F248">
        <v>5</v>
      </c>
      <c r="G248">
        <v>50</v>
      </c>
      <c r="H248">
        <v>60</v>
      </c>
      <c r="I248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>
        <v>26</v>
      </c>
      <c r="T248">
        <v>5000</v>
      </c>
      <c r="U248">
        <v>28</v>
      </c>
      <c r="V248">
        <v>5000</v>
      </c>
      <c r="W248">
        <v>30</v>
      </c>
      <c r="X248">
        <v>5000</v>
      </c>
      <c r="Y248">
        <v>33</v>
      </c>
      <c r="Z248">
        <v>5000</v>
      </c>
      <c r="AA248">
        <v>36</v>
      </c>
      <c r="AB248">
        <v>5000</v>
      </c>
      <c r="AC248">
        <v>39</v>
      </c>
      <c r="AD248">
        <v>5000</v>
      </c>
      <c r="AE248">
        <v>42</v>
      </c>
      <c r="AF248">
        <v>5000</v>
      </c>
      <c r="AG248">
        <v>46</v>
      </c>
      <c r="AH248">
        <v>5000</v>
      </c>
      <c r="AI248">
        <v>5000</v>
      </c>
      <c r="AJ248">
        <v>5000</v>
      </c>
      <c r="AK248">
        <v>55</v>
      </c>
      <c r="AL248">
        <v>5000</v>
      </c>
      <c r="AM248">
        <v>60</v>
      </c>
      <c r="AN248">
        <v>5000</v>
      </c>
      <c r="AO248">
        <v>66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1222</v>
      </c>
      <c r="D249">
        <v>2</v>
      </c>
      <c r="E249">
        <v>210</v>
      </c>
      <c r="F249">
        <v>5</v>
      </c>
      <c r="G249">
        <v>50</v>
      </c>
      <c r="H249">
        <v>60</v>
      </c>
      <c r="I249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>
        <v>26</v>
      </c>
      <c r="T249">
        <v>5000</v>
      </c>
      <c r="U249">
        <v>28</v>
      </c>
      <c r="V249">
        <v>5000</v>
      </c>
      <c r="W249">
        <v>30</v>
      </c>
      <c r="X249">
        <v>5000</v>
      </c>
      <c r="Y249">
        <v>33</v>
      </c>
      <c r="Z249">
        <v>5000</v>
      </c>
      <c r="AA249">
        <v>36</v>
      </c>
      <c r="AB249">
        <v>5000</v>
      </c>
      <c r="AC249">
        <v>39</v>
      </c>
      <c r="AD249">
        <v>5000</v>
      </c>
      <c r="AE249">
        <v>42</v>
      </c>
      <c r="AF249">
        <v>5000</v>
      </c>
      <c r="AG249">
        <v>46</v>
      </c>
      <c r="AH249">
        <v>5000</v>
      </c>
      <c r="AI249">
        <v>5000</v>
      </c>
      <c r="AJ249">
        <v>5000</v>
      </c>
      <c r="AK249">
        <v>55</v>
      </c>
      <c r="AL249">
        <v>5000</v>
      </c>
      <c r="AM249">
        <v>60</v>
      </c>
      <c r="AN249">
        <v>5000</v>
      </c>
      <c r="AO249">
        <v>66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1223</v>
      </c>
      <c r="D250">
        <v>2</v>
      </c>
      <c r="E250">
        <v>210</v>
      </c>
      <c r="F250">
        <v>5</v>
      </c>
      <c r="G250">
        <v>50</v>
      </c>
      <c r="H250">
        <v>60</v>
      </c>
      <c r="I25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>
        <v>26</v>
      </c>
      <c r="T250">
        <v>5000</v>
      </c>
      <c r="U250">
        <v>28</v>
      </c>
      <c r="V250">
        <v>5000</v>
      </c>
      <c r="W250">
        <v>30</v>
      </c>
      <c r="X250">
        <v>5000</v>
      </c>
      <c r="Y250">
        <v>33</v>
      </c>
      <c r="Z250">
        <v>5000</v>
      </c>
      <c r="AA250">
        <v>36</v>
      </c>
      <c r="AB250">
        <v>5000</v>
      </c>
      <c r="AC250">
        <v>39</v>
      </c>
      <c r="AD250">
        <v>5000</v>
      </c>
      <c r="AE250">
        <v>42</v>
      </c>
      <c r="AF250">
        <v>5000</v>
      </c>
      <c r="AG250">
        <v>46</v>
      </c>
      <c r="AH250">
        <v>5000</v>
      </c>
      <c r="AI250">
        <v>5000</v>
      </c>
      <c r="AJ250">
        <v>5000</v>
      </c>
      <c r="AK250">
        <v>55</v>
      </c>
      <c r="AL250">
        <v>5000</v>
      </c>
      <c r="AM250">
        <v>60</v>
      </c>
      <c r="AN250">
        <v>5000</v>
      </c>
      <c r="AO250">
        <v>66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1224</v>
      </c>
      <c r="D251">
        <v>2</v>
      </c>
      <c r="E251">
        <v>210</v>
      </c>
      <c r="F251">
        <v>5</v>
      </c>
      <c r="G251">
        <v>50</v>
      </c>
      <c r="H251">
        <v>60</v>
      </c>
      <c r="I251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>
        <v>26</v>
      </c>
      <c r="T251">
        <v>5000</v>
      </c>
      <c r="U251">
        <v>28</v>
      </c>
      <c r="V251">
        <v>5000</v>
      </c>
      <c r="W251">
        <v>30</v>
      </c>
      <c r="X251">
        <v>5000</v>
      </c>
      <c r="Y251">
        <v>33</v>
      </c>
      <c r="Z251">
        <v>5000</v>
      </c>
      <c r="AA251">
        <v>36</v>
      </c>
      <c r="AB251">
        <v>5000</v>
      </c>
      <c r="AC251">
        <v>39</v>
      </c>
      <c r="AD251">
        <v>5000</v>
      </c>
      <c r="AE251">
        <v>42</v>
      </c>
      <c r="AF251">
        <v>5000</v>
      </c>
      <c r="AG251">
        <v>46</v>
      </c>
      <c r="AH251">
        <v>5000</v>
      </c>
      <c r="AI251">
        <v>5000</v>
      </c>
      <c r="AJ251">
        <v>5000</v>
      </c>
      <c r="AK251">
        <v>55</v>
      </c>
      <c r="AL251">
        <v>5000</v>
      </c>
      <c r="AM251">
        <v>60</v>
      </c>
      <c r="AN251">
        <v>5000</v>
      </c>
      <c r="AO251">
        <v>66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1225</v>
      </c>
      <c r="D252">
        <v>2</v>
      </c>
      <c r="E252">
        <v>210</v>
      </c>
      <c r="F252">
        <v>5</v>
      </c>
      <c r="G252">
        <v>50</v>
      </c>
      <c r="H252">
        <v>60</v>
      </c>
      <c r="I252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>
        <v>26</v>
      </c>
      <c r="T252">
        <v>5000</v>
      </c>
      <c r="U252">
        <v>28</v>
      </c>
      <c r="V252">
        <v>5000</v>
      </c>
      <c r="W252">
        <v>30</v>
      </c>
      <c r="X252">
        <v>5000</v>
      </c>
      <c r="Y252">
        <v>33</v>
      </c>
      <c r="Z252">
        <v>5000</v>
      </c>
      <c r="AA252">
        <v>36</v>
      </c>
      <c r="AB252">
        <v>5000</v>
      </c>
      <c r="AC252">
        <v>39</v>
      </c>
      <c r="AD252">
        <v>5000</v>
      </c>
      <c r="AE252">
        <v>42</v>
      </c>
      <c r="AF252">
        <v>5000</v>
      </c>
      <c r="AG252">
        <v>46</v>
      </c>
      <c r="AH252">
        <v>5000</v>
      </c>
      <c r="AI252">
        <v>5000</v>
      </c>
      <c r="AJ252">
        <v>5000</v>
      </c>
      <c r="AK252">
        <v>55</v>
      </c>
      <c r="AL252">
        <v>5000</v>
      </c>
      <c r="AM252">
        <v>60</v>
      </c>
      <c r="AN252">
        <v>5000</v>
      </c>
      <c r="AO252">
        <v>66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1226</v>
      </c>
      <c r="D253">
        <v>2</v>
      </c>
      <c r="E253">
        <v>210</v>
      </c>
      <c r="F253">
        <v>5</v>
      </c>
      <c r="G253">
        <v>50</v>
      </c>
      <c r="H253">
        <v>60</v>
      </c>
      <c r="I253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>
        <v>26</v>
      </c>
      <c r="T253">
        <v>5000</v>
      </c>
      <c r="U253">
        <v>28</v>
      </c>
      <c r="V253">
        <v>5000</v>
      </c>
      <c r="W253">
        <v>30</v>
      </c>
      <c r="X253">
        <v>5000</v>
      </c>
      <c r="Y253">
        <v>33</v>
      </c>
      <c r="Z253">
        <v>5000</v>
      </c>
      <c r="AA253">
        <v>36</v>
      </c>
      <c r="AB253">
        <v>5000</v>
      </c>
      <c r="AC253">
        <v>39</v>
      </c>
      <c r="AD253">
        <v>5000</v>
      </c>
      <c r="AE253">
        <v>42</v>
      </c>
      <c r="AF253">
        <v>5000</v>
      </c>
      <c r="AG253">
        <v>46</v>
      </c>
      <c r="AH253">
        <v>5000</v>
      </c>
      <c r="AI253">
        <v>5000</v>
      </c>
      <c r="AJ253">
        <v>5000</v>
      </c>
      <c r="AK253">
        <v>55</v>
      </c>
      <c r="AL253">
        <v>5000</v>
      </c>
      <c r="AM253">
        <v>60</v>
      </c>
      <c r="AN253">
        <v>5000</v>
      </c>
      <c r="AO253">
        <v>66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1227</v>
      </c>
      <c r="D254">
        <v>2</v>
      </c>
      <c r="E254">
        <v>210</v>
      </c>
      <c r="F254">
        <v>5</v>
      </c>
      <c r="G254">
        <v>50</v>
      </c>
      <c r="H254">
        <v>60</v>
      </c>
      <c r="I254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>
        <v>26</v>
      </c>
      <c r="T254">
        <v>5000</v>
      </c>
      <c r="U254">
        <v>28</v>
      </c>
      <c r="V254">
        <v>5000</v>
      </c>
      <c r="W254">
        <v>30</v>
      </c>
      <c r="X254">
        <v>5000</v>
      </c>
      <c r="Y254">
        <v>33</v>
      </c>
      <c r="Z254">
        <v>5000</v>
      </c>
      <c r="AA254">
        <v>36</v>
      </c>
      <c r="AB254">
        <v>5000</v>
      </c>
      <c r="AC254">
        <v>39</v>
      </c>
      <c r="AD254">
        <v>5000</v>
      </c>
      <c r="AE254">
        <v>42</v>
      </c>
      <c r="AF254">
        <v>5000</v>
      </c>
      <c r="AG254">
        <v>46</v>
      </c>
      <c r="AH254">
        <v>5000</v>
      </c>
      <c r="AI254">
        <v>5000</v>
      </c>
      <c r="AJ254">
        <v>5000</v>
      </c>
      <c r="AK254">
        <v>55</v>
      </c>
      <c r="AL254">
        <v>5000</v>
      </c>
      <c r="AM254">
        <v>60</v>
      </c>
      <c r="AN254">
        <v>5000</v>
      </c>
      <c r="AO254">
        <v>66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1228</v>
      </c>
      <c r="D255">
        <v>2</v>
      </c>
      <c r="E255">
        <v>210</v>
      </c>
      <c r="F255">
        <v>5</v>
      </c>
      <c r="G255">
        <v>50</v>
      </c>
      <c r="H255">
        <v>60</v>
      </c>
      <c r="I255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>
        <v>26</v>
      </c>
      <c r="T255">
        <v>5000</v>
      </c>
      <c r="U255">
        <v>28</v>
      </c>
      <c r="V255">
        <v>5000</v>
      </c>
      <c r="W255">
        <v>30</v>
      </c>
      <c r="X255">
        <v>5000</v>
      </c>
      <c r="Y255">
        <v>33</v>
      </c>
      <c r="Z255">
        <v>5000</v>
      </c>
      <c r="AA255">
        <v>36</v>
      </c>
      <c r="AB255">
        <v>5000</v>
      </c>
      <c r="AC255">
        <v>39</v>
      </c>
      <c r="AD255">
        <v>5000</v>
      </c>
      <c r="AE255">
        <v>42</v>
      </c>
      <c r="AF255">
        <v>5000</v>
      </c>
      <c r="AG255">
        <v>46</v>
      </c>
      <c r="AH255">
        <v>5000</v>
      </c>
      <c r="AI255">
        <v>5000</v>
      </c>
      <c r="AJ255">
        <v>5000</v>
      </c>
      <c r="AK255">
        <v>55</v>
      </c>
      <c r="AL255">
        <v>5000</v>
      </c>
      <c r="AM255">
        <v>60</v>
      </c>
      <c r="AN255">
        <v>5000</v>
      </c>
      <c r="AO255">
        <v>66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1229</v>
      </c>
      <c r="D256">
        <v>2</v>
      </c>
      <c r="E256">
        <v>210</v>
      </c>
      <c r="F256">
        <v>5</v>
      </c>
      <c r="G256">
        <v>50</v>
      </c>
      <c r="H256">
        <v>60</v>
      </c>
      <c r="I256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>
        <v>26</v>
      </c>
      <c r="T256">
        <v>5000</v>
      </c>
      <c r="U256">
        <v>28</v>
      </c>
      <c r="V256">
        <v>5000</v>
      </c>
      <c r="W256">
        <v>30</v>
      </c>
      <c r="X256">
        <v>5000</v>
      </c>
      <c r="Y256">
        <v>33</v>
      </c>
      <c r="Z256">
        <v>5000</v>
      </c>
      <c r="AA256">
        <v>36</v>
      </c>
      <c r="AB256">
        <v>5000</v>
      </c>
      <c r="AC256">
        <v>39</v>
      </c>
      <c r="AD256">
        <v>5000</v>
      </c>
      <c r="AE256">
        <v>42</v>
      </c>
      <c r="AF256">
        <v>5000</v>
      </c>
      <c r="AG256">
        <v>46</v>
      </c>
      <c r="AH256">
        <v>5000</v>
      </c>
      <c r="AI256">
        <v>5000</v>
      </c>
      <c r="AJ256">
        <v>5000</v>
      </c>
      <c r="AK256">
        <v>55</v>
      </c>
      <c r="AL256">
        <v>5000</v>
      </c>
      <c r="AM256">
        <v>60</v>
      </c>
      <c r="AN256">
        <v>5000</v>
      </c>
      <c r="AO256">
        <v>66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1230</v>
      </c>
      <c r="D257">
        <v>2</v>
      </c>
      <c r="E257">
        <v>210</v>
      </c>
      <c r="F257">
        <v>5</v>
      </c>
      <c r="G257">
        <v>50</v>
      </c>
      <c r="H257">
        <v>60</v>
      </c>
      <c r="I257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>
        <v>26</v>
      </c>
      <c r="T257">
        <v>5000</v>
      </c>
      <c r="U257">
        <v>28</v>
      </c>
      <c r="V257">
        <v>5000</v>
      </c>
      <c r="W257">
        <v>30</v>
      </c>
      <c r="X257">
        <v>5000</v>
      </c>
      <c r="Y257">
        <v>33</v>
      </c>
      <c r="Z257">
        <v>5000</v>
      </c>
      <c r="AA257">
        <v>36</v>
      </c>
      <c r="AB257">
        <v>5000</v>
      </c>
      <c r="AC257">
        <v>39</v>
      </c>
      <c r="AD257">
        <v>5000</v>
      </c>
      <c r="AE257">
        <v>42</v>
      </c>
      <c r="AF257">
        <v>5000</v>
      </c>
      <c r="AG257">
        <v>46</v>
      </c>
      <c r="AH257">
        <v>5000</v>
      </c>
      <c r="AI257">
        <v>5000</v>
      </c>
      <c r="AJ257">
        <v>5000</v>
      </c>
      <c r="AK257">
        <v>55</v>
      </c>
      <c r="AL257">
        <v>5000</v>
      </c>
      <c r="AM257">
        <v>60</v>
      </c>
      <c r="AN257">
        <v>5000</v>
      </c>
      <c r="AO257">
        <v>66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1231</v>
      </c>
      <c r="D258">
        <v>2</v>
      </c>
      <c r="E258">
        <v>210</v>
      </c>
      <c r="F258">
        <v>5</v>
      </c>
      <c r="G258">
        <v>50</v>
      </c>
      <c r="H258">
        <v>60</v>
      </c>
      <c r="I258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>
        <v>26</v>
      </c>
      <c r="T258">
        <v>5000</v>
      </c>
      <c r="U258">
        <v>28</v>
      </c>
      <c r="V258">
        <v>5000</v>
      </c>
      <c r="W258">
        <v>30</v>
      </c>
      <c r="X258">
        <v>5000</v>
      </c>
      <c r="Y258">
        <v>33</v>
      </c>
      <c r="Z258">
        <v>5000</v>
      </c>
      <c r="AA258">
        <v>36</v>
      </c>
      <c r="AB258">
        <v>5000</v>
      </c>
      <c r="AC258">
        <v>39</v>
      </c>
      <c r="AD258">
        <v>5000</v>
      </c>
      <c r="AE258">
        <v>42</v>
      </c>
      <c r="AF258">
        <v>5000</v>
      </c>
      <c r="AG258">
        <v>46</v>
      </c>
      <c r="AH258">
        <v>5000</v>
      </c>
      <c r="AI258">
        <v>5000</v>
      </c>
      <c r="AJ258">
        <v>5000</v>
      </c>
      <c r="AK258">
        <v>55</v>
      </c>
      <c r="AL258">
        <v>5000</v>
      </c>
      <c r="AM258">
        <v>60</v>
      </c>
      <c r="AN258">
        <v>5000</v>
      </c>
      <c r="AO258">
        <v>66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1232</v>
      </c>
      <c r="D259">
        <v>2</v>
      </c>
      <c r="E259">
        <v>210</v>
      </c>
      <c r="F259">
        <v>5</v>
      </c>
      <c r="G259">
        <v>50</v>
      </c>
      <c r="H259">
        <v>60</v>
      </c>
      <c r="I259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>
        <v>26</v>
      </c>
      <c r="T259">
        <v>5000</v>
      </c>
      <c r="U259">
        <v>28</v>
      </c>
      <c r="V259">
        <v>5000</v>
      </c>
      <c r="W259">
        <v>30</v>
      </c>
      <c r="X259">
        <v>5000</v>
      </c>
      <c r="Y259">
        <v>33</v>
      </c>
      <c r="Z259">
        <v>5000</v>
      </c>
      <c r="AA259">
        <v>36</v>
      </c>
      <c r="AB259">
        <v>5000</v>
      </c>
      <c r="AC259">
        <v>39</v>
      </c>
      <c r="AD259">
        <v>5000</v>
      </c>
      <c r="AE259">
        <v>42</v>
      </c>
      <c r="AF259">
        <v>5000</v>
      </c>
      <c r="AG259">
        <v>46</v>
      </c>
      <c r="AH259">
        <v>5000</v>
      </c>
      <c r="AI259">
        <v>5000</v>
      </c>
      <c r="AJ259">
        <v>5000</v>
      </c>
      <c r="AK259">
        <v>55</v>
      </c>
      <c r="AL259">
        <v>5000</v>
      </c>
      <c r="AM259">
        <v>60</v>
      </c>
      <c r="AN259">
        <v>5000</v>
      </c>
      <c r="AO259">
        <v>66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1233</v>
      </c>
      <c r="D260">
        <v>2</v>
      </c>
      <c r="E260">
        <v>210</v>
      </c>
      <c r="F260">
        <v>5</v>
      </c>
      <c r="G260">
        <v>50</v>
      </c>
      <c r="H260">
        <v>60</v>
      </c>
      <c r="I26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>
        <v>26</v>
      </c>
      <c r="T260">
        <v>5000</v>
      </c>
      <c r="U260">
        <v>28</v>
      </c>
      <c r="V260">
        <v>5000</v>
      </c>
      <c r="W260">
        <v>30</v>
      </c>
      <c r="X260">
        <v>5000</v>
      </c>
      <c r="Y260">
        <v>33</v>
      </c>
      <c r="Z260">
        <v>5000</v>
      </c>
      <c r="AA260">
        <v>36</v>
      </c>
      <c r="AB260">
        <v>5000</v>
      </c>
      <c r="AC260">
        <v>39</v>
      </c>
      <c r="AD260">
        <v>5000</v>
      </c>
      <c r="AE260">
        <v>42</v>
      </c>
      <c r="AF260">
        <v>5000</v>
      </c>
      <c r="AG260">
        <v>46</v>
      </c>
      <c r="AH260">
        <v>5000</v>
      </c>
      <c r="AI260">
        <v>5000</v>
      </c>
      <c r="AJ260">
        <v>5000</v>
      </c>
      <c r="AK260">
        <v>55</v>
      </c>
      <c r="AL260">
        <v>5000</v>
      </c>
      <c r="AM260">
        <v>60</v>
      </c>
      <c r="AN260">
        <v>5000</v>
      </c>
      <c r="AO260">
        <v>66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1234</v>
      </c>
      <c r="D261">
        <v>2</v>
      </c>
      <c r="E261">
        <v>210</v>
      </c>
      <c r="F261">
        <v>5</v>
      </c>
      <c r="G261">
        <v>50</v>
      </c>
      <c r="H261">
        <v>60</v>
      </c>
      <c r="I261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>
        <v>26</v>
      </c>
      <c r="T261">
        <v>5000</v>
      </c>
      <c r="U261">
        <v>28</v>
      </c>
      <c r="V261">
        <v>5000</v>
      </c>
      <c r="W261">
        <v>30</v>
      </c>
      <c r="X261">
        <v>5000</v>
      </c>
      <c r="Y261">
        <v>33</v>
      </c>
      <c r="Z261">
        <v>5000</v>
      </c>
      <c r="AA261">
        <v>36</v>
      </c>
      <c r="AB261">
        <v>5000</v>
      </c>
      <c r="AC261">
        <v>39</v>
      </c>
      <c r="AD261">
        <v>5000</v>
      </c>
      <c r="AE261">
        <v>42</v>
      </c>
      <c r="AF261">
        <v>5000</v>
      </c>
      <c r="AG261">
        <v>46</v>
      </c>
      <c r="AH261">
        <v>5000</v>
      </c>
      <c r="AI261">
        <v>5000</v>
      </c>
      <c r="AJ261">
        <v>5000</v>
      </c>
      <c r="AK261">
        <v>55</v>
      </c>
      <c r="AL261">
        <v>5000</v>
      </c>
      <c r="AM261">
        <v>60</v>
      </c>
      <c r="AN261">
        <v>5000</v>
      </c>
      <c r="AO261">
        <v>66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1235</v>
      </c>
      <c r="D262">
        <v>2</v>
      </c>
      <c r="E262">
        <v>210</v>
      </c>
      <c r="F262">
        <v>5</v>
      </c>
      <c r="G262">
        <v>50</v>
      </c>
      <c r="H262">
        <v>60</v>
      </c>
      <c r="I262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>
        <v>26</v>
      </c>
      <c r="T262">
        <v>5000</v>
      </c>
      <c r="U262">
        <v>28</v>
      </c>
      <c r="V262">
        <v>5000</v>
      </c>
      <c r="W262">
        <v>30</v>
      </c>
      <c r="X262">
        <v>5000</v>
      </c>
      <c r="Y262">
        <v>33</v>
      </c>
      <c r="Z262">
        <v>5000</v>
      </c>
      <c r="AA262">
        <v>36</v>
      </c>
      <c r="AB262">
        <v>5000</v>
      </c>
      <c r="AC262">
        <v>39</v>
      </c>
      <c r="AD262">
        <v>5000</v>
      </c>
      <c r="AE262">
        <v>42</v>
      </c>
      <c r="AF262">
        <v>5000</v>
      </c>
      <c r="AG262">
        <v>46</v>
      </c>
      <c r="AH262">
        <v>5000</v>
      </c>
      <c r="AI262">
        <v>5000</v>
      </c>
      <c r="AJ262">
        <v>5000</v>
      </c>
      <c r="AK262">
        <v>55</v>
      </c>
      <c r="AL262">
        <v>5000</v>
      </c>
      <c r="AM262">
        <v>60</v>
      </c>
      <c r="AN262">
        <v>5000</v>
      </c>
      <c r="AO262">
        <v>66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1236</v>
      </c>
      <c r="D263">
        <v>2</v>
      </c>
      <c r="E263">
        <v>210</v>
      </c>
      <c r="F263">
        <v>5</v>
      </c>
      <c r="G263">
        <v>50</v>
      </c>
      <c r="H263">
        <v>60</v>
      </c>
      <c r="I263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>
        <v>26</v>
      </c>
      <c r="T263">
        <v>5000</v>
      </c>
      <c r="U263">
        <v>28</v>
      </c>
      <c r="V263">
        <v>5000</v>
      </c>
      <c r="W263">
        <v>30</v>
      </c>
      <c r="X263">
        <v>5000</v>
      </c>
      <c r="Y263">
        <v>33</v>
      </c>
      <c r="Z263">
        <v>5000</v>
      </c>
      <c r="AA263">
        <v>36</v>
      </c>
      <c r="AB263">
        <v>5000</v>
      </c>
      <c r="AC263">
        <v>39</v>
      </c>
      <c r="AD263">
        <v>5000</v>
      </c>
      <c r="AE263">
        <v>42</v>
      </c>
      <c r="AF263">
        <v>5000</v>
      </c>
      <c r="AG263">
        <v>46</v>
      </c>
      <c r="AH263">
        <v>5000</v>
      </c>
      <c r="AI263">
        <v>5000</v>
      </c>
      <c r="AJ263">
        <v>5000</v>
      </c>
      <c r="AK263">
        <v>55</v>
      </c>
      <c r="AL263">
        <v>5000</v>
      </c>
      <c r="AM263">
        <v>60</v>
      </c>
      <c r="AN263">
        <v>5000</v>
      </c>
      <c r="AO263">
        <v>66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sortState xmlns:xlrd2="http://schemas.microsoft.com/office/spreadsheetml/2017/richdata2" ref="A2:AU264">
    <sortCondition ref="A1:A264"/>
  </sortState>
  <phoneticPr fontId="18" type="noConversion"/>
  <pageMargins left="0.75" right="0.75" top="1" bottom="1" header="0.5" footer="0.5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6"/>
  <sheetViews>
    <sheetView topLeftCell="D1" workbookViewId="0">
      <selection activeCell="Z5" sqref="Z5"/>
    </sheetView>
  </sheetViews>
  <sheetFormatPr baseColWidth="10" defaultColWidth="11" defaultRowHeight="16"/>
  <cols>
    <col min="24" max="24" width="14.6640625" customWidth="1"/>
    <col min="25" max="25" width="14.33203125" customWidth="1"/>
    <col min="26" max="26" width="12.6640625" customWidth="1"/>
  </cols>
  <sheetData>
    <row r="1" spans="1:27">
      <c r="A1" t="s">
        <v>506</v>
      </c>
      <c r="B1" t="s">
        <v>675</v>
      </c>
      <c r="C1" t="s">
        <v>674</v>
      </c>
      <c r="D1" t="s">
        <v>673</v>
      </c>
      <c r="E1" t="s">
        <v>672</v>
      </c>
      <c r="F1" t="s">
        <v>671</v>
      </c>
      <c r="G1" t="s">
        <v>670</v>
      </c>
      <c r="H1" t="s">
        <v>669</v>
      </c>
      <c r="I1" t="s">
        <v>481</v>
      </c>
      <c r="J1" t="s">
        <v>480</v>
      </c>
      <c r="K1" t="s">
        <v>668</v>
      </c>
      <c r="L1" t="s">
        <v>667</v>
      </c>
      <c r="M1" t="s">
        <v>666</v>
      </c>
      <c r="N1" t="s">
        <v>665</v>
      </c>
      <c r="O1" t="s">
        <v>664</v>
      </c>
      <c r="P1" t="s">
        <v>663</v>
      </c>
      <c r="Q1" t="s">
        <v>662</v>
      </c>
      <c r="R1" t="s">
        <v>661</v>
      </c>
      <c r="S1" t="s">
        <v>660</v>
      </c>
      <c r="T1" t="s">
        <v>659</v>
      </c>
      <c r="U1" t="s">
        <v>658</v>
      </c>
      <c r="V1" t="s">
        <v>657</v>
      </c>
      <c r="W1" t="s">
        <v>656</v>
      </c>
      <c r="X1" t="s">
        <v>655</v>
      </c>
      <c r="Y1" t="s">
        <v>654</v>
      </c>
      <c r="Z1" t="s">
        <v>653</v>
      </c>
      <c r="AA1" t="s">
        <v>1238</v>
      </c>
    </row>
    <row r="2" spans="1:27" s="5" customFormat="1" ht="13.5" customHeight="1">
      <c r="A2" s="5" t="s">
        <v>650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547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606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1046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533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1047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565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1048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1049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1050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564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563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561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562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1051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537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20</v>
      </c>
      <c r="L17" s="5">
        <v>15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1052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15</v>
      </c>
      <c r="L18" s="3">
        <v>20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3">
        <v>500</v>
      </c>
      <c r="T18" s="3">
        <v>1</v>
      </c>
      <c r="U18" s="3">
        <v>0</v>
      </c>
      <c r="V18" s="3">
        <v>1000</v>
      </c>
      <c r="W18" s="3">
        <v>0</v>
      </c>
      <c r="X18" s="5">
        <v>0</v>
      </c>
      <c r="Y18" s="5">
        <v>0</v>
      </c>
      <c r="Z18" s="5">
        <v>0</v>
      </c>
    </row>
    <row r="19" spans="1:27" s="7" customFormat="1" ht="13.5" customHeight="1">
      <c r="A19" s="7" t="s">
        <v>1053</v>
      </c>
      <c r="B19" s="7">
        <v>100</v>
      </c>
      <c r="C19" s="7">
        <v>23</v>
      </c>
      <c r="D19" s="7">
        <v>37</v>
      </c>
      <c r="E19" s="7">
        <v>16</v>
      </c>
      <c r="F19" s="7">
        <v>1</v>
      </c>
      <c r="G19" s="7">
        <v>0</v>
      </c>
      <c r="H19" s="7">
        <v>1</v>
      </c>
      <c r="I19" s="7">
        <v>80</v>
      </c>
      <c r="J19" s="7">
        <v>0</v>
      </c>
      <c r="K19" s="7">
        <v>12</v>
      </c>
      <c r="L19" s="7">
        <v>8</v>
      </c>
      <c r="M19" s="7">
        <v>15</v>
      </c>
      <c r="N19" s="7">
        <v>30</v>
      </c>
      <c r="O19" s="7">
        <v>0</v>
      </c>
      <c r="P19" s="7">
        <v>0</v>
      </c>
      <c r="Q19" s="7">
        <v>25</v>
      </c>
      <c r="R19" s="7">
        <v>20</v>
      </c>
      <c r="S19" s="7">
        <v>1000</v>
      </c>
      <c r="T19" s="7">
        <v>2</v>
      </c>
      <c r="U19" s="7">
        <v>0</v>
      </c>
      <c r="V19" s="7">
        <v>1500</v>
      </c>
      <c r="W19" s="7">
        <v>0</v>
      </c>
      <c r="X19" s="5">
        <v>0</v>
      </c>
      <c r="Y19" s="5">
        <v>0</v>
      </c>
      <c r="Z19" s="5">
        <v>0</v>
      </c>
      <c r="AA19" s="7" t="s">
        <v>1054</v>
      </c>
    </row>
    <row r="20" spans="1:27" s="5" customFormat="1" ht="13.5" customHeight="1">
      <c r="A20" s="5" t="s">
        <v>1055</v>
      </c>
      <c r="B20" s="5">
        <v>113</v>
      </c>
      <c r="C20" s="5">
        <v>54</v>
      </c>
      <c r="D20" s="5">
        <v>170</v>
      </c>
      <c r="E20" s="5">
        <v>32</v>
      </c>
      <c r="F20" s="5">
        <v>1</v>
      </c>
      <c r="G20" s="5">
        <v>0</v>
      </c>
      <c r="H20" s="5">
        <v>1</v>
      </c>
      <c r="I20" s="5">
        <v>100</v>
      </c>
      <c r="J20" s="5">
        <v>0</v>
      </c>
      <c r="K20" s="5">
        <v>30</v>
      </c>
      <c r="L20" s="5">
        <v>6</v>
      </c>
      <c r="M20" s="5">
        <v>4</v>
      </c>
      <c r="N20" s="5">
        <v>15</v>
      </c>
      <c r="O20" s="5">
        <v>0</v>
      </c>
      <c r="P20" s="5">
        <v>0</v>
      </c>
      <c r="Q20" s="5">
        <v>50</v>
      </c>
      <c r="R20" s="5">
        <v>30</v>
      </c>
      <c r="S20" s="5">
        <v>900</v>
      </c>
      <c r="T20" s="5">
        <v>2</v>
      </c>
      <c r="U20" s="5">
        <v>0</v>
      </c>
      <c r="V20" s="5">
        <v>1000</v>
      </c>
      <c r="W20" s="5">
        <v>0</v>
      </c>
      <c r="X20" s="5">
        <v>0</v>
      </c>
      <c r="Y20" s="5">
        <v>0</v>
      </c>
      <c r="Z20" s="5">
        <v>0</v>
      </c>
      <c r="AA20" s="5" t="s">
        <v>1056</v>
      </c>
    </row>
    <row r="21" spans="1:27" s="8" customFormat="1" ht="13.5" customHeight="1">
      <c r="A21" s="8" t="s">
        <v>1057</v>
      </c>
      <c r="B21" s="8">
        <v>114</v>
      </c>
      <c r="C21" s="8">
        <v>55</v>
      </c>
      <c r="D21" s="8">
        <v>171</v>
      </c>
      <c r="E21" s="8">
        <v>32</v>
      </c>
      <c r="F21" s="8">
        <v>1</v>
      </c>
      <c r="G21" s="8">
        <v>100</v>
      </c>
      <c r="H21" s="8">
        <v>1</v>
      </c>
      <c r="I21" s="8">
        <v>300</v>
      </c>
      <c r="J21" s="8">
        <v>0</v>
      </c>
      <c r="K21" s="8">
        <v>40</v>
      </c>
      <c r="L21" s="8">
        <v>30</v>
      </c>
      <c r="M21" s="8">
        <v>35</v>
      </c>
      <c r="N21" s="8">
        <v>50</v>
      </c>
      <c r="O21" s="8">
        <v>0</v>
      </c>
      <c r="P21" s="8">
        <v>0</v>
      </c>
      <c r="Q21" s="8">
        <v>30</v>
      </c>
      <c r="R21" s="8">
        <v>30</v>
      </c>
      <c r="S21" s="8">
        <v>800</v>
      </c>
      <c r="T21" s="8">
        <v>2</v>
      </c>
      <c r="U21" s="8">
        <v>0</v>
      </c>
      <c r="V21" s="8">
        <v>700</v>
      </c>
      <c r="W21" s="8">
        <v>0</v>
      </c>
      <c r="X21" s="5">
        <v>0</v>
      </c>
      <c r="Y21" s="5">
        <v>0</v>
      </c>
      <c r="Z21" s="5">
        <v>0</v>
      </c>
      <c r="AA21" s="8" t="s">
        <v>1058</v>
      </c>
    </row>
    <row r="22" spans="1:27" s="3" customFormat="1" ht="13.5" customHeight="1">
      <c r="A22" s="3" t="s">
        <v>1059</v>
      </c>
      <c r="B22" s="3">
        <v>114</v>
      </c>
      <c r="C22" s="3">
        <v>55</v>
      </c>
      <c r="D22" s="3">
        <v>271</v>
      </c>
      <c r="E22" s="3">
        <v>50</v>
      </c>
      <c r="F22" s="3">
        <v>1</v>
      </c>
      <c r="G22" s="3">
        <v>100</v>
      </c>
      <c r="H22" s="3">
        <v>1</v>
      </c>
      <c r="I22" s="3">
        <v>1000</v>
      </c>
      <c r="J22" s="3">
        <v>0</v>
      </c>
      <c r="K22" s="3">
        <v>70</v>
      </c>
      <c r="L22" s="3">
        <v>60</v>
      </c>
      <c r="M22" s="3">
        <v>90</v>
      </c>
      <c r="N22" s="3">
        <v>110</v>
      </c>
      <c r="O22" s="3">
        <v>0</v>
      </c>
      <c r="P22" s="3">
        <v>0</v>
      </c>
      <c r="Q22" s="3">
        <v>30</v>
      </c>
      <c r="R22" s="5">
        <v>30</v>
      </c>
      <c r="S22" s="3">
        <v>800</v>
      </c>
      <c r="T22" s="3">
        <v>2</v>
      </c>
      <c r="U22" s="3">
        <v>0</v>
      </c>
      <c r="V22" s="3">
        <v>700</v>
      </c>
      <c r="W22" s="3">
        <v>0</v>
      </c>
      <c r="X22" s="5">
        <v>0</v>
      </c>
      <c r="Y22" s="5">
        <v>0</v>
      </c>
      <c r="Z22" s="5">
        <v>0</v>
      </c>
      <c r="AA22" s="3" t="s">
        <v>1060</v>
      </c>
    </row>
    <row r="23" spans="1:27" s="3" customFormat="1" ht="13.5" customHeight="1">
      <c r="A23" s="3" t="s">
        <v>1061</v>
      </c>
      <c r="B23" s="3">
        <v>81</v>
      </c>
      <c r="C23" s="3">
        <v>19</v>
      </c>
      <c r="D23" s="3">
        <v>222</v>
      </c>
      <c r="E23" s="3">
        <v>80</v>
      </c>
      <c r="F23" s="3">
        <v>1</v>
      </c>
      <c r="G23" s="3">
        <v>0</v>
      </c>
      <c r="H23" s="3">
        <v>1</v>
      </c>
      <c r="I23" s="3">
        <v>2000</v>
      </c>
      <c r="J23" s="3">
        <v>0</v>
      </c>
      <c r="K23" s="3">
        <v>70</v>
      </c>
      <c r="L23" s="3">
        <v>60</v>
      </c>
      <c r="M23" s="3">
        <v>130</v>
      </c>
      <c r="N23" s="3">
        <v>140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1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</row>
    <row r="24" spans="1:27" s="3" customFormat="1" ht="13.5" customHeight="1">
      <c r="A24" s="3" t="s">
        <v>1062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5000</v>
      </c>
      <c r="J24" s="3">
        <v>0</v>
      </c>
      <c r="K24" s="3">
        <v>100</v>
      </c>
      <c r="L24" s="3">
        <v>90</v>
      </c>
      <c r="M24" s="3">
        <v>170</v>
      </c>
      <c r="N24" s="3">
        <v>180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1063</v>
      </c>
      <c r="B25" s="3">
        <v>151</v>
      </c>
      <c r="C25" s="3">
        <v>113</v>
      </c>
      <c r="D25" s="3">
        <v>340</v>
      </c>
      <c r="E25" s="3">
        <v>80</v>
      </c>
      <c r="F25" s="3">
        <v>1</v>
      </c>
      <c r="G25" s="3">
        <v>0</v>
      </c>
      <c r="H25" s="3">
        <v>1</v>
      </c>
      <c r="I25" s="3">
        <v>10000</v>
      </c>
      <c r="J25" s="3">
        <v>0</v>
      </c>
      <c r="K25" s="3">
        <v>110</v>
      </c>
      <c r="L25" s="3">
        <v>110</v>
      </c>
      <c r="M25" s="3">
        <v>210</v>
      </c>
      <c r="N25" s="3">
        <v>220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8" customFormat="1" ht="13.5" customHeight="1">
      <c r="A26" s="8" t="s">
        <v>1064</v>
      </c>
      <c r="B26" s="8">
        <v>114</v>
      </c>
      <c r="C26" s="8">
        <v>55</v>
      </c>
      <c r="D26" s="8">
        <v>271</v>
      </c>
      <c r="E26" s="8">
        <v>50</v>
      </c>
      <c r="F26" s="8">
        <v>1</v>
      </c>
      <c r="G26" s="8">
        <v>100</v>
      </c>
      <c r="H26" s="8">
        <v>1</v>
      </c>
      <c r="I26" s="8">
        <v>2000</v>
      </c>
      <c r="J26" s="8">
        <v>0</v>
      </c>
      <c r="K26" s="8">
        <v>70</v>
      </c>
      <c r="L26" s="8">
        <v>40</v>
      </c>
      <c r="M26" s="8">
        <v>70</v>
      </c>
      <c r="N26" s="8">
        <v>90</v>
      </c>
      <c r="O26" s="8">
        <v>0</v>
      </c>
      <c r="P26" s="8">
        <v>0</v>
      </c>
      <c r="Q26" s="8">
        <v>30</v>
      </c>
      <c r="R26" s="8">
        <v>30</v>
      </c>
      <c r="S26" s="8">
        <v>800</v>
      </c>
      <c r="T26" s="8">
        <v>2</v>
      </c>
      <c r="U26" s="8">
        <v>0</v>
      </c>
      <c r="V26" s="8">
        <v>700</v>
      </c>
      <c r="W26" s="8">
        <v>0</v>
      </c>
      <c r="X26" s="5">
        <v>0</v>
      </c>
      <c r="Y26" s="5">
        <v>0</v>
      </c>
      <c r="Z26" s="5">
        <v>0</v>
      </c>
      <c r="AA26" s="8" t="s">
        <v>1065</v>
      </c>
    </row>
    <row r="27" spans="1:27" s="8" customFormat="1" ht="13.5" customHeight="1">
      <c r="A27" s="8" t="s">
        <v>1066</v>
      </c>
      <c r="B27" s="8">
        <v>141</v>
      </c>
      <c r="C27" s="8">
        <v>55</v>
      </c>
      <c r="D27" s="8">
        <v>275</v>
      </c>
      <c r="E27" s="8">
        <v>80</v>
      </c>
      <c r="F27" s="8">
        <v>1</v>
      </c>
      <c r="G27" s="8">
        <v>100</v>
      </c>
      <c r="H27" s="8">
        <v>1</v>
      </c>
      <c r="I27" s="8">
        <v>3000</v>
      </c>
      <c r="J27" s="8">
        <v>0</v>
      </c>
      <c r="K27" s="8">
        <v>80</v>
      </c>
      <c r="L27" s="8">
        <v>30</v>
      </c>
      <c r="M27" s="8">
        <v>90</v>
      </c>
      <c r="N27" s="8">
        <v>110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1067</v>
      </c>
    </row>
    <row r="28" spans="1:27" s="3" customFormat="1" ht="13.5" customHeight="1">
      <c r="A28" s="3" t="s">
        <v>1068</v>
      </c>
      <c r="B28" s="3">
        <v>141</v>
      </c>
      <c r="C28" s="3">
        <v>55</v>
      </c>
      <c r="D28" s="3">
        <v>275</v>
      </c>
      <c r="E28" s="3">
        <v>80</v>
      </c>
      <c r="F28" s="3">
        <v>1</v>
      </c>
      <c r="G28" s="3">
        <v>100</v>
      </c>
      <c r="H28" s="3">
        <v>1</v>
      </c>
      <c r="I28" s="3">
        <v>10000</v>
      </c>
      <c r="J28" s="3">
        <v>0</v>
      </c>
      <c r="K28" s="3">
        <v>400</v>
      </c>
      <c r="L28" s="3">
        <v>400</v>
      </c>
      <c r="M28" s="3">
        <v>200</v>
      </c>
      <c r="N28" s="3">
        <v>200</v>
      </c>
      <c r="O28" s="3">
        <v>0</v>
      </c>
      <c r="P28" s="3">
        <v>0</v>
      </c>
      <c r="Q28" s="3">
        <v>100</v>
      </c>
      <c r="R28" s="3">
        <v>200</v>
      </c>
      <c r="S28" s="3">
        <v>800</v>
      </c>
      <c r="T28" s="3">
        <v>2</v>
      </c>
      <c r="U28" s="3">
        <v>0</v>
      </c>
      <c r="V28" s="3">
        <v>700</v>
      </c>
      <c r="W28" s="3">
        <v>0</v>
      </c>
      <c r="X28" s="5">
        <v>0</v>
      </c>
      <c r="Y28" s="5">
        <v>0</v>
      </c>
      <c r="Z28" s="5">
        <v>0</v>
      </c>
      <c r="AA28" s="3" t="s">
        <v>1060</v>
      </c>
    </row>
    <row r="29" spans="1:27" s="3" customFormat="1" ht="13.5" customHeight="1">
      <c r="A29" s="3" t="s">
        <v>1069</v>
      </c>
      <c r="B29" s="3">
        <v>99</v>
      </c>
      <c r="C29" s="3">
        <v>56</v>
      </c>
      <c r="D29" s="3">
        <v>172</v>
      </c>
      <c r="E29" s="3">
        <v>80</v>
      </c>
      <c r="F29" s="3">
        <v>0</v>
      </c>
      <c r="G29" s="3">
        <v>100</v>
      </c>
      <c r="H29" s="3">
        <v>1</v>
      </c>
      <c r="I29" s="3">
        <v>300</v>
      </c>
      <c r="J29" s="3">
        <v>0</v>
      </c>
      <c r="K29" s="3">
        <v>500</v>
      </c>
      <c r="L29" s="3">
        <v>500</v>
      </c>
      <c r="M29" s="3">
        <v>230</v>
      </c>
      <c r="N29" s="3">
        <v>230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1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1070</v>
      </c>
    </row>
    <row r="30" spans="1:27" s="3" customFormat="1" ht="13.5" customHeight="1">
      <c r="A30" s="3" t="s">
        <v>1071</v>
      </c>
      <c r="B30" s="3">
        <v>81</v>
      </c>
      <c r="C30" s="3">
        <v>19</v>
      </c>
      <c r="D30" s="3">
        <v>244</v>
      </c>
      <c r="E30" s="3">
        <v>90</v>
      </c>
      <c r="F30" s="3">
        <v>1</v>
      </c>
      <c r="G30" s="3">
        <v>10</v>
      </c>
      <c r="H30" s="3">
        <v>1</v>
      </c>
      <c r="I30" s="3">
        <v>30000</v>
      </c>
      <c r="J30" s="3">
        <v>0</v>
      </c>
      <c r="K30" s="3">
        <v>600</v>
      </c>
      <c r="L30" s="3">
        <v>600</v>
      </c>
      <c r="M30" s="3">
        <v>260</v>
      </c>
      <c r="N30" s="3">
        <v>260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</row>
    <row r="31" spans="1:27" s="3" customFormat="1" ht="13.5" customHeight="1">
      <c r="A31" s="3" t="s">
        <v>535</v>
      </c>
      <c r="B31" s="3">
        <v>81</v>
      </c>
      <c r="C31" s="3">
        <v>19</v>
      </c>
      <c r="D31" s="3">
        <v>42</v>
      </c>
      <c r="E31" s="3">
        <v>26</v>
      </c>
      <c r="F31" s="3">
        <v>1</v>
      </c>
      <c r="G31" s="3">
        <v>0</v>
      </c>
      <c r="H31" s="3">
        <v>210</v>
      </c>
      <c r="I31" s="3">
        <v>200</v>
      </c>
      <c r="J31" s="3">
        <v>0</v>
      </c>
      <c r="K31" s="3">
        <v>3</v>
      </c>
      <c r="L31" s="3">
        <v>3</v>
      </c>
      <c r="M31" s="3">
        <v>12</v>
      </c>
      <c r="N31" s="3">
        <v>18</v>
      </c>
      <c r="O31" s="3">
        <v>0</v>
      </c>
      <c r="P31" s="3">
        <v>0</v>
      </c>
      <c r="Q31" s="3">
        <v>15</v>
      </c>
      <c r="R31" s="3">
        <v>13</v>
      </c>
      <c r="S31" s="3">
        <v>1500</v>
      </c>
      <c r="T31" s="3">
        <v>1</v>
      </c>
      <c r="U31" s="3">
        <v>0</v>
      </c>
      <c r="V31" s="3">
        <v>2000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1072</v>
      </c>
      <c r="B32" s="3">
        <v>51</v>
      </c>
      <c r="C32" s="3">
        <v>11</v>
      </c>
      <c r="D32" s="3">
        <v>160</v>
      </c>
      <c r="E32" s="3">
        <v>5</v>
      </c>
      <c r="F32" s="3">
        <v>0</v>
      </c>
      <c r="G32" s="3">
        <v>0</v>
      </c>
      <c r="H32" s="3">
        <f>I32</f>
        <v>5</v>
      </c>
      <c r="I32" s="3">
        <v>5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10</v>
      </c>
      <c r="R32" s="3">
        <v>3</v>
      </c>
      <c r="S32" s="3">
        <v>1400</v>
      </c>
      <c r="T32" s="3">
        <v>1</v>
      </c>
      <c r="U32" s="3">
        <v>0</v>
      </c>
      <c r="V32" s="3">
        <v>3000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1073</v>
      </c>
      <c r="B33" s="3">
        <v>52</v>
      </c>
      <c r="C33" s="3">
        <v>11</v>
      </c>
      <c r="D33" s="3">
        <v>161</v>
      </c>
      <c r="E33" s="3">
        <v>12</v>
      </c>
      <c r="F33" s="3">
        <v>0</v>
      </c>
      <c r="G33" s="3">
        <v>0</v>
      </c>
      <c r="H33" s="3">
        <f t="shared" ref="H33" si="0">I33</f>
        <v>15</v>
      </c>
      <c r="I33" s="3">
        <v>15</v>
      </c>
      <c r="J33" s="3">
        <v>0</v>
      </c>
      <c r="K33" s="3">
        <v>0</v>
      </c>
      <c r="L33" s="3">
        <v>0</v>
      </c>
      <c r="M33" s="3">
        <v>2</v>
      </c>
      <c r="N33" s="3">
        <v>4</v>
      </c>
      <c r="O33" s="3">
        <v>0</v>
      </c>
      <c r="P33" s="3">
        <v>0</v>
      </c>
      <c r="Q33" s="3">
        <v>12</v>
      </c>
      <c r="R33" s="3">
        <v>4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1074</v>
      </c>
      <c r="B34" s="3">
        <v>97</v>
      </c>
      <c r="C34" s="3">
        <v>11</v>
      </c>
      <c r="D34" s="3">
        <v>161</v>
      </c>
      <c r="E34" s="3">
        <v>50</v>
      </c>
      <c r="F34" s="3">
        <v>0</v>
      </c>
      <c r="G34" s="3">
        <v>0</v>
      </c>
      <c r="H34" s="3">
        <v>100</v>
      </c>
      <c r="I34" s="3">
        <v>1200</v>
      </c>
      <c r="J34" s="3">
        <v>0</v>
      </c>
      <c r="K34" s="3">
        <v>35</v>
      </c>
      <c r="L34" s="3">
        <v>35</v>
      </c>
      <c r="M34" s="3">
        <v>0</v>
      </c>
      <c r="N34" s="3">
        <v>100</v>
      </c>
      <c r="O34" s="3">
        <v>0</v>
      </c>
      <c r="P34" s="3">
        <v>0</v>
      </c>
      <c r="Q34" s="3">
        <v>17</v>
      </c>
      <c r="R34" s="3">
        <v>20</v>
      </c>
      <c r="S34" s="3">
        <v>600</v>
      </c>
      <c r="T34" s="3">
        <v>1</v>
      </c>
      <c r="U34" s="3">
        <v>0</v>
      </c>
      <c r="V34" s="3">
        <v>1500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649</v>
      </c>
      <c r="B35" s="3">
        <v>83</v>
      </c>
      <c r="C35" s="3">
        <v>19</v>
      </c>
      <c r="D35" s="3">
        <v>162</v>
      </c>
      <c r="E35" s="3">
        <v>12</v>
      </c>
      <c r="F35" s="3">
        <v>0</v>
      </c>
      <c r="G35" s="3">
        <v>0</v>
      </c>
      <c r="H35" s="3">
        <v>15</v>
      </c>
      <c r="I35" s="3">
        <v>20</v>
      </c>
      <c r="J35" s="3">
        <v>0</v>
      </c>
      <c r="K35" s="3">
        <v>0</v>
      </c>
      <c r="L35" s="3">
        <v>0</v>
      </c>
      <c r="M35" s="3">
        <v>0</v>
      </c>
      <c r="N35" s="3">
        <v>5</v>
      </c>
      <c r="O35" s="3">
        <v>0</v>
      </c>
      <c r="P35" s="3">
        <v>0</v>
      </c>
      <c r="Q35" s="3">
        <v>13</v>
      </c>
      <c r="R35" s="3">
        <v>6</v>
      </c>
      <c r="S35" s="3">
        <v>1500</v>
      </c>
      <c r="T35" s="3">
        <v>1</v>
      </c>
      <c r="U35" s="3">
        <v>0</v>
      </c>
      <c r="V35" s="3">
        <v>2500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648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8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635</v>
      </c>
      <c r="B37" s="3">
        <v>81</v>
      </c>
      <c r="C37" s="3">
        <v>17</v>
      </c>
      <c r="D37" s="3">
        <v>25</v>
      </c>
      <c r="E37" s="3">
        <v>13</v>
      </c>
      <c r="F37" s="3">
        <v>0</v>
      </c>
      <c r="G37" s="3">
        <v>0</v>
      </c>
      <c r="H37" s="3">
        <v>17</v>
      </c>
      <c r="I37" s="3">
        <v>22</v>
      </c>
      <c r="J37" s="3">
        <v>0</v>
      </c>
      <c r="K37" s="3">
        <v>0</v>
      </c>
      <c r="L37" s="3">
        <v>0</v>
      </c>
      <c r="M37" s="3">
        <v>2</v>
      </c>
      <c r="N37" s="3">
        <v>4</v>
      </c>
      <c r="O37" s="3">
        <v>0</v>
      </c>
      <c r="P37" s="3">
        <v>0</v>
      </c>
      <c r="Q37" s="3">
        <v>12</v>
      </c>
      <c r="R37" s="3">
        <v>5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634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7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633</v>
      </c>
      <c r="B39" s="3">
        <v>81</v>
      </c>
      <c r="C39" s="3">
        <v>17</v>
      </c>
      <c r="D39" s="3">
        <v>26</v>
      </c>
      <c r="E39" s="3">
        <v>13</v>
      </c>
      <c r="F39" s="3">
        <v>0</v>
      </c>
      <c r="G39" s="3">
        <v>0</v>
      </c>
      <c r="H39" s="3">
        <v>18</v>
      </c>
      <c r="I39" s="3">
        <v>23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5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632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7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631</v>
      </c>
      <c r="B41" s="3">
        <v>83</v>
      </c>
      <c r="C41" s="3">
        <v>18</v>
      </c>
      <c r="D41" s="3">
        <v>27</v>
      </c>
      <c r="E41" s="3">
        <v>10</v>
      </c>
      <c r="F41" s="3">
        <v>1</v>
      </c>
      <c r="G41" s="3">
        <v>0</v>
      </c>
      <c r="H41" s="3">
        <v>12</v>
      </c>
      <c r="I41" s="3">
        <v>15</v>
      </c>
      <c r="J41" s="3">
        <v>0</v>
      </c>
      <c r="K41" s="3">
        <v>0</v>
      </c>
      <c r="L41" s="3">
        <v>0</v>
      </c>
      <c r="M41" s="3">
        <v>1</v>
      </c>
      <c r="N41" s="3">
        <v>2</v>
      </c>
      <c r="O41" s="3">
        <v>0</v>
      </c>
      <c r="P41" s="3">
        <v>0</v>
      </c>
      <c r="Q41" s="3">
        <v>10</v>
      </c>
      <c r="R41" s="3">
        <v>5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630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7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629</v>
      </c>
      <c r="B43" s="3">
        <v>83</v>
      </c>
      <c r="C43" s="3">
        <v>18</v>
      </c>
      <c r="D43" s="3">
        <v>27</v>
      </c>
      <c r="E43" s="3">
        <v>50</v>
      </c>
      <c r="F43" s="3">
        <v>1</v>
      </c>
      <c r="G43" s="3">
        <v>0</v>
      </c>
      <c r="H43" s="3">
        <v>100</v>
      </c>
      <c r="I43" s="3">
        <v>1000</v>
      </c>
      <c r="J43" s="3">
        <v>0</v>
      </c>
      <c r="K43" s="3">
        <v>30</v>
      </c>
      <c r="L43" s="3">
        <v>30</v>
      </c>
      <c r="M43" s="3">
        <v>0</v>
      </c>
      <c r="N43" s="3">
        <v>90</v>
      </c>
      <c r="O43" s="3">
        <v>0</v>
      </c>
      <c r="P43" s="3">
        <v>0</v>
      </c>
      <c r="Q43" s="3">
        <v>17</v>
      </c>
      <c r="R43" s="3">
        <v>20</v>
      </c>
      <c r="S43" s="3">
        <v>600</v>
      </c>
      <c r="T43" s="3">
        <v>1</v>
      </c>
      <c r="U43" s="3">
        <v>0</v>
      </c>
      <c r="V43" s="3">
        <v>1500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642</v>
      </c>
      <c r="B44" s="3">
        <v>85</v>
      </c>
      <c r="C44" s="3">
        <v>13</v>
      </c>
      <c r="D44" s="3">
        <v>10</v>
      </c>
      <c r="E44" s="3">
        <v>20</v>
      </c>
      <c r="F44" s="3">
        <v>0</v>
      </c>
      <c r="G44" s="3">
        <v>0</v>
      </c>
      <c r="H44" s="3">
        <v>28</v>
      </c>
      <c r="I44" s="3">
        <v>28</v>
      </c>
      <c r="J44" s="3">
        <v>0</v>
      </c>
      <c r="K44" s="3">
        <v>2</v>
      </c>
      <c r="L44" s="3">
        <v>0</v>
      </c>
      <c r="M44" s="3">
        <v>6</v>
      </c>
      <c r="N44" s="3">
        <v>9</v>
      </c>
      <c r="O44" s="3">
        <v>0</v>
      </c>
      <c r="P44" s="3">
        <v>0</v>
      </c>
      <c r="Q44" s="3">
        <v>14</v>
      </c>
      <c r="R44" s="3">
        <v>12</v>
      </c>
      <c r="S44" s="3">
        <v>1500</v>
      </c>
      <c r="T44" s="3">
        <v>1</v>
      </c>
      <c r="U44" s="3">
        <v>0</v>
      </c>
      <c r="V44" s="3">
        <v>2500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644</v>
      </c>
      <c r="B45" s="3">
        <v>83</v>
      </c>
      <c r="C45" s="3">
        <v>10</v>
      </c>
      <c r="D45" s="3">
        <v>1</v>
      </c>
      <c r="E45" s="3">
        <v>16</v>
      </c>
      <c r="F45" s="3">
        <v>0</v>
      </c>
      <c r="G45" s="3">
        <v>0</v>
      </c>
      <c r="H45" s="3">
        <v>30</v>
      </c>
      <c r="I45" s="3">
        <v>36</v>
      </c>
      <c r="J45" s="3">
        <v>0</v>
      </c>
      <c r="K45" s="3">
        <v>2</v>
      </c>
      <c r="L45" s="3">
        <v>0</v>
      </c>
      <c r="M45" s="3">
        <v>7</v>
      </c>
      <c r="N45" s="3">
        <v>10</v>
      </c>
      <c r="O45" s="3">
        <v>0</v>
      </c>
      <c r="P45" s="3">
        <v>0</v>
      </c>
      <c r="Q45" s="3">
        <v>12</v>
      </c>
      <c r="R45" s="3">
        <v>7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643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9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651</v>
      </c>
      <c r="B47" s="3">
        <v>82</v>
      </c>
      <c r="C47" s="3">
        <v>19</v>
      </c>
      <c r="D47" s="3">
        <v>163</v>
      </c>
      <c r="E47" s="3">
        <v>16</v>
      </c>
      <c r="F47" s="3">
        <v>0</v>
      </c>
      <c r="G47" s="3">
        <v>0</v>
      </c>
      <c r="H47" s="3">
        <v>42</v>
      </c>
      <c r="I47" s="3">
        <v>42</v>
      </c>
      <c r="J47" s="3">
        <v>0</v>
      </c>
      <c r="K47" s="3">
        <v>2</v>
      </c>
      <c r="L47" s="3">
        <v>1</v>
      </c>
      <c r="M47" s="3">
        <v>6</v>
      </c>
      <c r="N47" s="3">
        <v>9</v>
      </c>
      <c r="O47" s="3">
        <v>0</v>
      </c>
      <c r="P47" s="3">
        <v>0</v>
      </c>
      <c r="Q47" s="3">
        <v>15</v>
      </c>
      <c r="R47" s="3">
        <v>8</v>
      </c>
      <c r="S47" s="3">
        <v>900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1075</v>
      </c>
      <c r="B48" s="3">
        <v>83</v>
      </c>
      <c r="C48" s="3">
        <v>19</v>
      </c>
      <c r="D48" s="3">
        <v>100</v>
      </c>
      <c r="E48" s="3">
        <v>15</v>
      </c>
      <c r="F48" s="3">
        <v>0</v>
      </c>
      <c r="G48" s="3">
        <v>0</v>
      </c>
      <c r="H48" s="3">
        <v>25</v>
      </c>
      <c r="I48" s="3">
        <v>30</v>
      </c>
      <c r="J48" s="3">
        <v>0</v>
      </c>
      <c r="K48" s="3">
        <v>1</v>
      </c>
      <c r="L48" s="3">
        <v>0</v>
      </c>
      <c r="M48" s="3">
        <v>4</v>
      </c>
      <c r="N48" s="3">
        <v>9</v>
      </c>
      <c r="O48" s="3">
        <v>0</v>
      </c>
      <c r="P48" s="3">
        <v>0</v>
      </c>
      <c r="Q48" s="3">
        <v>15</v>
      </c>
      <c r="R48" s="3">
        <v>6</v>
      </c>
      <c r="S48" s="3">
        <v>1500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1076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8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1077</v>
      </c>
      <c r="B50" s="3">
        <v>81</v>
      </c>
      <c r="C50" s="3">
        <v>19</v>
      </c>
      <c r="D50" s="3">
        <v>101</v>
      </c>
      <c r="E50" s="3">
        <v>22</v>
      </c>
      <c r="F50" s="3">
        <v>0</v>
      </c>
      <c r="G50" s="3">
        <v>0</v>
      </c>
      <c r="H50" s="3">
        <v>90</v>
      </c>
      <c r="I50" s="3">
        <v>100</v>
      </c>
      <c r="J50" s="3">
        <v>0</v>
      </c>
      <c r="K50" s="3">
        <v>3</v>
      </c>
      <c r="L50" s="3">
        <v>1</v>
      </c>
      <c r="M50" s="3">
        <v>5</v>
      </c>
      <c r="N50" s="3">
        <v>12</v>
      </c>
      <c r="O50" s="3">
        <v>0</v>
      </c>
      <c r="P50" s="3">
        <v>0</v>
      </c>
      <c r="Q50" s="3">
        <v>15</v>
      </c>
      <c r="R50" s="3">
        <v>10</v>
      </c>
      <c r="S50" s="3">
        <v>1500</v>
      </c>
      <c r="T50" s="3">
        <v>1</v>
      </c>
      <c r="U50" s="3">
        <v>0</v>
      </c>
      <c r="V50" s="3">
        <v>2000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652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6</v>
      </c>
      <c r="N51" s="3">
        <v>12</v>
      </c>
      <c r="O51" s="3">
        <v>0</v>
      </c>
      <c r="P51" s="3">
        <v>0</v>
      </c>
      <c r="Q51" s="3">
        <v>15</v>
      </c>
      <c r="R51" s="3">
        <v>12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1078</v>
      </c>
      <c r="B52" s="3">
        <v>81</v>
      </c>
      <c r="C52" s="3">
        <v>19</v>
      </c>
      <c r="D52" s="3">
        <v>102</v>
      </c>
      <c r="E52" s="3">
        <v>28</v>
      </c>
      <c r="F52" s="3">
        <v>0</v>
      </c>
      <c r="G52" s="3">
        <v>1</v>
      </c>
      <c r="H52" s="3">
        <v>300</v>
      </c>
      <c r="I52" s="3">
        <v>300</v>
      </c>
      <c r="J52" s="3">
        <v>0</v>
      </c>
      <c r="K52" s="3">
        <v>0</v>
      </c>
      <c r="L52" s="3">
        <v>0</v>
      </c>
      <c r="M52" s="3">
        <v>15</v>
      </c>
      <c r="N52" s="3">
        <v>32</v>
      </c>
      <c r="O52" s="3">
        <v>0</v>
      </c>
      <c r="P52" s="3">
        <v>0</v>
      </c>
      <c r="Q52" s="3">
        <v>15</v>
      </c>
      <c r="R52" s="3">
        <v>13</v>
      </c>
      <c r="S52" s="3">
        <v>1500</v>
      </c>
      <c r="T52" s="3">
        <v>1</v>
      </c>
      <c r="U52" s="3">
        <v>0</v>
      </c>
      <c r="V52" s="3">
        <v>1500</v>
      </c>
      <c r="W52" s="3">
        <v>0</v>
      </c>
      <c r="X52" s="5">
        <v>0</v>
      </c>
      <c r="Y52" s="5">
        <v>0</v>
      </c>
      <c r="Z52" s="5">
        <v>0</v>
      </c>
      <c r="AA52" s="3" t="s">
        <v>1079</v>
      </c>
    </row>
    <row r="53" spans="1:27" s="3" customFormat="1" ht="13.5" customHeight="1">
      <c r="A53" s="3" t="s">
        <v>1080</v>
      </c>
      <c r="B53" s="3">
        <v>81</v>
      </c>
      <c r="C53" s="3">
        <v>19</v>
      </c>
      <c r="D53" s="3">
        <v>102</v>
      </c>
      <c r="E53" s="3">
        <v>50</v>
      </c>
      <c r="F53" s="3">
        <v>0</v>
      </c>
      <c r="G53" s="3">
        <v>1</v>
      </c>
      <c r="H53" s="3">
        <v>100</v>
      </c>
      <c r="I53" s="3">
        <v>900</v>
      </c>
      <c r="J53" s="3">
        <v>0</v>
      </c>
      <c r="K53" s="3">
        <v>100</v>
      </c>
      <c r="L53" s="3">
        <v>0</v>
      </c>
      <c r="M53" s="3">
        <v>0</v>
      </c>
      <c r="N53" s="3">
        <v>80</v>
      </c>
      <c r="O53" s="3">
        <v>0</v>
      </c>
      <c r="P53" s="3">
        <v>0</v>
      </c>
      <c r="Q53" s="3">
        <v>17</v>
      </c>
      <c r="R53" s="3">
        <v>20</v>
      </c>
      <c r="S53" s="3">
        <v>600</v>
      </c>
      <c r="T53" s="3">
        <v>1</v>
      </c>
      <c r="U53" s="3">
        <v>0</v>
      </c>
      <c r="V53" s="3">
        <v>1800</v>
      </c>
      <c r="W53" s="3">
        <v>0</v>
      </c>
      <c r="X53" s="5">
        <v>0</v>
      </c>
      <c r="Y53" s="5">
        <v>0</v>
      </c>
      <c r="Z53" s="5">
        <v>0</v>
      </c>
      <c r="AA53" s="3" t="s">
        <v>1081</v>
      </c>
    </row>
    <row r="54" spans="1:27" s="3" customFormat="1" ht="13.5" customHeight="1">
      <c r="A54" s="3" t="s">
        <v>1082</v>
      </c>
      <c r="B54" s="3">
        <v>81</v>
      </c>
      <c r="C54" s="3">
        <v>19</v>
      </c>
      <c r="D54" s="3">
        <v>102</v>
      </c>
      <c r="E54" s="3">
        <v>50</v>
      </c>
      <c r="F54" s="3">
        <v>0</v>
      </c>
      <c r="G54" s="3">
        <v>100</v>
      </c>
      <c r="H54" s="3">
        <v>1800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15</v>
      </c>
      <c r="R54" s="3">
        <v>13</v>
      </c>
      <c r="S54" s="3">
        <v>600</v>
      </c>
      <c r="T54" s="3">
        <v>1</v>
      </c>
      <c r="U54" s="3">
        <v>0</v>
      </c>
      <c r="V54" s="3">
        <v>1500</v>
      </c>
      <c r="W54" s="3">
        <v>0</v>
      </c>
      <c r="X54" s="5">
        <v>0</v>
      </c>
      <c r="Y54" s="5">
        <v>0</v>
      </c>
      <c r="Z54" s="5">
        <v>0</v>
      </c>
      <c r="AA54" s="3" t="s">
        <v>1083</v>
      </c>
    </row>
    <row r="55" spans="1:27" s="3" customFormat="1" ht="13.5" customHeight="1">
      <c r="A55" s="3" t="s">
        <v>1084</v>
      </c>
      <c r="B55" s="3">
        <v>104</v>
      </c>
      <c r="C55" s="3">
        <v>15</v>
      </c>
      <c r="D55" s="3">
        <v>102</v>
      </c>
      <c r="E55" s="3">
        <v>50</v>
      </c>
      <c r="F55" s="3">
        <v>0</v>
      </c>
      <c r="G55" s="3">
        <v>0</v>
      </c>
      <c r="H55" s="3">
        <v>500</v>
      </c>
      <c r="I55" s="3">
        <v>700</v>
      </c>
      <c r="J55" s="3">
        <v>0</v>
      </c>
      <c r="K55" s="3">
        <v>12</v>
      </c>
      <c r="L55" s="3">
        <v>25</v>
      </c>
      <c r="M55" s="3">
        <v>24</v>
      </c>
      <c r="N55" s="3">
        <v>36</v>
      </c>
      <c r="O55" s="3">
        <v>0</v>
      </c>
      <c r="P55" s="3">
        <v>0</v>
      </c>
      <c r="Q55" s="3">
        <v>15</v>
      </c>
      <c r="R55" s="3">
        <v>17</v>
      </c>
      <c r="S55" s="3">
        <v>600</v>
      </c>
      <c r="T55" s="3">
        <v>1</v>
      </c>
      <c r="U55" s="3">
        <v>0</v>
      </c>
      <c r="V55" s="3">
        <v>1800</v>
      </c>
      <c r="W55" s="3">
        <v>0</v>
      </c>
      <c r="X55" s="5">
        <v>0</v>
      </c>
      <c r="Y55" s="5">
        <v>0</v>
      </c>
      <c r="Z55" s="5">
        <v>0</v>
      </c>
      <c r="AA55" s="3" t="s">
        <v>1085</v>
      </c>
    </row>
    <row r="56" spans="1:27" s="3" customFormat="1" ht="13.5" customHeight="1">
      <c r="A56" s="3" t="s">
        <v>647</v>
      </c>
      <c r="B56" s="3">
        <v>84</v>
      </c>
      <c r="C56" s="3">
        <v>32</v>
      </c>
      <c r="D56" s="3">
        <v>83</v>
      </c>
      <c r="E56" s="3">
        <v>18</v>
      </c>
      <c r="F56" s="3">
        <v>0</v>
      </c>
      <c r="G56" s="3">
        <v>0</v>
      </c>
      <c r="H56" s="3">
        <v>45</v>
      </c>
      <c r="I56" s="3">
        <v>45</v>
      </c>
      <c r="J56" s="3">
        <v>0</v>
      </c>
      <c r="K56" s="3">
        <v>2</v>
      </c>
      <c r="L56" s="3">
        <v>0</v>
      </c>
      <c r="M56" s="3">
        <v>7</v>
      </c>
      <c r="N56" s="3">
        <v>16</v>
      </c>
      <c r="O56" s="3">
        <v>0</v>
      </c>
      <c r="P56" s="3">
        <v>0</v>
      </c>
      <c r="Q56" s="3">
        <v>15</v>
      </c>
      <c r="R56" s="3">
        <v>10</v>
      </c>
      <c r="S56" s="3">
        <v>1200</v>
      </c>
      <c r="T56" s="3">
        <v>1</v>
      </c>
      <c r="U56" s="3">
        <v>0</v>
      </c>
      <c r="V56" s="3">
        <v>2500</v>
      </c>
      <c r="W56" s="3">
        <v>0</v>
      </c>
      <c r="X56" s="5">
        <v>0</v>
      </c>
      <c r="Y56" s="5">
        <v>0</v>
      </c>
      <c r="Z56" s="5">
        <v>0</v>
      </c>
    </row>
    <row r="57" spans="1:27" s="3" customFormat="1" ht="13.5" customHeight="1">
      <c r="A57" s="3" t="s">
        <v>636</v>
      </c>
      <c r="B57" s="3">
        <v>90</v>
      </c>
      <c r="C57" s="3">
        <v>16</v>
      </c>
      <c r="D57" s="3">
        <v>24</v>
      </c>
      <c r="E57" s="3">
        <v>21</v>
      </c>
      <c r="F57" s="3">
        <v>0</v>
      </c>
      <c r="G57" s="3">
        <v>1</v>
      </c>
      <c r="H57" s="3">
        <v>60</v>
      </c>
      <c r="I57" s="3">
        <v>65</v>
      </c>
      <c r="J57" s="3">
        <v>0</v>
      </c>
      <c r="K57" s="3">
        <v>0</v>
      </c>
      <c r="L57" s="3">
        <v>0</v>
      </c>
      <c r="M57" s="3">
        <v>6</v>
      </c>
      <c r="N57" s="3">
        <v>8</v>
      </c>
      <c r="O57" s="3">
        <v>0</v>
      </c>
      <c r="P57" s="3">
        <v>0</v>
      </c>
      <c r="Q57" s="3">
        <v>12</v>
      </c>
      <c r="R57" s="3">
        <v>12</v>
      </c>
      <c r="S57" s="3">
        <v>1000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646</v>
      </c>
      <c r="B58" s="3">
        <v>81</v>
      </c>
      <c r="C58" s="3">
        <v>19</v>
      </c>
      <c r="D58" s="3">
        <v>80</v>
      </c>
      <c r="E58" s="3">
        <v>20</v>
      </c>
      <c r="F58" s="3">
        <v>0</v>
      </c>
      <c r="G58" s="3">
        <v>0</v>
      </c>
      <c r="H58" s="3">
        <v>25</v>
      </c>
      <c r="I58" s="3">
        <v>25</v>
      </c>
      <c r="J58" s="3">
        <v>0</v>
      </c>
      <c r="K58" s="3">
        <v>2</v>
      </c>
      <c r="L58" s="3">
        <v>0</v>
      </c>
      <c r="M58" s="3">
        <v>4</v>
      </c>
      <c r="N58" s="3">
        <v>6</v>
      </c>
      <c r="O58" s="3">
        <v>0</v>
      </c>
      <c r="P58" s="3">
        <v>0</v>
      </c>
      <c r="Q58" s="3">
        <v>25</v>
      </c>
      <c r="R58" s="3">
        <v>11</v>
      </c>
      <c r="S58" s="3">
        <v>1200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645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13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  <c r="AA59" s="3" t="s">
        <v>1086</v>
      </c>
    </row>
    <row r="60" spans="1:27" s="3" customFormat="1" ht="13.5" customHeight="1">
      <c r="A60" s="3" t="s">
        <v>641</v>
      </c>
      <c r="B60" s="3">
        <v>86</v>
      </c>
      <c r="C60" s="3">
        <v>14</v>
      </c>
      <c r="D60" s="3">
        <v>20</v>
      </c>
      <c r="E60" s="3">
        <v>18</v>
      </c>
      <c r="F60" s="3">
        <v>1</v>
      </c>
      <c r="G60" s="3">
        <v>0</v>
      </c>
      <c r="H60" s="3">
        <v>85</v>
      </c>
      <c r="I60" s="3">
        <v>90</v>
      </c>
      <c r="J60" s="3">
        <v>0</v>
      </c>
      <c r="K60" s="3">
        <v>0</v>
      </c>
      <c r="L60" s="3">
        <v>0</v>
      </c>
      <c r="M60" s="3">
        <v>7</v>
      </c>
      <c r="N60" s="3">
        <v>10</v>
      </c>
      <c r="O60" s="3">
        <v>0</v>
      </c>
      <c r="P60" s="3">
        <v>0</v>
      </c>
      <c r="Q60" s="3">
        <v>13</v>
      </c>
      <c r="R60" s="3">
        <v>11</v>
      </c>
      <c r="S60" s="3">
        <v>1500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</row>
    <row r="61" spans="1:27" s="3" customFormat="1" ht="13.5" customHeight="1">
      <c r="A61" s="3" t="s">
        <v>1087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13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  <c r="AA61" s="3" t="s">
        <v>1088</v>
      </c>
    </row>
    <row r="62" spans="1:27" s="3" customFormat="1" ht="13.5" customHeight="1">
      <c r="A62" s="3" t="s">
        <v>1089</v>
      </c>
      <c r="B62" s="3">
        <v>87</v>
      </c>
      <c r="C62" s="3">
        <v>15</v>
      </c>
      <c r="D62" s="3">
        <v>21</v>
      </c>
      <c r="E62" s="3">
        <v>18</v>
      </c>
      <c r="F62" s="3">
        <v>1</v>
      </c>
      <c r="G62" s="3">
        <v>0</v>
      </c>
      <c r="H62" s="3">
        <v>90</v>
      </c>
      <c r="I62" s="3">
        <v>100</v>
      </c>
      <c r="J62" s="3">
        <v>0</v>
      </c>
      <c r="K62" s="3">
        <v>0</v>
      </c>
      <c r="L62" s="3">
        <v>0</v>
      </c>
      <c r="M62" s="3">
        <v>4</v>
      </c>
      <c r="N62" s="3">
        <v>9</v>
      </c>
      <c r="O62" s="3">
        <v>0</v>
      </c>
      <c r="P62" s="3">
        <v>0</v>
      </c>
      <c r="Q62" s="3">
        <v>12</v>
      </c>
      <c r="R62" s="3">
        <v>15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</row>
    <row r="63" spans="1:27" s="3" customFormat="1" ht="13.5" customHeight="1">
      <c r="A63" s="3" t="s">
        <v>1090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17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  <c r="AA63" s="3" t="s">
        <v>1088</v>
      </c>
    </row>
    <row r="64" spans="1:27" s="3" customFormat="1" ht="13.5" customHeight="1">
      <c r="A64" s="3" t="s">
        <v>1091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15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1092</v>
      </c>
    </row>
    <row r="65" spans="1:27" s="3" customFormat="1" ht="13.5" customHeight="1">
      <c r="A65" s="3" t="s">
        <v>640</v>
      </c>
      <c r="B65" s="3">
        <v>88</v>
      </c>
      <c r="C65" s="3">
        <v>14</v>
      </c>
      <c r="D65" s="3">
        <v>22</v>
      </c>
      <c r="E65" s="3">
        <v>19</v>
      </c>
      <c r="F65" s="3">
        <v>1</v>
      </c>
      <c r="G65" s="3">
        <v>0</v>
      </c>
      <c r="H65" s="3">
        <v>95</v>
      </c>
      <c r="I65" s="3">
        <v>105</v>
      </c>
      <c r="J65" s="3">
        <v>0</v>
      </c>
      <c r="K65" s="3">
        <v>0</v>
      </c>
      <c r="L65" s="3">
        <v>0</v>
      </c>
      <c r="M65" s="3">
        <v>2</v>
      </c>
      <c r="N65" s="3">
        <v>15</v>
      </c>
      <c r="O65" s="3">
        <v>0</v>
      </c>
      <c r="P65" s="3">
        <v>0</v>
      </c>
      <c r="Q65" s="3">
        <v>13</v>
      </c>
      <c r="R65" s="3">
        <v>11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</row>
    <row r="66" spans="1:27" s="3" customFormat="1" ht="13.5" customHeight="1">
      <c r="A66" s="3" t="s">
        <v>639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13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  <c r="AA66" s="3" t="s">
        <v>1088</v>
      </c>
    </row>
    <row r="67" spans="1:27" s="3" customFormat="1" ht="13.5" customHeight="1">
      <c r="A67" s="3" t="s">
        <v>638</v>
      </c>
      <c r="B67" s="3">
        <v>89</v>
      </c>
      <c r="C67" s="3">
        <v>14</v>
      </c>
      <c r="D67" s="3">
        <v>23</v>
      </c>
      <c r="E67" s="3">
        <v>20</v>
      </c>
      <c r="F67" s="3">
        <v>1</v>
      </c>
      <c r="G67" s="3">
        <v>0</v>
      </c>
      <c r="H67" s="3">
        <v>100</v>
      </c>
      <c r="I67" s="3">
        <v>110</v>
      </c>
      <c r="J67" s="3">
        <v>0</v>
      </c>
      <c r="K67" s="3">
        <v>2</v>
      </c>
      <c r="L67" s="3">
        <v>1</v>
      </c>
      <c r="M67" s="3">
        <v>7</v>
      </c>
      <c r="N67" s="3">
        <v>13</v>
      </c>
      <c r="O67" s="3">
        <v>0</v>
      </c>
      <c r="P67" s="3">
        <v>0</v>
      </c>
      <c r="Q67" s="3">
        <v>15</v>
      </c>
      <c r="R67" s="3">
        <v>12</v>
      </c>
      <c r="S67" s="3">
        <v>1200</v>
      </c>
      <c r="T67" s="3">
        <v>1</v>
      </c>
      <c r="U67" s="3">
        <v>0</v>
      </c>
      <c r="V67" s="3">
        <v>2300</v>
      </c>
      <c r="W67" s="3">
        <v>0</v>
      </c>
      <c r="X67" s="5">
        <v>0</v>
      </c>
      <c r="Y67" s="5">
        <v>0</v>
      </c>
      <c r="Z67" s="5">
        <v>0</v>
      </c>
    </row>
    <row r="68" spans="1:27" s="3" customFormat="1" ht="13.5" customHeight="1">
      <c r="A68" s="3" t="s">
        <v>637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14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  <c r="AA68" s="3" t="s">
        <v>1088</v>
      </c>
    </row>
    <row r="69" spans="1:27" s="3" customFormat="1" ht="13.5" customHeight="1">
      <c r="A69" s="3" t="s">
        <v>1093</v>
      </c>
      <c r="B69" s="3">
        <v>89</v>
      </c>
      <c r="C69" s="3">
        <v>14</v>
      </c>
      <c r="D69" s="3">
        <v>150</v>
      </c>
      <c r="E69" s="3">
        <v>40</v>
      </c>
      <c r="F69" s="3">
        <v>1</v>
      </c>
      <c r="G69" s="3">
        <v>1</v>
      </c>
      <c r="H69" s="3">
        <v>600</v>
      </c>
      <c r="I69" s="3">
        <v>500</v>
      </c>
      <c r="J69" s="3">
        <v>0</v>
      </c>
      <c r="K69" s="3">
        <v>5</v>
      </c>
      <c r="L69" s="3">
        <v>4</v>
      </c>
      <c r="M69" s="3">
        <v>7</v>
      </c>
      <c r="N69" s="3">
        <v>24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2000</v>
      </c>
      <c r="W69" s="3">
        <v>0</v>
      </c>
      <c r="X69" s="5">
        <v>0</v>
      </c>
      <c r="Y69" s="5">
        <v>0</v>
      </c>
      <c r="Z69" s="5">
        <v>0</v>
      </c>
      <c r="AA69" s="3" t="s">
        <v>1079</v>
      </c>
    </row>
    <row r="70" spans="1:27" s="3" customFormat="1" ht="13.5" customHeight="1">
      <c r="A70" s="3" t="s">
        <v>1094</v>
      </c>
      <c r="B70" s="3">
        <v>89</v>
      </c>
      <c r="C70" s="3">
        <v>14</v>
      </c>
      <c r="D70" s="3">
        <v>150</v>
      </c>
      <c r="E70" s="3">
        <v>50</v>
      </c>
      <c r="F70" s="3">
        <v>1</v>
      </c>
      <c r="G70" s="3">
        <v>1</v>
      </c>
      <c r="H70" s="3">
        <v>100</v>
      </c>
      <c r="I70" s="3">
        <v>800</v>
      </c>
      <c r="J70" s="3">
        <v>0</v>
      </c>
      <c r="K70" s="3">
        <v>0</v>
      </c>
      <c r="L70" s="3">
        <v>100</v>
      </c>
      <c r="M70" s="3">
        <v>0</v>
      </c>
      <c r="N70" s="3">
        <v>60</v>
      </c>
      <c r="O70" s="3">
        <v>0</v>
      </c>
      <c r="P70" s="3">
        <v>0</v>
      </c>
      <c r="Q70" s="3">
        <v>17</v>
      </c>
      <c r="R70" s="3">
        <v>20</v>
      </c>
      <c r="S70" s="3">
        <v>600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1081</v>
      </c>
    </row>
    <row r="71" spans="1:27" s="3" customFormat="1" ht="13.5" customHeight="1">
      <c r="A71" s="3" t="s">
        <v>1095</v>
      </c>
      <c r="B71" s="3">
        <v>89</v>
      </c>
      <c r="C71" s="3">
        <v>14</v>
      </c>
      <c r="D71" s="3">
        <v>150</v>
      </c>
      <c r="E71" s="3">
        <v>40</v>
      </c>
      <c r="F71" s="3">
        <v>1</v>
      </c>
      <c r="G71" s="3">
        <v>100</v>
      </c>
      <c r="H71" s="3">
        <v>1600</v>
      </c>
      <c r="I71" s="3">
        <v>800</v>
      </c>
      <c r="J71" s="3">
        <v>0</v>
      </c>
      <c r="K71" s="3">
        <v>0</v>
      </c>
      <c r="L71" s="3">
        <v>100</v>
      </c>
      <c r="M71" s="3">
        <v>7</v>
      </c>
      <c r="N71" s="3">
        <v>24</v>
      </c>
      <c r="O71" s="3">
        <v>0</v>
      </c>
      <c r="P71" s="3">
        <v>0</v>
      </c>
      <c r="Q71" s="3">
        <v>15</v>
      </c>
      <c r="R71" s="3">
        <v>14</v>
      </c>
      <c r="S71" s="3">
        <v>1200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1083</v>
      </c>
    </row>
    <row r="72" spans="1:27" s="3" customFormat="1" ht="13.5" customHeight="1">
      <c r="A72" s="3" t="s">
        <v>616</v>
      </c>
      <c r="B72" s="3">
        <v>94</v>
      </c>
      <c r="C72" s="3">
        <v>40</v>
      </c>
      <c r="D72" s="3">
        <v>40</v>
      </c>
      <c r="E72" s="3">
        <v>25</v>
      </c>
      <c r="F72" s="3">
        <v>1</v>
      </c>
      <c r="G72" s="3">
        <v>0</v>
      </c>
      <c r="H72" s="3">
        <v>160</v>
      </c>
      <c r="I72" s="3">
        <v>155</v>
      </c>
      <c r="J72" s="3">
        <v>0</v>
      </c>
      <c r="K72" s="3">
        <v>0</v>
      </c>
      <c r="L72" s="3">
        <v>0</v>
      </c>
      <c r="M72" s="3">
        <v>12</v>
      </c>
      <c r="N72" s="3">
        <v>16</v>
      </c>
      <c r="O72" s="3">
        <v>0</v>
      </c>
      <c r="P72" s="3">
        <v>0</v>
      </c>
      <c r="Q72" s="3">
        <v>13</v>
      </c>
      <c r="R72" s="3">
        <v>13</v>
      </c>
      <c r="S72" s="3">
        <v>2000</v>
      </c>
      <c r="T72" s="3">
        <v>1</v>
      </c>
      <c r="U72" s="3">
        <v>0</v>
      </c>
      <c r="V72" s="3">
        <v>3000</v>
      </c>
      <c r="W72" s="3">
        <v>0</v>
      </c>
      <c r="X72" s="5">
        <v>0</v>
      </c>
      <c r="Y72" s="5">
        <v>0</v>
      </c>
      <c r="Z72" s="5">
        <v>0</v>
      </c>
      <c r="AA72" s="3" t="s">
        <v>1096</v>
      </c>
    </row>
    <row r="73" spans="1:27" s="3" customFormat="1" ht="13.5" customHeight="1">
      <c r="A73" s="3" t="s">
        <v>615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15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1096</v>
      </c>
    </row>
    <row r="74" spans="1:27" s="3" customFormat="1" ht="13.5" customHeight="1">
      <c r="A74" s="3" t="s">
        <v>614</v>
      </c>
      <c r="B74" s="3">
        <v>95</v>
      </c>
      <c r="C74" s="3">
        <v>41</v>
      </c>
      <c r="D74" s="3">
        <v>50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2</v>
      </c>
      <c r="L74" s="3">
        <v>1</v>
      </c>
      <c r="M74" s="3">
        <v>8</v>
      </c>
      <c r="N74" s="3">
        <v>17</v>
      </c>
      <c r="O74" s="3">
        <v>0</v>
      </c>
      <c r="P74" s="3">
        <v>0</v>
      </c>
      <c r="Q74" s="3">
        <v>15</v>
      </c>
      <c r="R74" s="3">
        <v>13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1096</v>
      </c>
    </row>
    <row r="75" spans="1:27" s="3" customFormat="1" ht="13.5" customHeight="1">
      <c r="A75" s="3" t="s">
        <v>1097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15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1096</v>
      </c>
    </row>
    <row r="76" spans="1:27" s="3" customFormat="1" ht="13.5" customHeight="1">
      <c r="A76" s="3" t="s">
        <v>1098</v>
      </c>
      <c r="B76" s="3">
        <v>96</v>
      </c>
      <c r="C76" s="3">
        <v>42</v>
      </c>
      <c r="D76" s="3">
        <v>51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6</v>
      </c>
      <c r="N76" s="3">
        <v>17</v>
      </c>
      <c r="O76" s="3">
        <v>0</v>
      </c>
      <c r="P76" s="3">
        <v>0</v>
      </c>
      <c r="Q76" s="3">
        <v>15</v>
      </c>
      <c r="R76" s="3">
        <v>12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1096</v>
      </c>
    </row>
    <row r="77" spans="1:27" s="3" customFormat="1" ht="13.5" customHeight="1">
      <c r="A77" s="3" t="s">
        <v>613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14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1096</v>
      </c>
    </row>
    <row r="78" spans="1:27" s="3" customFormat="1" ht="13.5" customHeight="1">
      <c r="A78" s="3" t="s">
        <v>612</v>
      </c>
      <c r="B78" s="3">
        <v>96</v>
      </c>
      <c r="C78" s="3">
        <v>42</v>
      </c>
      <c r="D78" s="3">
        <v>52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12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1096</v>
      </c>
    </row>
    <row r="79" spans="1:27" s="3" customFormat="1" ht="13.5" customHeight="1">
      <c r="A79" s="3" t="s">
        <v>611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14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1096</v>
      </c>
    </row>
    <row r="80" spans="1:27" s="3" customFormat="1" ht="13.5" customHeight="1">
      <c r="A80" s="3" t="s">
        <v>610</v>
      </c>
      <c r="B80" s="3">
        <v>96</v>
      </c>
      <c r="C80" s="3">
        <v>42</v>
      </c>
      <c r="D80" s="3">
        <v>53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12</v>
      </c>
      <c r="S80" s="3">
        <v>1500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1096</v>
      </c>
    </row>
    <row r="81" spans="1:27" s="3" customFormat="1" ht="13.5" customHeight="1">
      <c r="A81" s="3" t="s">
        <v>609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14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1096</v>
      </c>
    </row>
    <row r="82" spans="1:27" s="3" customFormat="1" ht="13.5" customHeight="1">
      <c r="A82" s="3" t="s">
        <v>1099</v>
      </c>
      <c r="B82" s="3">
        <v>81</v>
      </c>
      <c r="C82" s="3">
        <v>19</v>
      </c>
      <c r="D82" s="3">
        <v>152</v>
      </c>
      <c r="E82" s="3">
        <v>40</v>
      </c>
      <c r="F82" s="3">
        <v>1</v>
      </c>
      <c r="G82" s="3">
        <v>1</v>
      </c>
      <c r="H82" s="3">
        <v>800</v>
      </c>
      <c r="I82" s="3">
        <v>500</v>
      </c>
      <c r="J82" s="3">
        <v>0</v>
      </c>
      <c r="K82" s="3">
        <v>15</v>
      </c>
      <c r="L82" s="3">
        <v>15</v>
      </c>
      <c r="M82" s="3">
        <v>18</v>
      </c>
      <c r="N82" s="3">
        <v>36</v>
      </c>
      <c r="O82" s="3">
        <v>0</v>
      </c>
      <c r="P82" s="3">
        <v>0</v>
      </c>
      <c r="Q82" s="3">
        <v>15</v>
      </c>
      <c r="R82" s="3">
        <v>15</v>
      </c>
      <c r="S82" s="3">
        <v>1500</v>
      </c>
      <c r="T82" s="3">
        <v>1</v>
      </c>
      <c r="U82" s="3">
        <v>0</v>
      </c>
      <c r="V82" s="3">
        <v>2800</v>
      </c>
      <c r="W82" s="3">
        <v>0</v>
      </c>
      <c r="X82" s="5">
        <v>0</v>
      </c>
      <c r="Y82" s="5">
        <v>0</v>
      </c>
      <c r="Z82" s="5">
        <v>0</v>
      </c>
      <c r="AA82" s="3" t="s">
        <v>1100</v>
      </c>
    </row>
    <row r="83" spans="1:27" s="3" customFormat="1" ht="13.5" customHeight="1">
      <c r="A83" s="3" t="s">
        <v>608</v>
      </c>
      <c r="B83" s="3">
        <v>81</v>
      </c>
      <c r="C83" s="3">
        <v>19</v>
      </c>
      <c r="D83" s="3">
        <v>152</v>
      </c>
      <c r="E83" s="3">
        <v>50</v>
      </c>
      <c r="F83" s="3">
        <v>1</v>
      </c>
      <c r="G83" s="3">
        <v>1</v>
      </c>
      <c r="H83" s="3">
        <v>100</v>
      </c>
      <c r="I83" s="3">
        <v>800</v>
      </c>
      <c r="J83" s="3">
        <v>0</v>
      </c>
      <c r="K83" s="3">
        <v>100</v>
      </c>
      <c r="L83" s="3">
        <v>0</v>
      </c>
      <c r="M83" s="3">
        <v>0</v>
      </c>
      <c r="N83" s="3">
        <v>60</v>
      </c>
      <c r="O83" s="3">
        <v>0</v>
      </c>
      <c r="P83" s="3">
        <v>0</v>
      </c>
      <c r="Q83" s="3">
        <v>17</v>
      </c>
      <c r="R83" s="3">
        <v>20</v>
      </c>
      <c r="S83" s="3">
        <v>600</v>
      </c>
      <c r="T83" s="3">
        <v>1</v>
      </c>
      <c r="U83" s="3">
        <v>0</v>
      </c>
      <c r="V83" s="3">
        <v>2000</v>
      </c>
      <c r="W83" s="3">
        <v>0</v>
      </c>
      <c r="X83" s="5">
        <v>0</v>
      </c>
      <c r="Y83" s="5">
        <v>0</v>
      </c>
      <c r="Z83" s="5">
        <v>0</v>
      </c>
      <c r="AA83" s="3" t="s">
        <v>1101</v>
      </c>
    </row>
    <row r="84" spans="1:27" s="3" customFormat="1" ht="13.5" customHeight="1">
      <c r="A84" s="3" t="s">
        <v>1102</v>
      </c>
      <c r="B84" s="3">
        <v>81</v>
      </c>
      <c r="C84" s="3">
        <v>19</v>
      </c>
      <c r="D84" s="3">
        <v>152</v>
      </c>
      <c r="E84" s="3">
        <v>40</v>
      </c>
      <c r="F84" s="3">
        <v>1</v>
      </c>
      <c r="G84" s="3">
        <v>1</v>
      </c>
      <c r="H84" s="3">
        <v>800</v>
      </c>
      <c r="I84" s="3">
        <v>500</v>
      </c>
      <c r="J84" s="3">
        <v>0</v>
      </c>
      <c r="K84" s="3">
        <v>3</v>
      </c>
      <c r="L84" s="3">
        <v>3</v>
      </c>
      <c r="M84" s="3">
        <v>18</v>
      </c>
      <c r="N84" s="3">
        <v>36</v>
      </c>
      <c r="O84" s="3">
        <v>0</v>
      </c>
      <c r="P84" s="3">
        <v>0</v>
      </c>
      <c r="Q84" s="3">
        <v>15</v>
      </c>
      <c r="R84" s="3">
        <v>15</v>
      </c>
      <c r="S84" s="3">
        <v>500</v>
      </c>
      <c r="T84" s="3">
        <v>1</v>
      </c>
      <c r="U84" s="3">
        <v>0</v>
      </c>
      <c r="V84" s="3">
        <v>2800</v>
      </c>
      <c r="W84" s="3">
        <v>0</v>
      </c>
      <c r="X84" s="5">
        <v>0</v>
      </c>
      <c r="Y84" s="5">
        <v>0</v>
      </c>
      <c r="Z84" s="5">
        <v>0</v>
      </c>
      <c r="AA84" s="3" t="s">
        <v>1103</v>
      </c>
    </row>
    <row r="85" spans="1:27" s="3" customFormat="1" ht="13.5" customHeight="1">
      <c r="A85" s="3" t="s">
        <v>1104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20</v>
      </c>
      <c r="N85" s="3">
        <v>40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1105</v>
      </c>
    </row>
    <row r="86" spans="1:27" s="3" customFormat="1" ht="13.5" customHeight="1">
      <c r="A86" s="3" t="s">
        <v>1106</v>
      </c>
      <c r="B86" s="3">
        <v>81</v>
      </c>
      <c r="C86" s="3">
        <v>19</v>
      </c>
      <c r="D86" s="3">
        <v>36</v>
      </c>
      <c r="E86" s="3">
        <v>17</v>
      </c>
      <c r="F86" s="3">
        <v>0</v>
      </c>
      <c r="G86" s="3">
        <v>0</v>
      </c>
      <c r="H86" s="3">
        <v>50</v>
      </c>
      <c r="I86" s="3">
        <v>50</v>
      </c>
      <c r="J86" s="3">
        <v>0</v>
      </c>
      <c r="K86" s="3">
        <v>0</v>
      </c>
      <c r="L86" s="3">
        <v>2</v>
      </c>
      <c r="M86" s="3">
        <v>7</v>
      </c>
      <c r="N86" s="3">
        <v>12</v>
      </c>
      <c r="O86" s="3">
        <v>0</v>
      </c>
      <c r="P86" s="3">
        <v>0</v>
      </c>
      <c r="Q86" s="3">
        <v>15</v>
      </c>
      <c r="R86" s="3">
        <v>11</v>
      </c>
      <c r="S86" s="3">
        <v>1200</v>
      </c>
      <c r="T86" s="3">
        <v>1</v>
      </c>
      <c r="U86" s="3">
        <v>0</v>
      </c>
      <c r="V86" s="3">
        <v>2500</v>
      </c>
      <c r="W86" s="3">
        <v>0</v>
      </c>
      <c r="X86" s="5">
        <v>0</v>
      </c>
      <c r="Y86" s="5">
        <v>0</v>
      </c>
      <c r="Z86" s="5">
        <v>0</v>
      </c>
      <c r="AA86" s="3" t="s">
        <v>1107</v>
      </c>
    </row>
    <row r="87" spans="1:27" s="3" customFormat="1" ht="13.5" customHeight="1">
      <c r="A87" s="3" t="s">
        <v>607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13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1108</v>
      </c>
    </row>
    <row r="88" spans="1:27" s="3" customFormat="1" ht="13.5" customHeight="1">
      <c r="A88" s="3" t="s">
        <v>605</v>
      </c>
      <c r="B88" s="3">
        <v>81</v>
      </c>
      <c r="C88" s="3">
        <v>19</v>
      </c>
      <c r="D88" s="3">
        <v>38</v>
      </c>
      <c r="E88" s="3">
        <v>18</v>
      </c>
      <c r="F88" s="3">
        <v>0</v>
      </c>
      <c r="G88" s="3">
        <v>0</v>
      </c>
      <c r="H88" s="3">
        <v>53</v>
      </c>
      <c r="I88" s="3">
        <v>53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15</v>
      </c>
      <c r="R88" s="3">
        <v>12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1107</v>
      </c>
    </row>
    <row r="89" spans="1:27" s="3" customFormat="1" ht="13.5" customHeight="1">
      <c r="A89" s="3" t="s">
        <v>604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14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1108</v>
      </c>
    </row>
    <row r="90" spans="1:27" s="3" customFormat="1" ht="13.5" customHeight="1">
      <c r="A90" s="3" t="s">
        <v>1109</v>
      </c>
      <c r="B90" s="3">
        <v>97</v>
      </c>
      <c r="C90" s="3">
        <v>19</v>
      </c>
      <c r="D90" s="3">
        <v>30</v>
      </c>
      <c r="E90" s="3">
        <v>30</v>
      </c>
      <c r="F90" s="3">
        <v>1</v>
      </c>
      <c r="G90" s="3">
        <v>0</v>
      </c>
      <c r="H90" s="3">
        <v>260</v>
      </c>
      <c r="I90" s="3">
        <v>265</v>
      </c>
      <c r="J90" s="3">
        <v>0</v>
      </c>
      <c r="K90" s="3">
        <v>3</v>
      </c>
      <c r="L90" s="3">
        <v>2</v>
      </c>
      <c r="M90" s="3">
        <v>14</v>
      </c>
      <c r="N90" s="3">
        <v>28</v>
      </c>
      <c r="O90" s="3">
        <v>0</v>
      </c>
      <c r="P90" s="3">
        <v>0</v>
      </c>
      <c r="Q90" s="3">
        <v>15</v>
      </c>
      <c r="R90" s="3">
        <v>13</v>
      </c>
      <c r="S90" s="3">
        <v>1000</v>
      </c>
      <c r="T90" s="3">
        <v>1</v>
      </c>
      <c r="U90" s="3">
        <v>0</v>
      </c>
      <c r="V90" s="3">
        <v>2000</v>
      </c>
      <c r="W90" s="3">
        <v>0</v>
      </c>
      <c r="X90" s="5">
        <v>0</v>
      </c>
      <c r="Y90" s="5">
        <v>0</v>
      </c>
      <c r="Z90" s="5">
        <v>0</v>
      </c>
    </row>
    <row r="91" spans="1:27" s="3" customFormat="1" ht="13.5" customHeight="1">
      <c r="A91" s="3" t="s">
        <v>1110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15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628</v>
      </c>
      <c r="B92" s="3">
        <v>97</v>
      </c>
      <c r="C92" s="3">
        <v>19</v>
      </c>
      <c r="D92" s="3">
        <v>32</v>
      </c>
      <c r="E92" s="3">
        <v>30</v>
      </c>
      <c r="F92" s="3">
        <v>1</v>
      </c>
      <c r="G92" s="3">
        <v>0</v>
      </c>
      <c r="H92" s="3">
        <v>280</v>
      </c>
      <c r="I92" s="3">
        <v>285</v>
      </c>
      <c r="J92" s="3">
        <v>0</v>
      </c>
      <c r="K92" s="3">
        <v>3</v>
      </c>
      <c r="L92" s="3">
        <v>2</v>
      </c>
      <c r="M92" s="3">
        <v>16</v>
      </c>
      <c r="N92" s="3">
        <v>28</v>
      </c>
      <c r="O92" s="3">
        <v>0</v>
      </c>
      <c r="P92" s="3">
        <v>0</v>
      </c>
      <c r="Q92" s="3">
        <v>15</v>
      </c>
      <c r="R92" s="3">
        <v>13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627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15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626</v>
      </c>
      <c r="B94" s="3">
        <v>97</v>
      </c>
      <c r="C94" s="3">
        <v>19</v>
      </c>
      <c r="D94" s="3">
        <v>33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15</v>
      </c>
      <c r="N94" s="3">
        <v>29</v>
      </c>
      <c r="O94" s="3">
        <v>0</v>
      </c>
      <c r="P94" s="3">
        <v>0</v>
      </c>
      <c r="Q94" s="3">
        <v>15</v>
      </c>
      <c r="R94" s="3">
        <v>13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625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15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624</v>
      </c>
      <c r="B96" s="3">
        <v>91</v>
      </c>
      <c r="C96" s="3">
        <v>20</v>
      </c>
      <c r="D96" s="3">
        <v>31</v>
      </c>
      <c r="E96" s="3">
        <v>31</v>
      </c>
      <c r="F96" s="3">
        <v>1</v>
      </c>
      <c r="G96" s="3">
        <v>0</v>
      </c>
      <c r="H96" s="3">
        <v>290</v>
      </c>
      <c r="I96" s="3">
        <v>340</v>
      </c>
      <c r="J96" s="3">
        <v>0</v>
      </c>
      <c r="K96" s="3">
        <v>0</v>
      </c>
      <c r="L96" s="3">
        <v>0</v>
      </c>
      <c r="M96" s="3">
        <v>14</v>
      </c>
      <c r="N96" s="3">
        <v>26</v>
      </c>
      <c r="O96" s="3">
        <v>0</v>
      </c>
      <c r="P96" s="3">
        <v>0</v>
      </c>
      <c r="Q96" s="3">
        <v>20</v>
      </c>
      <c r="R96" s="3">
        <v>20</v>
      </c>
      <c r="S96" s="3">
        <v>800</v>
      </c>
      <c r="T96" s="3">
        <v>1</v>
      </c>
      <c r="U96" s="3">
        <v>0</v>
      </c>
      <c r="V96" s="3">
        <v>1700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623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1111</v>
      </c>
      <c r="B98" s="3">
        <v>97</v>
      </c>
      <c r="C98" s="3">
        <v>19</v>
      </c>
      <c r="D98" s="3">
        <v>151</v>
      </c>
      <c r="E98" s="3">
        <v>50</v>
      </c>
      <c r="F98" s="3">
        <v>1</v>
      </c>
      <c r="G98" s="3">
        <v>0</v>
      </c>
      <c r="H98" s="3">
        <v>1200</v>
      </c>
      <c r="I98" s="3">
        <v>1000</v>
      </c>
      <c r="J98" s="3">
        <v>0</v>
      </c>
      <c r="K98" s="3">
        <v>8</v>
      </c>
      <c r="L98" s="3">
        <v>8</v>
      </c>
      <c r="M98" s="3">
        <v>22</v>
      </c>
      <c r="N98" s="3">
        <v>42</v>
      </c>
      <c r="O98" s="3">
        <v>0</v>
      </c>
      <c r="P98" s="3">
        <v>0</v>
      </c>
      <c r="Q98" s="3">
        <v>20</v>
      </c>
      <c r="R98" s="3">
        <v>17</v>
      </c>
      <c r="S98" s="3">
        <v>800</v>
      </c>
      <c r="T98" s="3">
        <v>1</v>
      </c>
      <c r="U98" s="3">
        <v>0</v>
      </c>
      <c r="V98" s="3">
        <v>1500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622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100</v>
      </c>
      <c r="I99" s="3">
        <v>600</v>
      </c>
      <c r="J99" s="3">
        <v>0</v>
      </c>
      <c r="K99" s="3">
        <v>20</v>
      </c>
      <c r="L99" s="3">
        <v>20</v>
      </c>
      <c r="M99" s="3">
        <v>0</v>
      </c>
      <c r="N99" s="3">
        <v>50</v>
      </c>
      <c r="O99" s="3">
        <v>0</v>
      </c>
      <c r="P99" s="3">
        <v>0</v>
      </c>
      <c r="Q99" s="3">
        <v>17</v>
      </c>
      <c r="R99" s="3">
        <v>20</v>
      </c>
      <c r="S99" s="3">
        <v>600</v>
      </c>
      <c r="T99" s="3">
        <v>1</v>
      </c>
      <c r="U99" s="3">
        <v>0</v>
      </c>
      <c r="V99" s="3">
        <v>2500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1112</v>
      </c>
      <c r="B100" s="3">
        <v>92</v>
      </c>
      <c r="C100" s="3">
        <v>21</v>
      </c>
      <c r="D100" s="3">
        <v>34</v>
      </c>
      <c r="E100" s="3">
        <v>60</v>
      </c>
      <c r="F100" s="3">
        <v>1</v>
      </c>
      <c r="G100" s="3">
        <v>1</v>
      </c>
      <c r="H100" s="3">
        <v>5000</v>
      </c>
      <c r="I100" s="3">
        <v>5000</v>
      </c>
      <c r="J100" s="3">
        <v>0</v>
      </c>
      <c r="K100" s="3">
        <v>17</v>
      </c>
      <c r="L100" s="3">
        <v>17</v>
      </c>
      <c r="M100" s="3">
        <v>35</v>
      </c>
      <c r="N100" s="3">
        <v>60</v>
      </c>
      <c r="O100" s="3">
        <v>0</v>
      </c>
      <c r="P100" s="3">
        <v>0</v>
      </c>
      <c r="Q100" s="3">
        <v>30</v>
      </c>
      <c r="R100" s="3">
        <v>20</v>
      </c>
      <c r="S100" s="3">
        <v>800</v>
      </c>
      <c r="T100" s="3">
        <v>1</v>
      </c>
      <c r="U100" s="3">
        <v>0</v>
      </c>
      <c r="V100" s="3">
        <v>1500</v>
      </c>
      <c r="W100" s="3">
        <v>0</v>
      </c>
      <c r="X100" s="5">
        <v>0</v>
      </c>
      <c r="Y100" s="5">
        <v>0</v>
      </c>
      <c r="Z100" s="5">
        <v>0</v>
      </c>
      <c r="AA100" s="3" t="s">
        <v>1113</v>
      </c>
    </row>
    <row r="101" spans="1:27" s="3" customFormat="1" ht="13.5" customHeight="1">
      <c r="A101" s="3" t="s">
        <v>621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20</v>
      </c>
      <c r="O101" s="3">
        <v>0</v>
      </c>
      <c r="P101" s="3">
        <v>0</v>
      </c>
      <c r="Q101" s="3">
        <v>17</v>
      </c>
      <c r="R101" s="3">
        <v>20</v>
      </c>
      <c r="S101" s="3">
        <v>600</v>
      </c>
      <c r="T101" s="3">
        <v>1</v>
      </c>
      <c r="U101" s="3">
        <v>0</v>
      </c>
      <c r="V101" s="3">
        <v>3000</v>
      </c>
      <c r="W101" s="3">
        <v>0</v>
      </c>
      <c r="X101" s="5">
        <v>0</v>
      </c>
      <c r="Y101" s="5">
        <v>0</v>
      </c>
      <c r="Z101" s="5">
        <v>0</v>
      </c>
    </row>
    <row r="102" spans="1:27" s="3" customFormat="1" ht="13.5" customHeight="1">
      <c r="A102" s="3" t="s">
        <v>620</v>
      </c>
      <c r="B102" s="3">
        <v>93</v>
      </c>
      <c r="C102" s="3">
        <v>22</v>
      </c>
      <c r="D102" s="3">
        <v>28</v>
      </c>
      <c r="E102" s="3">
        <v>26</v>
      </c>
      <c r="F102" s="3">
        <v>0</v>
      </c>
      <c r="G102" s="3">
        <v>0</v>
      </c>
      <c r="H102" s="3">
        <v>200</v>
      </c>
      <c r="I102" s="3">
        <v>165</v>
      </c>
      <c r="J102" s="3">
        <v>0</v>
      </c>
      <c r="K102" s="3">
        <v>3</v>
      </c>
      <c r="L102" s="3">
        <v>2</v>
      </c>
      <c r="M102" s="3">
        <v>9</v>
      </c>
      <c r="N102" s="3">
        <v>16</v>
      </c>
      <c r="O102" s="3">
        <v>0</v>
      </c>
      <c r="P102" s="3">
        <v>0</v>
      </c>
      <c r="Q102" s="3">
        <v>15</v>
      </c>
      <c r="R102" s="3">
        <v>15</v>
      </c>
      <c r="S102" s="3">
        <v>900</v>
      </c>
      <c r="T102" s="3">
        <v>1</v>
      </c>
      <c r="U102" s="3">
        <v>0</v>
      </c>
      <c r="V102" s="3">
        <v>2500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619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17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  <c r="AA103" s="3" t="s">
        <v>1086</v>
      </c>
    </row>
    <row r="104" spans="1:27" s="3" customFormat="1" ht="13.5" customHeight="1">
      <c r="A104" s="3" t="s">
        <v>618</v>
      </c>
      <c r="B104" s="3">
        <v>90</v>
      </c>
      <c r="C104" s="3">
        <v>16</v>
      </c>
      <c r="D104" s="3">
        <v>29</v>
      </c>
      <c r="E104" s="3">
        <v>26</v>
      </c>
      <c r="F104" s="3">
        <v>1</v>
      </c>
      <c r="G104" s="3">
        <v>1</v>
      </c>
      <c r="H104" s="3">
        <v>180</v>
      </c>
      <c r="I104" s="3">
        <v>155</v>
      </c>
      <c r="J104" s="3">
        <v>0</v>
      </c>
      <c r="K104" s="3">
        <v>3</v>
      </c>
      <c r="L104" s="3">
        <v>2</v>
      </c>
      <c r="M104" s="3">
        <v>9</v>
      </c>
      <c r="N104" s="3">
        <v>17</v>
      </c>
      <c r="O104" s="3">
        <v>0</v>
      </c>
      <c r="P104" s="3">
        <v>0</v>
      </c>
      <c r="Q104" s="3">
        <v>15</v>
      </c>
      <c r="R104" s="3">
        <v>12</v>
      </c>
      <c r="S104" s="3">
        <v>1500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</row>
    <row r="105" spans="1:27" s="3" customFormat="1" ht="13.5" customHeight="1">
      <c r="A105" s="3" t="s">
        <v>617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14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  <c r="AA105" s="3" t="s">
        <v>1086</v>
      </c>
    </row>
    <row r="106" spans="1:27" s="3" customFormat="1" ht="13.5" customHeight="1">
      <c r="A106" s="3" t="s">
        <v>603</v>
      </c>
      <c r="B106" s="3">
        <v>52</v>
      </c>
      <c r="C106" s="3">
        <v>19</v>
      </c>
      <c r="D106" s="3">
        <v>43</v>
      </c>
      <c r="E106" s="3">
        <v>13</v>
      </c>
      <c r="F106" s="3">
        <v>0</v>
      </c>
      <c r="G106" s="3">
        <v>0</v>
      </c>
      <c r="H106" s="3">
        <v>20</v>
      </c>
      <c r="I106" s="3">
        <v>20</v>
      </c>
      <c r="J106" s="3">
        <v>0</v>
      </c>
      <c r="K106" s="3">
        <v>0</v>
      </c>
      <c r="L106" s="3">
        <v>0</v>
      </c>
      <c r="M106" s="3">
        <v>1</v>
      </c>
      <c r="N106" s="3">
        <v>3</v>
      </c>
      <c r="O106" s="3">
        <v>0</v>
      </c>
      <c r="P106" s="3">
        <v>0</v>
      </c>
      <c r="Q106" s="3">
        <v>10</v>
      </c>
      <c r="R106" s="3">
        <v>7</v>
      </c>
      <c r="S106" s="3">
        <v>1400</v>
      </c>
      <c r="T106" s="3">
        <v>1</v>
      </c>
      <c r="U106" s="3">
        <v>0</v>
      </c>
      <c r="V106" s="3">
        <v>3000</v>
      </c>
      <c r="W106" s="3">
        <v>0</v>
      </c>
      <c r="X106" s="5">
        <v>0</v>
      </c>
      <c r="Y106" s="5">
        <v>0</v>
      </c>
      <c r="Z106" s="5">
        <v>0</v>
      </c>
    </row>
    <row r="107" spans="1:27" s="3" customFormat="1" ht="13.5" customHeight="1">
      <c r="A107" s="3" t="s">
        <v>593</v>
      </c>
      <c r="B107" s="3">
        <v>53</v>
      </c>
      <c r="C107" s="3">
        <v>19</v>
      </c>
      <c r="D107" s="3">
        <v>70</v>
      </c>
      <c r="E107" s="3">
        <v>16</v>
      </c>
      <c r="F107" s="3">
        <v>0</v>
      </c>
      <c r="G107" s="3">
        <v>0</v>
      </c>
      <c r="H107" s="3">
        <v>35</v>
      </c>
      <c r="I107" s="3">
        <v>48</v>
      </c>
      <c r="J107" s="3">
        <v>0</v>
      </c>
      <c r="K107" s="3">
        <v>0</v>
      </c>
      <c r="L107" s="3">
        <v>0</v>
      </c>
      <c r="M107" s="3">
        <v>6</v>
      </c>
      <c r="N107" s="3">
        <v>8</v>
      </c>
      <c r="O107" s="3">
        <v>0</v>
      </c>
      <c r="P107" s="3">
        <v>0</v>
      </c>
      <c r="Q107" s="3">
        <v>13</v>
      </c>
      <c r="R107" s="3">
        <v>10</v>
      </c>
      <c r="S107" s="3">
        <v>1200</v>
      </c>
      <c r="T107" s="3">
        <v>1</v>
      </c>
      <c r="U107" s="3">
        <v>0</v>
      </c>
      <c r="V107" s="3">
        <v>2500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602</v>
      </c>
      <c r="B108" s="3">
        <v>53</v>
      </c>
      <c r="C108" s="3">
        <v>19</v>
      </c>
      <c r="D108" s="3">
        <v>44</v>
      </c>
      <c r="E108" s="3">
        <v>16</v>
      </c>
      <c r="F108" s="3">
        <v>0</v>
      </c>
      <c r="G108" s="3">
        <v>0</v>
      </c>
      <c r="H108" s="3">
        <v>38</v>
      </c>
      <c r="I108" s="3">
        <v>38</v>
      </c>
      <c r="J108" s="3">
        <v>0</v>
      </c>
      <c r="K108" s="3">
        <v>0</v>
      </c>
      <c r="L108" s="3">
        <v>0</v>
      </c>
      <c r="M108" s="3">
        <v>7</v>
      </c>
      <c r="N108" s="3">
        <v>10</v>
      </c>
      <c r="O108" s="3">
        <v>0</v>
      </c>
      <c r="P108" s="3">
        <v>0</v>
      </c>
      <c r="Q108" s="3">
        <v>40</v>
      </c>
      <c r="R108" s="3">
        <v>15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601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17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600</v>
      </c>
      <c r="B110" s="3">
        <v>81</v>
      </c>
      <c r="C110" s="3">
        <v>19</v>
      </c>
      <c r="D110" s="3">
        <v>45</v>
      </c>
      <c r="E110" s="3">
        <v>16</v>
      </c>
      <c r="F110" s="3">
        <v>0</v>
      </c>
      <c r="G110" s="3">
        <v>0</v>
      </c>
      <c r="H110" s="3">
        <v>37</v>
      </c>
      <c r="I110" s="3">
        <v>50</v>
      </c>
      <c r="J110" s="3">
        <v>0</v>
      </c>
      <c r="K110" s="3">
        <v>0</v>
      </c>
      <c r="L110" s="3">
        <v>0</v>
      </c>
      <c r="M110" s="3">
        <v>4</v>
      </c>
      <c r="N110" s="3">
        <v>10</v>
      </c>
      <c r="O110" s="3">
        <v>0</v>
      </c>
      <c r="P110" s="3">
        <v>0</v>
      </c>
      <c r="Q110" s="3">
        <v>12</v>
      </c>
      <c r="R110" s="3">
        <v>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599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9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597</v>
      </c>
      <c r="B112" s="3">
        <v>82</v>
      </c>
      <c r="C112" s="3">
        <v>19</v>
      </c>
      <c r="D112" s="3">
        <v>49</v>
      </c>
      <c r="E112" s="3">
        <v>16</v>
      </c>
      <c r="F112" s="3">
        <v>0</v>
      </c>
      <c r="G112" s="3">
        <v>0</v>
      </c>
      <c r="H112" s="3">
        <v>54</v>
      </c>
      <c r="I112" s="3">
        <v>54</v>
      </c>
      <c r="J112" s="3">
        <v>0</v>
      </c>
      <c r="K112" s="3">
        <v>0</v>
      </c>
      <c r="L112" s="3">
        <v>0</v>
      </c>
      <c r="M112" s="3">
        <v>8</v>
      </c>
      <c r="N112" s="3">
        <v>11</v>
      </c>
      <c r="O112" s="3">
        <v>0</v>
      </c>
      <c r="P112" s="3">
        <v>0</v>
      </c>
      <c r="Q112" s="3">
        <v>15</v>
      </c>
      <c r="R112" s="3">
        <v>13</v>
      </c>
      <c r="S112" s="3">
        <v>1000</v>
      </c>
      <c r="T112" s="3">
        <v>1</v>
      </c>
      <c r="U112" s="3">
        <v>0</v>
      </c>
      <c r="V112" s="3">
        <v>2300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598</v>
      </c>
      <c r="B113" s="3">
        <v>82</v>
      </c>
      <c r="C113" s="3">
        <v>19</v>
      </c>
      <c r="D113" s="3">
        <v>48</v>
      </c>
      <c r="E113" s="3">
        <v>17</v>
      </c>
      <c r="F113" s="3">
        <v>0</v>
      </c>
      <c r="G113" s="3">
        <v>0</v>
      </c>
      <c r="H113" s="3">
        <v>42</v>
      </c>
      <c r="I113" s="3">
        <v>50</v>
      </c>
      <c r="J113" s="3">
        <v>0</v>
      </c>
      <c r="K113" s="3">
        <v>2</v>
      </c>
      <c r="L113" s="3">
        <v>1</v>
      </c>
      <c r="M113" s="3">
        <v>6</v>
      </c>
      <c r="N113" s="3">
        <v>9</v>
      </c>
      <c r="O113" s="3">
        <v>0</v>
      </c>
      <c r="P113" s="3">
        <v>0</v>
      </c>
      <c r="Q113" s="3">
        <v>15</v>
      </c>
      <c r="R113" s="3">
        <v>12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596</v>
      </c>
      <c r="B114" s="3">
        <v>81</v>
      </c>
      <c r="C114" s="3">
        <v>19</v>
      </c>
      <c r="D114" s="3">
        <v>90</v>
      </c>
      <c r="E114" s="3">
        <v>16</v>
      </c>
      <c r="F114" s="3">
        <v>0</v>
      </c>
      <c r="G114" s="3">
        <v>0</v>
      </c>
      <c r="H114" s="3">
        <v>32</v>
      </c>
      <c r="I114" s="3">
        <v>52</v>
      </c>
      <c r="J114" s="3">
        <v>0</v>
      </c>
      <c r="K114" s="3">
        <v>0</v>
      </c>
      <c r="L114" s="3">
        <v>0</v>
      </c>
      <c r="M114" s="3">
        <v>7</v>
      </c>
      <c r="N114" s="3">
        <v>8</v>
      </c>
      <c r="O114" s="3">
        <v>0</v>
      </c>
      <c r="P114" s="3">
        <v>0</v>
      </c>
      <c r="Q114" s="3">
        <v>13</v>
      </c>
      <c r="R114" s="3">
        <v>10</v>
      </c>
      <c r="S114" s="3">
        <v>1300</v>
      </c>
      <c r="T114" s="3">
        <v>1</v>
      </c>
      <c r="U114" s="3">
        <v>0</v>
      </c>
      <c r="V114" s="3">
        <v>2500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595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12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1114</v>
      </c>
      <c r="B116" s="3">
        <v>81</v>
      </c>
      <c r="C116" s="3">
        <v>19</v>
      </c>
      <c r="D116" s="3">
        <v>91</v>
      </c>
      <c r="E116" s="3">
        <v>27</v>
      </c>
      <c r="F116" s="3">
        <v>0</v>
      </c>
      <c r="G116" s="3">
        <v>1</v>
      </c>
      <c r="H116" s="3">
        <v>200</v>
      </c>
      <c r="I116" s="3">
        <v>250</v>
      </c>
      <c r="J116" s="3">
        <v>0</v>
      </c>
      <c r="K116" s="3">
        <v>0</v>
      </c>
      <c r="L116" s="3">
        <v>0</v>
      </c>
      <c r="M116" s="3">
        <v>7</v>
      </c>
      <c r="N116" s="3">
        <v>15</v>
      </c>
      <c r="O116" s="3">
        <v>0</v>
      </c>
      <c r="P116" s="3">
        <v>0</v>
      </c>
      <c r="Q116" s="3">
        <v>13</v>
      </c>
      <c r="R116" s="3">
        <v>12</v>
      </c>
      <c r="S116" s="3">
        <v>1000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  <c r="AA116" s="3" t="s">
        <v>1115</v>
      </c>
    </row>
    <row r="117" spans="1:27" s="3" customFormat="1" ht="13.5" customHeight="1">
      <c r="A117" s="3" t="s">
        <v>594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100</v>
      </c>
      <c r="I117" s="3">
        <v>900</v>
      </c>
      <c r="J117" s="3">
        <v>0</v>
      </c>
      <c r="K117" s="3">
        <v>0</v>
      </c>
      <c r="L117" s="3">
        <v>100</v>
      </c>
      <c r="M117" s="3">
        <v>0</v>
      </c>
      <c r="N117" s="3">
        <v>80</v>
      </c>
      <c r="O117" s="3">
        <v>0</v>
      </c>
      <c r="P117" s="3">
        <v>0</v>
      </c>
      <c r="Q117" s="3">
        <v>17</v>
      </c>
      <c r="R117" s="3">
        <v>20</v>
      </c>
      <c r="S117" s="3">
        <v>600</v>
      </c>
      <c r="T117" s="3">
        <v>1</v>
      </c>
      <c r="U117" s="3">
        <v>0</v>
      </c>
      <c r="V117" s="3">
        <v>1800</v>
      </c>
      <c r="W117" s="3">
        <v>0</v>
      </c>
      <c r="X117" s="5">
        <v>0</v>
      </c>
      <c r="Y117" s="5">
        <v>0</v>
      </c>
      <c r="Z117" s="5">
        <v>0</v>
      </c>
    </row>
    <row r="118" spans="1:27" s="3" customFormat="1" ht="13.5" customHeight="1">
      <c r="A118" s="3" t="s">
        <v>582</v>
      </c>
      <c r="B118" s="3">
        <v>103</v>
      </c>
      <c r="C118" s="3">
        <v>43</v>
      </c>
      <c r="D118" s="3">
        <v>41</v>
      </c>
      <c r="E118" s="3">
        <v>30</v>
      </c>
      <c r="F118" s="3">
        <v>0</v>
      </c>
      <c r="G118" s="3">
        <v>0</v>
      </c>
      <c r="H118" s="3">
        <v>300</v>
      </c>
      <c r="I118" s="3">
        <v>200</v>
      </c>
      <c r="J118" s="3">
        <v>0</v>
      </c>
      <c r="K118" s="3">
        <v>0</v>
      </c>
      <c r="L118" s="3">
        <v>6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1200</v>
      </c>
      <c r="T118" s="3">
        <v>1</v>
      </c>
      <c r="U118" s="3">
        <v>0</v>
      </c>
      <c r="V118" s="3">
        <v>2500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581</v>
      </c>
      <c r="B119" s="3">
        <v>81</v>
      </c>
      <c r="C119" s="3">
        <v>31</v>
      </c>
      <c r="D119" s="3">
        <v>42</v>
      </c>
      <c r="E119" s="3">
        <v>5</v>
      </c>
      <c r="F119" s="3">
        <v>0</v>
      </c>
      <c r="G119" s="3">
        <v>0</v>
      </c>
      <c r="H119" s="3">
        <v>5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22</v>
      </c>
      <c r="O119" s="3">
        <v>0</v>
      </c>
      <c r="P119" s="3">
        <v>0</v>
      </c>
      <c r="Q119" s="3">
        <v>5</v>
      </c>
      <c r="R119" s="3">
        <v>18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580</v>
      </c>
      <c r="B120" s="3">
        <v>105</v>
      </c>
      <c r="C120" s="3">
        <v>52</v>
      </c>
      <c r="D120" s="3">
        <v>39</v>
      </c>
      <c r="E120" s="3">
        <v>32</v>
      </c>
      <c r="F120" s="3">
        <v>0</v>
      </c>
      <c r="G120" s="3">
        <v>100</v>
      </c>
      <c r="H120" s="3">
        <v>350</v>
      </c>
      <c r="I120" s="3">
        <v>220</v>
      </c>
      <c r="J120" s="3">
        <v>0</v>
      </c>
      <c r="K120" s="3">
        <v>0</v>
      </c>
      <c r="L120" s="3">
        <v>5</v>
      </c>
      <c r="M120" s="3">
        <v>13</v>
      </c>
      <c r="N120" s="3">
        <v>18</v>
      </c>
      <c r="O120" s="3">
        <v>0</v>
      </c>
      <c r="P120" s="3">
        <v>0</v>
      </c>
      <c r="Q120" s="3">
        <v>15</v>
      </c>
      <c r="R120" s="3">
        <v>12</v>
      </c>
      <c r="S120" s="3">
        <v>600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1116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700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590</v>
      </c>
      <c r="B122" s="3">
        <v>81</v>
      </c>
      <c r="C122" s="3">
        <v>19</v>
      </c>
      <c r="D122" s="3">
        <v>74</v>
      </c>
      <c r="E122" s="3">
        <v>28</v>
      </c>
      <c r="F122" s="3">
        <v>0</v>
      </c>
      <c r="G122" s="3">
        <v>0</v>
      </c>
      <c r="H122" s="3">
        <v>180</v>
      </c>
      <c r="I122" s="3">
        <v>230</v>
      </c>
      <c r="J122" s="3">
        <v>0</v>
      </c>
      <c r="K122" s="3">
        <v>5</v>
      </c>
      <c r="L122" s="3">
        <v>0</v>
      </c>
      <c r="M122" s="3">
        <v>10</v>
      </c>
      <c r="N122" s="3">
        <v>14</v>
      </c>
      <c r="O122" s="3">
        <v>0</v>
      </c>
      <c r="P122" s="3">
        <v>0</v>
      </c>
      <c r="Q122" s="3">
        <v>15</v>
      </c>
      <c r="R122" s="3">
        <v>13</v>
      </c>
      <c r="S122" s="3">
        <v>500</v>
      </c>
      <c r="T122" s="3">
        <v>1</v>
      </c>
      <c r="U122" s="3">
        <v>0</v>
      </c>
      <c r="V122" s="3">
        <v>1000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589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15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579</v>
      </c>
      <c r="B124" s="3">
        <v>81</v>
      </c>
      <c r="C124" s="3">
        <v>19</v>
      </c>
      <c r="D124" s="3">
        <v>110</v>
      </c>
      <c r="E124" s="3">
        <v>32</v>
      </c>
      <c r="F124" s="3">
        <v>1</v>
      </c>
      <c r="G124" s="3">
        <v>0</v>
      </c>
      <c r="H124" s="3">
        <v>320</v>
      </c>
      <c r="I124" s="3">
        <v>330</v>
      </c>
      <c r="J124" s="3">
        <v>0</v>
      </c>
      <c r="K124" s="3">
        <v>0</v>
      </c>
      <c r="L124" s="3">
        <v>8</v>
      </c>
      <c r="M124" s="3">
        <v>18</v>
      </c>
      <c r="N124" s="3">
        <v>25</v>
      </c>
      <c r="O124" s="3">
        <v>0</v>
      </c>
      <c r="P124" s="3">
        <v>0</v>
      </c>
      <c r="Q124" s="3">
        <v>15</v>
      </c>
      <c r="R124" s="3">
        <v>13</v>
      </c>
      <c r="S124" s="3">
        <v>1200</v>
      </c>
      <c r="T124" s="3">
        <v>1</v>
      </c>
      <c r="U124" s="3">
        <v>0</v>
      </c>
      <c r="V124" s="3">
        <v>2000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578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15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545</v>
      </c>
      <c r="B126" s="3">
        <v>81</v>
      </c>
      <c r="C126" s="3">
        <v>19</v>
      </c>
      <c r="D126" s="3">
        <v>110</v>
      </c>
      <c r="E126" s="3">
        <v>40</v>
      </c>
      <c r="F126" s="3">
        <v>1</v>
      </c>
      <c r="G126" s="3">
        <v>0</v>
      </c>
      <c r="H126" s="3">
        <v>320</v>
      </c>
      <c r="I126" s="3">
        <v>500</v>
      </c>
      <c r="J126" s="3">
        <v>0</v>
      </c>
      <c r="K126" s="3">
        <v>0</v>
      </c>
      <c r="L126" s="3">
        <v>13</v>
      </c>
      <c r="M126" s="3">
        <v>18</v>
      </c>
      <c r="N126" s="3">
        <v>30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577</v>
      </c>
      <c r="B127" s="3">
        <v>81</v>
      </c>
      <c r="C127" s="3">
        <v>19</v>
      </c>
      <c r="D127" s="3">
        <v>111</v>
      </c>
      <c r="E127" s="3">
        <v>35</v>
      </c>
      <c r="F127" s="3">
        <v>1</v>
      </c>
      <c r="G127" s="3">
        <v>0</v>
      </c>
      <c r="H127" s="3">
        <v>380</v>
      </c>
      <c r="I127" s="3">
        <v>310</v>
      </c>
      <c r="J127" s="3">
        <v>0</v>
      </c>
      <c r="K127" s="3">
        <v>10</v>
      </c>
      <c r="L127" s="3">
        <v>0</v>
      </c>
      <c r="M127" s="3">
        <v>20</v>
      </c>
      <c r="N127" s="3">
        <v>26</v>
      </c>
      <c r="O127" s="3">
        <v>0</v>
      </c>
      <c r="P127" s="3">
        <v>0</v>
      </c>
      <c r="Q127" s="3">
        <v>15</v>
      </c>
      <c r="R127" s="3">
        <v>13</v>
      </c>
      <c r="S127" s="3">
        <v>800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576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15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544</v>
      </c>
      <c r="B129" s="3">
        <v>81</v>
      </c>
      <c r="C129" s="3">
        <v>19</v>
      </c>
      <c r="D129" s="3">
        <v>111</v>
      </c>
      <c r="E129" s="3">
        <v>40</v>
      </c>
      <c r="F129" s="3">
        <v>1</v>
      </c>
      <c r="G129" s="3">
        <v>0</v>
      </c>
      <c r="H129" s="3">
        <v>380</v>
      </c>
      <c r="I129" s="3">
        <v>500</v>
      </c>
      <c r="J129" s="3">
        <v>0</v>
      </c>
      <c r="K129" s="3">
        <v>15</v>
      </c>
      <c r="L129" s="3">
        <v>0</v>
      </c>
      <c r="M129" s="3">
        <v>20</v>
      </c>
      <c r="N129" s="3">
        <v>32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1117</v>
      </c>
      <c r="B130" s="3">
        <v>81</v>
      </c>
      <c r="C130" s="3">
        <v>19</v>
      </c>
      <c r="D130" s="3">
        <v>112</v>
      </c>
      <c r="E130" s="3">
        <v>50</v>
      </c>
      <c r="F130" s="3">
        <v>1</v>
      </c>
      <c r="G130" s="3">
        <v>0</v>
      </c>
      <c r="H130" s="3">
        <v>1600</v>
      </c>
      <c r="I130" s="3">
        <v>1000</v>
      </c>
      <c r="J130" s="3">
        <v>0</v>
      </c>
      <c r="K130" s="3">
        <v>15</v>
      </c>
      <c r="L130" s="3">
        <v>15</v>
      </c>
      <c r="M130" s="3">
        <v>30</v>
      </c>
      <c r="N130" s="3">
        <v>65</v>
      </c>
      <c r="O130" s="3">
        <v>0</v>
      </c>
      <c r="P130" s="3">
        <v>0</v>
      </c>
      <c r="Q130" s="3">
        <v>25</v>
      </c>
      <c r="R130" s="3">
        <v>17</v>
      </c>
      <c r="S130" s="3">
        <v>800</v>
      </c>
      <c r="T130" s="3">
        <v>1</v>
      </c>
      <c r="U130" s="3">
        <v>0</v>
      </c>
      <c r="V130" s="3">
        <v>1800</v>
      </c>
      <c r="W130" s="3">
        <v>0</v>
      </c>
      <c r="X130" s="5">
        <v>0</v>
      </c>
      <c r="Y130" s="5">
        <v>0</v>
      </c>
      <c r="Z130" s="5">
        <v>0</v>
      </c>
      <c r="AA130" s="3" t="s">
        <v>1118</v>
      </c>
    </row>
    <row r="131" spans="1:27" s="3" customFormat="1" ht="13.5" customHeight="1">
      <c r="A131" s="3" t="s">
        <v>1119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18</v>
      </c>
      <c r="L131" s="3">
        <v>18</v>
      </c>
      <c r="M131" s="3">
        <v>15</v>
      </c>
      <c r="N131" s="3">
        <v>70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1120</v>
      </c>
    </row>
    <row r="132" spans="1:27" s="3" customFormat="1" ht="13.5" customHeight="1">
      <c r="A132" s="3" t="s">
        <v>575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100</v>
      </c>
      <c r="I132" s="3">
        <v>400</v>
      </c>
      <c r="J132" s="3">
        <v>0</v>
      </c>
      <c r="K132" s="3">
        <v>0</v>
      </c>
      <c r="L132" s="3">
        <v>0</v>
      </c>
      <c r="M132" s="3">
        <v>0</v>
      </c>
      <c r="N132" s="3">
        <v>40</v>
      </c>
      <c r="O132" s="3">
        <v>0</v>
      </c>
      <c r="P132" s="3">
        <v>0</v>
      </c>
      <c r="Q132" s="3">
        <v>17</v>
      </c>
      <c r="R132" s="3">
        <v>20</v>
      </c>
      <c r="S132" s="3">
        <v>600</v>
      </c>
      <c r="T132" s="3">
        <v>1</v>
      </c>
      <c r="U132" s="3">
        <v>0</v>
      </c>
      <c r="V132" s="3">
        <v>3000</v>
      </c>
      <c r="W132" s="3">
        <v>0</v>
      </c>
      <c r="X132" s="5">
        <v>0</v>
      </c>
      <c r="Y132" s="5">
        <v>0</v>
      </c>
      <c r="Z132" s="5">
        <v>0</v>
      </c>
      <c r="AA132" s="3" t="s">
        <v>1101</v>
      </c>
    </row>
    <row r="133" spans="1:27" s="3" customFormat="1" ht="13.5" customHeight="1">
      <c r="A133" s="3" t="s">
        <v>1121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100</v>
      </c>
      <c r="H133" s="3">
        <v>1600</v>
      </c>
      <c r="I133" s="3">
        <v>1000</v>
      </c>
      <c r="J133" s="3">
        <v>0</v>
      </c>
      <c r="K133" s="3">
        <v>15</v>
      </c>
      <c r="L133" s="3">
        <v>15</v>
      </c>
      <c r="M133" s="3">
        <v>30</v>
      </c>
      <c r="N133" s="3">
        <v>55</v>
      </c>
      <c r="O133" s="3">
        <v>0</v>
      </c>
      <c r="P133" s="3">
        <v>0</v>
      </c>
      <c r="Q133" s="3">
        <v>25</v>
      </c>
      <c r="R133" s="3">
        <v>17</v>
      </c>
      <c r="S133" s="3">
        <v>800</v>
      </c>
      <c r="T133" s="3">
        <v>1</v>
      </c>
      <c r="U133" s="3">
        <v>0</v>
      </c>
      <c r="V133" s="3">
        <v>1800</v>
      </c>
      <c r="W133" s="3">
        <v>0</v>
      </c>
      <c r="X133" s="5">
        <v>0</v>
      </c>
      <c r="Y133" s="5">
        <v>0</v>
      </c>
      <c r="Z133" s="5">
        <v>0</v>
      </c>
      <c r="AA133" s="3" t="s">
        <v>1122</v>
      </c>
    </row>
    <row r="134" spans="1:27" s="3" customFormat="1" ht="13.5" customHeight="1">
      <c r="A134" s="3" t="s">
        <v>1123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65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1124</v>
      </c>
    </row>
    <row r="135" spans="1:27" s="3" customFormat="1" ht="13.5" customHeight="1">
      <c r="A135" s="3" t="s">
        <v>574</v>
      </c>
      <c r="B135" s="3">
        <v>81</v>
      </c>
      <c r="C135" s="3">
        <v>19</v>
      </c>
      <c r="D135" s="3">
        <v>130</v>
      </c>
      <c r="E135" s="3">
        <v>35</v>
      </c>
      <c r="F135" s="3">
        <v>1</v>
      </c>
      <c r="G135" s="3">
        <v>0</v>
      </c>
      <c r="H135" s="3">
        <v>360</v>
      </c>
      <c r="I135" s="3">
        <v>330</v>
      </c>
      <c r="J135" s="3">
        <v>0</v>
      </c>
      <c r="K135" s="3">
        <v>5</v>
      </c>
      <c r="L135" s="3">
        <v>3</v>
      </c>
      <c r="M135" s="3">
        <v>22</v>
      </c>
      <c r="N135" s="3">
        <v>28</v>
      </c>
      <c r="O135" s="3">
        <v>0</v>
      </c>
      <c r="P135" s="3">
        <v>0</v>
      </c>
      <c r="Q135" s="3">
        <v>15</v>
      </c>
      <c r="R135" s="3">
        <v>13</v>
      </c>
      <c r="S135" s="3">
        <v>600</v>
      </c>
      <c r="T135" s="3">
        <v>1</v>
      </c>
      <c r="U135" s="3">
        <v>0</v>
      </c>
      <c r="V135" s="3">
        <v>2000</v>
      </c>
      <c r="W135" s="3">
        <v>0</v>
      </c>
      <c r="X135" s="5">
        <v>0</v>
      </c>
      <c r="Y135" s="5">
        <v>0</v>
      </c>
      <c r="Z135" s="5">
        <v>0</v>
      </c>
    </row>
    <row r="136" spans="1:27" s="3" customFormat="1" ht="13.5" customHeight="1">
      <c r="A136" s="3" t="s">
        <v>573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15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543</v>
      </c>
      <c r="B137" s="3">
        <v>81</v>
      </c>
      <c r="C137" s="3">
        <v>19</v>
      </c>
      <c r="D137" s="3">
        <v>130</v>
      </c>
      <c r="E137" s="3">
        <v>40</v>
      </c>
      <c r="F137" s="3">
        <v>1</v>
      </c>
      <c r="G137" s="3">
        <v>0</v>
      </c>
      <c r="H137" s="3">
        <v>360</v>
      </c>
      <c r="I137" s="3">
        <v>500</v>
      </c>
      <c r="J137" s="3">
        <v>0</v>
      </c>
      <c r="K137" s="3">
        <v>8</v>
      </c>
      <c r="L137" s="3">
        <v>5</v>
      </c>
      <c r="M137" s="3">
        <v>33</v>
      </c>
      <c r="N137" s="3">
        <v>42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1125</v>
      </c>
      <c r="B138" s="3">
        <v>81</v>
      </c>
      <c r="C138" s="3">
        <v>19</v>
      </c>
      <c r="D138" s="3">
        <v>164</v>
      </c>
      <c r="E138" s="3">
        <v>50</v>
      </c>
      <c r="F138" s="3">
        <v>1</v>
      </c>
      <c r="G138" s="3">
        <v>1</v>
      </c>
      <c r="H138" s="3">
        <v>1800</v>
      </c>
      <c r="I138" s="3">
        <v>1100</v>
      </c>
      <c r="J138" s="3">
        <v>0</v>
      </c>
      <c r="K138" s="3">
        <v>20</v>
      </c>
      <c r="L138" s="3">
        <v>20</v>
      </c>
      <c r="M138" s="3">
        <v>30</v>
      </c>
      <c r="N138" s="3">
        <v>65</v>
      </c>
      <c r="O138" s="3">
        <v>0</v>
      </c>
      <c r="P138" s="3">
        <v>0</v>
      </c>
      <c r="Q138" s="3">
        <v>25</v>
      </c>
      <c r="R138" s="3">
        <v>17</v>
      </c>
      <c r="S138" s="3">
        <v>800</v>
      </c>
      <c r="T138" s="3">
        <v>1</v>
      </c>
      <c r="U138" s="3">
        <v>0</v>
      </c>
      <c r="V138" s="3">
        <v>1800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1126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100</v>
      </c>
      <c r="I139" s="3">
        <v>200</v>
      </c>
      <c r="J139" s="3">
        <v>0</v>
      </c>
      <c r="K139" s="3">
        <v>0</v>
      </c>
      <c r="L139" s="3">
        <v>0</v>
      </c>
      <c r="M139" s="3">
        <v>0</v>
      </c>
      <c r="N139" s="3">
        <v>30</v>
      </c>
      <c r="O139" s="3">
        <v>0</v>
      </c>
      <c r="P139" s="3">
        <v>0</v>
      </c>
      <c r="Q139" s="3">
        <v>17</v>
      </c>
      <c r="R139" s="3">
        <v>20</v>
      </c>
      <c r="S139" s="3">
        <v>600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536</v>
      </c>
      <c r="B140" s="3">
        <v>95</v>
      </c>
      <c r="C140" s="3">
        <v>41</v>
      </c>
      <c r="D140" s="3">
        <v>50</v>
      </c>
      <c r="E140" s="3">
        <v>90</v>
      </c>
      <c r="F140" s="3">
        <v>1</v>
      </c>
      <c r="G140" s="3">
        <v>1</v>
      </c>
      <c r="H140" s="3">
        <v>5000</v>
      </c>
      <c r="I140" s="3">
        <v>5000</v>
      </c>
      <c r="J140" s="3">
        <v>0</v>
      </c>
      <c r="K140" s="3">
        <v>20</v>
      </c>
      <c r="L140" s="3">
        <v>18</v>
      </c>
      <c r="M140" s="3">
        <v>80</v>
      </c>
      <c r="N140" s="3">
        <v>150</v>
      </c>
      <c r="O140" s="3">
        <v>0</v>
      </c>
      <c r="P140" s="3">
        <v>0</v>
      </c>
      <c r="Q140" s="3">
        <v>20</v>
      </c>
      <c r="R140" s="3">
        <v>30</v>
      </c>
      <c r="S140" s="3">
        <v>1000</v>
      </c>
      <c r="T140" s="3">
        <v>1</v>
      </c>
      <c r="U140" s="3">
        <v>0</v>
      </c>
      <c r="V140" s="3">
        <v>1500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592</v>
      </c>
      <c r="B141" s="3">
        <v>81</v>
      </c>
      <c r="C141" s="3">
        <v>19</v>
      </c>
      <c r="D141" s="3">
        <v>73</v>
      </c>
      <c r="E141" s="3">
        <v>26</v>
      </c>
      <c r="F141" s="3">
        <v>0</v>
      </c>
      <c r="G141" s="3">
        <v>0</v>
      </c>
      <c r="H141" s="3">
        <v>230</v>
      </c>
      <c r="I141" s="3">
        <v>230</v>
      </c>
      <c r="J141" s="3">
        <v>0</v>
      </c>
      <c r="K141" s="3">
        <v>0</v>
      </c>
      <c r="L141" s="3">
        <v>5</v>
      </c>
      <c r="M141" s="3">
        <v>12</v>
      </c>
      <c r="N141" s="3">
        <v>18</v>
      </c>
      <c r="O141" s="3">
        <v>0</v>
      </c>
      <c r="P141" s="3">
        <v>0</v>
      </c>
      <c r="Q141" s="3">
        <v>15</v>
      </c>
      <c r="R141" s="3">
        <v>13</v>
      </c>
      <c r="S141" s="3">
        <v>1500</v>
      </c>
      <c r="T141" s="3">
        <v>1</v>
      </c>
      <c r="U141" s="3">
        <v>0</v>
      </c>
      <c r="V141" s="3">
        <v>2000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591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15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588</v>
      </c>
      <c r="B143" s="3">
        <v>81</v>
      </c>
      <c r="C143" s="3">
        <v>19</v>
      </c>
      <c r="D143" s="3">
        <v>120</v>
      </c>
      <c r="E143" s="3">
        <v>31</v>
      </c>
      <c r="F143" s="3">
        <v>0</v>
      </c>
      <c r="G143" s="3">
        <v>0</v>
      </c>
      <c r="H143" s="3">
        <v>250</v>
      </c>
      <c r="I143" s="3">
        <v>270</v>
      </c>
      <c r="J143" s="3">
        <v>0</v>
      </c>
      <c r="K143" s="3">
        <v>5</v>
      </c>
      <c r="L143" s="3">
        <v>7</v>
      </c>
      <c r="M143" s="3">
        <v>15</v>
      </c>
      <c r="N143" s="3">
        <v>25</v>
      </c>
      <c r="O143" s="3">
        <v>0</v>
      </c>
      <c r="P143" s="3">
        <v>0</v>
      </c>
      <c r="Q143" s="3">
        <v>15</v>
      </c>
      <c r="R143" s="3">
        <v>13</v>
      </c>
      <c r="S143" s="3">
        <v>1500</v>
      </c>
      <c r="T143" s="3">
        <v>1</v>
      </c>
      <c r="U143" s="3">
        <v>0</v>
      </c>
      <c r="V143" s="3">
        <v>1800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587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15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1127</v>
      </c>
      <c r="B145" s="3">
        <v>81</v>
      </c>
      <c r="C145" s="3">
        <v>19</v>
      </c>
      <c r="D145" s="3">
        <v>121</v>
      </c>
      <c r="E145" s="3">
        <v>60</v>
      </c>
      <c r="F145" s="3">
        <v>0</v>
      </c>
      <c r="G145" s="3">
        <v>1</v>
      </c>
      <c r="H145" s="3">
        <f t="shared" ref="H145:H146" si="1">I145</f>
        <v>1000</v>
      </c>
      <c r="I145" s="3">
        <v>1000</v>
      </c>
      <c r="J145" s="3">
        <v>0</v>
      </c>
      <c r="K145" s="3">
        <v>20</v>
      </c>
      <c r="L145" s="3">
        <v>10</v>
      </c>
      <c r="M145" s="3">
        <v>22</v>
      </c>
      <c r="N145" s="3">
        <v>45</v>
      </c>
      <c r="O145" s="3">
        <v>0</v>
      </c>
      <c r="P145" s="3">
        <v>0</v>
      </c>
      <c r="Q145" s="3">
        <v>15</v>
      </c>
      <c r="R145" s="3">
        <v>17</v>
      </c>
      <c r="S145" s="3">
        <v>700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1128</v>
      </c>
      <c r="B146" s="3">
        <v>81</v>
      </c>
      <c r="C146" s="3">
        <v>19</v>
      </c>
      <c r="D146" s="3">
        <v>121</v>
      </c>
      <c r="E146" s="3">
        <v>60</v>
      </c>
      <c r="F146" s="3">
        <v>0</v>
      </c>
      <c r="G146" s="3">
        <v>1</v>
      </c>
      <c r="H146" s="3">
        <f t="shared" si="1"/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1129</v>
      </c>
      <c r="B147" s="3">
        <v>81</v>
      </c>
      <c r="C147" s="3">
        <v>19</v>
      </c>
      <c r="D147" s="3">
        <v>121</v>
      </c>
      <c r="E147" s="3">
        <v>60</v>
      </c>
      <c r="F147" s="3">
        <v>0</v>
      </c>
      <c r="G147" s="3">
        <v>1</v>
      </c>
      <c r="H147" s="3">
        <v>100</v>
      </c>
      <c r="I147" s="3">
        <v>600</v>
      </c>
      <c r="J147" s="3">
        <v>0</v>
      </c>
      <c r="K147" s="3">
        <v>20</v>
      </c>
      <c r="L147" s="3">
        <v>20</v>
      </c>
      <c r="M147" s="3">
        <v>0</v>
      </c>
      <c r="N147" s="3">
        <v>50</v>
      </c>
      <c r="O147" s="3">
        <v>0</v>
      </c>
      <c r="P147" s="3">
        <v>0</v>
      </c>
      <c r="Q147" s="3">
        <v>17</v>
      </c>
      <c r="R147" s="3">
        <v>20</v>
      </c>
      <c r="S147" s="3">
        <v>600</v>
      </c>
      <c r="T147" s="3">
        <v>1</v>
      </c>
      <c r="U147" s="3">
        <v>0</v>
      </c>
      <c r="V147" s="3">
        <v>2500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546</v>
      </c>
      <c r="B148" s="3">
        <v>81</v>
      </c>
      <c r="C148" s="3">
        <v>19</v>
      </c>
      <c r="D148" s="3">
        <v>121</v>
      </c>
      <c r="E148" s="3">
        <v>60</v>
      </c>
      <c r="F148" s="3">
        <v>0</v>
      </c>
      <c r="G148" s="3">
        <v>1</v>
      </c>
      <c r="H148" s="3">
        <v>1400</v>
      </c>
      <c r="I148" s="3">
        <v>1000</v>
      </c>
      <c r="J148" s="3">
        <v>0</v>
      </c>
      <c r="K148" s="3">
        <v>20</v>
      </c>
      <c r="L148" s="3">
        <v>10</v>
      </c>
      <c r="M148" s="3">
        <v>22</v>
      </c>
      <c r="N148" s="3">
        <v>45</v>
      </c>
      <c r="O148" s="3">
        <v>0</v>
      </c>
      <c r="P148" s="3">
        <v>0</v>
      </c>
      <c r="Q148" s="3">
        <v>15</v>
      </c>
      <c r="R148" s="3">
        <v>17</v>
      </c>
      <c r="S148" s="3">
        <v>700</v>
      </c>
      <c r="T148" s="3">
        <v>1</v>
      </c>
      <c r="U148" s="3">
        <v>0</v>
      </c>
      <c r="V148" s="3">
        <v>1800</v>
      </c>
      <c r="W148" s="3">
        <v>0</v>
      </c>
      <c r="X148" s="5">
        <v>0</v>
      </c>
      <c r="Y148" s="5">
        <v>0</v>
      </c>
      <c r="Z148" s="5">
        <v>0</v>
      </c>
      <c r="AA148" s="3" t="s">
        <v>1118</v>
      </c>
    </row>
    <row r="149" spans="1:27" s="3" customFormat="1" ht="13.5" customHeight="1">
      <c r="A149" s="3" t="s">
        <v>586</v>
      </c>
      <c r="B149" s="3">
        <v>81</v>
      </c>
      <c r="C149" s="3">
        <v>19</v>
      </c>
      <c r="D149" s="3">
        <v>81</v>
      </c>
      <c r="E149" s="3">
        <v>26</v>
      </c>
      <c r="F149" s="3">
        <v>1</v>
      </c>
      <c r="G149" s="3">
        <v>0</v>
      </c>
      <c r="H149" s="3">
        <v>210</v>
      </c>
      <c r="I149" s="3">
        <v>200</v>
      </c>
      <c r="J149" s="3">
        <v>0</v>
      </c>
      <c r="K149" s="3">
        <v>3</v>
      </c>
      <c r="L149" s="3">
        <v>3</v>
      </c>
      <c r="M149" s="3">
        <v>12</v>
      </c>
      <c r="N149" s="3">
        <v>18</v>
      </c>
      <c r="O149" s="3">
        <v>0</v>
      </c>
      <c r="P149" s="3">
        <v>0</v>
      </c>
      <c r="Q149" s="3">
        <v>15</v>
      </c>
      <c r="R149" s="3">
        <v>13</v>
      </c>
      <c r="S149" s="3">
        <v>1500</v>
      </c>
      <c r="T149" s="3">
        <v>1</v>
      </c>
      <c r="U149" s="3">
        <v>0</v>
      </c>
      <c r="V149" s="3">
        <v>2000</v>
      </c>
      <c r="W149" s="3">
        <v>0</v>
      </c>
      <c r="X149" s="5">
        <v>0</v>
      </c>
      <c r="Y149" s="5">
        <v>0</v>
      </c>
      <c r="Z149" s="5">
        <v>0</v>
      </c>
    </row>
    <row r="150" spans="1:27" s="3" customFormat="1" ht="13.5" customHeight="1">
      <c r="A150" s="3" t="s">
        <v>585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15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584</v>
      </c>
      <c r="B151" s="3">
        <v>81</v>
      </c>
      <c r="C151" s="3">
        <v>19</v>
      </c>
      <c r="D151" s="3">
        <v>82</v>
      </c>
      <c r="E151" s="3">
        <v>26</v>
      </c>
      <c r="F151" s="3">
        <v>1</v>
      </c>
      <c r="G151" s="3">
        <v>0</v>
      </c>
      <c r="H151" s="3">
        <v>230</v>
      </c>
      <c r="I151" s="3">
        <v>200</v>
      </c>
      <c r="J151" s="3">
        <v>0</v>
      </c>
      <c r="K151" s="3">
        <v>3</v>
      </c>
      <c r="L151" s="3">
        <v>3</v>
      </c>
      <c r="M151" s="3">
        <v>15</v>
      </c>
      <c r="N151" s="3">
        <v>18</v>
      </c>
      <c r="O151" s="3">
        <v>0</v>
      </c>
      <c r="P151" s="3">
        <v>0</v>
      </c>
      <c r="Q151" s="3">
        <v>15</v>
      </c>
      <c r="R151" s="3">
        <v>13</v>
      </c>
      <c r="S151" s="3">
        <v>1200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583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15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1130</v>
      </c>
      <c r="B153" s="3">
        <v>107</v>
      </c>
      <c r="C153" s="3">
        <v>33</v>
      </c>
      <c r="D153" s="3">
        <v>140</v>
      </c>
      <c r="E153" s="3">
        <v>60</v>
      </c>
      <c r="F153" s="3">
        <v>1</v>
      </c>
      <c r="G153" s="3">
        <v>1</v>
      </c>
      <c r="H153" s="3">
        <v>5000</v>
      </c>
      <c r="I153" s="3">
        <v>5000</v>
      </c>
      <c r="J153" s="3">
        <v>0</v>
      </c>
      <c r="K153" s="3">
        <v>0</v>
      </c>
      <c r="L153" s="3">
        <v>200</v>
      </c>
      <c r="M153" s="3">
        <v>15</v>
      </c>
      <c r="N153" s="3">
        <v>30</v>
      </c>
      <c r="O153" s="3">
        <v>0</v>
      </c>
      <c r="P153" s="3">
        <v>0</v>
      </c>
      <c r="Q153" s="3">
        <v>15</v>
      </c>
      <c r="R153" s="3">
        <v>15</v>
      </c>
      <c r="S153" s="3">
        <v>1000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572</v>
      </c>
      <c r="B154" s="3">
        <v>81</v>
      </c>
      <c r="C154" s="3">
        <v>19</v>
      </c>
      <c r="D154" s="3">
        <v>46</v>
      </c>
      <c r="E154" s="3">
        <v>24</v>
      </c>
      <c r="F154" s="3">
        <v>0</v>
      </c>
      <c r="G154" s="3">
        <v>0</v>
      </c>
      <c r="H154" s="3">
        <v>330</v>
      </c>
      <c r="I154" s="3">
        <v>385</v>
      </c>
      <c r="J154" s="3">
        <v>0</v>
      </c>
      <c r="K154" s="3">
        <v>3</v>
      </c>
      <c r="L154" s="3">
        <v>5</v>
      </c>
      <c r="M154" s="3">
        <v>12</v>
      </c>
      <c r="N154" s="3">
        <v>23</v>
      </c>
      <c r="O154" s="3">
        <v>0</v>
      </c>
      <c r="P154" s="3">
        <v>0</v>
      </c>
      <c r="Q154" s="3">
        <v>15</v>
      </c>
      <c r="R154" s="3">
        <v>12</v>
      </c>
      <c r="S154" s="3">
        <v>1200</v>
      </c>
      <c r="T154" s="3">
        <v>1</v>
      </c>
      <c r="U154" s="3">
        <v>0</v>
      </c>
      <c r="V154" s="3">
        <v>2500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571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14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570</v>
      </c>
      <c r="B156" s="3">
        <v>104</v>
      </c>
      <c r="C156" s="3">
        <v>45</v>
      </c>
      <c r="D156" s="3">
        <v>47</v>
      </c>
      <c r="E156" s="3">
        <v>40</v>
      </c>
      <c r="F156" s="3">
        <v>1</v>
      </c>
      <c r="G156" s="3">
        <v>0</v>
      </c>
      <c r="H156" s="3">
        <v>370</v>
      </c>
      <c r="I156" s="3">
        <v>385</v>
      </c>
      <c r="J156" s="3">
        <v>0</v>
      </c>
      <c r="K156" s="3">
        <v>10</v>
      </c>
      <c r="L156" s="3">
        <v>10</v>
      </c>
      <c r="M156" s="3">
        <v>12</v>
      </c>
      <c r="N156" s="3">
        <v>18</v>
      </c>
      <c r="O156" s="3">
        <v>0</v>
      </c>
      <c r="P156" s="3">
        <v>0</v>
      </c>
      <c r="Q156" s="3">
        <v>15</v>
      </c>
      <c r="R156" s="3">
        <v>15</v>
      </c>
      <c r="S156" s="3">
        <v>1000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569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13</v>
      </c>
      <c r="N157" s="3">
        <v>20</v>
      </c>
      <c r="O157" s="3">
        <v>0</v>
      </c>
      <c r="P157" s="3">
        <v>0</v>
      </c>
      <c r="Q157" s="3">
        <v>15</v>
      </c>
      <c r="R157" s="3">
        <v>17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1131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800</v>
      </c>
      <c r="I158" s="3">
        <v>800</v>
      </c>
      <c r="J158" s="3">
        <v>0</v>
      </c>
      <c r="K158" s="3">
        <v>15</v>
      </c>
      <c r="L158" s="3">
        <v>15</v>
      </c>
      <c r="M158" s="3">
        <v>26</v>
      </c>
      <c r="N158" s="3">
        <v>60</v>
      </c>
      <c r="O158" s="3">
        <v>0</v>
      </c>
      <c r="P158" s="3">
        <v>0</v>
      </c>
      <c r="Q158" s="3">
        <v>15</v>
      </c>
      <c r="R158" s="3">
        <v>17</v>
      </c>
      <c r="S158" s="3">
        <v>800</v>
      </c>
      <c r="T158" s="3">
        <v>1</v>
      </c>
      <c r="U158" s="3">
        <v>0</v>
      </c>
      <c r="V158" s="3">
        <v>2000</v>
      </c>
      <c r="W158" s="3">
        <v>0</v>
      </c>
      <c r="X158" s="5">
        <v>0</v>
      </c>
      <c r="Y158" s="5">
        <v>0</v>
      </c>
      <c r="Z158" s="5">
        <v>0</v>
      </c>
      <c r="AA158" s="3" t="s">
        <v>1132</v>
      </c>
    </row>
    <row r="159" spans="1:27" s="3" customFormat="1" ht="13.5" customHeight="1">
      <c r="A159" s="3" t="s">
        <v>568</v>
      </c>
      <c r="B159" s="3">
        <v>101</v>
      </c>
      <c r="C159" s="3">
        <v>47</v>
      </c>
      <c r="D159" s="3">
        <v>61</v>
      </c>
      <c r="E159" s="3">
        <v>42</v>
      </c>
      <c r="F159" s="3">
        <v>1</v>
      </c>
      <c r="G159" s="3">
        <v>0</v>
      </c>
      <c r="H159" s="3">
        <v>450</v>
      </c>
      <c r="I159" s="3">
        <v>495</v>
      </c>
      <c r="J159" s="3">
        <v>0</v>
      </c>
      <c r="K159" s="3">
        <v>12</v>
      </c>
      <c r="L159" s="3">
        <v>12</v>
      </c>
      <c r="M159" s="3">
        <v>20</v>
      </c>
      <c r="N159" s="3">
        <v>32</v>
      </c>
      <c r="O159" s="3">
        <v>0</v>
      </c>
      <c r="P159" s="3">
        <v>0</v>
      </c>
      <c r="Q159" s="3">
        <v>17</v>
      </c>
      <c r="R159" s="3">
        <v>15</v>
      </c>
      <c r="S159" s="3">
        <v>900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</row>
    <row r="160" spans="1:27" s="3" customFormat="1" ht="13.5" customHeight="1">
      <c r="A160" s="3" t="s">
        <v>567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21</v>
      </c>
      <c r="N160" s="3">
        <v>34</v>
      </c>
      <c r="O160" s="3">
        <v>0</v>
      </c>
      <c r="P160" s="3">
        <v>0</v>
      </c>
      <c r="Q160" s="3">
        <v>17</v>
      </c>
      <c r="R160" s="3">
        <v>17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1133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900</v>
      </c>
      <c r="I161" s="3">
        <v>900</v>
      </c>
      <c r="J161" s="3">
        <v>0</v>
      </c>
      <c r="K161" s="3">
        <v>20</v>
      </c>
      <c r="L161" s="3">
        <v>20</v>
      </c>
      <c r="M161" s="3">
        <v>30</v>
      </c>
      <c r="N161" s="3">
        <v>60</v>
      </c>
      <c r="O161" s="3">
        <v>0</v>
      </c>
      <c r="P161" s="3">
        <v>0</v>
      </c>
      <c r="Q161" s="3">
        <v>17</v>
      </c>
      <c r="R161" s="3">
        <v>17</v>
      </c>
      <c r="S161" s="3">
        <v>700</v>
      </c>
      <c r="T161" s="3">
        <v>1</v>
      </c>
      <c r="U161" s="3">
        <v>0</v>
      </c>
      <c r="V161" s="3">
        <v>1800</v>
      </c>
      <c r="W161" s="3">
        <v>0</v>
      </c>
      <c r="X161" s="5">
        <v>0</v>
      </c>
      <c r="Y161" s="5">
        <v>0</v>
      </c>
      <c r="Z161" s="5">
        <v>0</v>
      </c>
      <c r="AA161" s="3" t="s">
        <v>1132</v>
      </c>
    </row>
    <row r="162" spans="1:27" s="3" customFormat="1" ht="13.5" customHeight="1">
      <c r="A162" s="3" t="s">
        <v>1134</v>
      </c>
      <c r="B162" s="3">
        <v>101</v>
      </c>
      <c r="C162" s="3">
        <v>47</v>
      </c>
      <c r="D162" s="3">
        <v>62</v>
      </c>
      <c r="E162" s="3">
        <v>43</v>
      </c>
      <c r="F162" s="3">
        <v>1</v>
      </c>
      <c r="G162" s="3">
        <v>0</v>
      </c>
      <c r="H162" s="3">
        <v>480</v>
      </c>
      <c r="I162" s="3">
        <v>495</v>
      </c>
      <c r="J162" s="3">
        <v>0</v>
      </c>
      <c r="K162" s="3">
        <v>15</v>
      </c>
      <c r="L162" s="3">
        <v>15</v>
      </c>
      <c r="M162" s="3">
        <v>22</v>
      </c>
      <c r="N162" s="3">
        <v>34</v>
      </c>
      <c r="O162" s="3">
        <v>0</v>
      </c>
      <c r="P162" s="3">
        <v>0</v>
      </c>
      <c r="Q162" s="3">
        <v>17</v>
      </c>
      <c r="R162" s="3">
        <v>15</v>
      </c>
      <c r="S162" s="3">
        <v>700</v>
      </c>
      <c r="T162" s="3">
        <v>1</v>
      </c>
      <c r="U162" s="3">
        <v>0</v>
      </c>
      <c r="V162" s="3">
        <v>2000</v>
      </c>
      <c r="W162" s="3">
        <v>0</v>
      </c>
      <c r="X162" s="5">
        <v>0</v>
      </c>
      <c r="Y162" s="5">
        <v>0</v>
      </c>
      <c r="Z162" s="5">
        <v>0</v>
      </c>
    </row>
    <row r="163" spans="1:27" s="3" customFormat="1" ht="13.5" customHeight="1">
      <c r="A163" s="3" t="s">
        <v>566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17</v>
      </c>
      <c r="S163" s="3">
        <v>400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1135</v>
      </c>
      <c r="B164" s="3">
        <v>101</v>
      </c>
      <c r="C164" s="3">
        <v>47</v>
      </c>
      <c r="D164" s="3">
        <v>62</v>
      </c>
      <c r="E164" s="3">
        <v>46</v>
      </c>
      <c r="F164" s="3">
        <v>1</v>
      </c>
      <c r="G164" s="3">
        <v>0</v>
      </c>
      <c r="H164" s="3">
        <v>1000</v>
      </c>
      <c r="I164" s="3">
        <v>1000</v>
      </c>
      <c r="J164" s="3">
        <v>0</v>
      </c>
      <c r="K164" s="3">
        <v>20</v>
      </c>
      <c r="L164" s="3">
        <v>20</v>
      </c>
      <c r="M164" s="3">
        <v>33</v>
      </c>
      <c r="N164" s="3">
        <v>70</v>
      </c>
      <c r="O164" s="3">
        <v>0</v>
      </c>
      <c r="P164" s="3">
        <v>0</v>
      </c>
      <c r="Q164" s="3">
        <v>17</v>
      </c>
      <c r="R164" s="3">
        <v>17</v>
      </c>
      <c r="S164" s="3">
        <v>350</v>
      </c>
      <c r="T164" s="3">
        <v>1</v>
      </c>
      <c r="U164" s="3">
        <v>0</v>
      </c>
      <c r="V164" s="3">
        <v>1200</v>
      </c>
      <c r="W164" s="3">
        <v>0</v>
      </c>
      <c r="X164" s="5">
        <v>0</v>
      </c>
      <c r="Y164" s="5">
        <v>0</v>
      </c>
      <c r="Z164" s="5">
        <v>0</v>
      </c>
      <c r="AA164" s="3" t="s">
        <v>1132</v>
      </c>
    </row>
    <row r="165" spans="1:27" s="3" customFormat="1" ht="13.5" customHeight="1">
      <c r="A165" s="3" t="s">
        <v>1136</v>
      </c>
      <c r="B165" s="3">
        <v>101</v>
      </c>
      <c r="C165" s="3">
        <v>47</v>
      </c>
      <c r="D165" s="3">
        <v>62</v>
      </c>
      <c r="E165" s="3">
        <v>50</v>
      </c>
      <c r="F165" s="3">
        <v>1</v>
      </c>
      <c r="G165" s="3">
        <v>0</v>
      </c>
      <c r="H165" s="3">
        <v>2000</v>
      </c>
      <c r="I165" s="3">
        <v>1400</v>
      </c>
      <c r="J165" s="3">
        <v>0</v>
      </c>
      <c r="K165" s="3">
        <v>15</v>
      </c>
      <c r="L165" s="3">
        <v>15</v>
      </c>
      <c r="M165" s="3">
        <v>35</v>
      </c>
      <c r="N165" s="3">
        <v>60</v>
      </c>
      <c r="O165" s="3">
        <v>0</v>
      </c>
      <c r="P165" s="3">
        <v>0</v>
      </c>
      <c r="Q165" s="3">
        <v>25</v>
      </c>
      <c r="R165" s="3">
        <v>18</v>
      </c>
      <c r="S165" s="3">
        <v>350</v>
      </c>
      <c r="T165" s="3">
        <v>1</v>
      </c>
      <c r="U165" s="3">
        <v>0</v>
      </c>
      <c r="V165" s="3">
        <v>1700</v>
      </c>
      <c r="W165" s="3">
        <v>0</v>
      </c>
      <c r="X165" s="5">
        <v>0</v>
      </c>
      <c r="Y165" s="5">
        <v>0</v>
      </c>
      <c r="Z165" s="5">
        <v>0</v>
      </c>
      <c r="AA165" s="3" t="s">
        <v>1137</v>
      </c>
    </row>
    <row r="166" spans="1:27" s="3" customFormat="1" ht="13.5" customHeight="1">
      <c r="A166" s="3" t="s">
        <v>1138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100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1500</v>
      </c>
      <c r="W166" s="3">
        <v>0</v>
      </c>
      <c r="X166" s="5">
        <v>0</v>
      </c>
      <c r="Y166" s="5">
        <v>0</v>
      </c>
      <c r="Z166" s="5">
        <v>0</v>
      </c>
      <c r="AA166" s="3" t="s">
        <v>1139</v>
      </c>
    </row>
    <row r="167" spans="1:27" s="3" customFormat="1" ht="13.5" customHeight="1">
      <c r="A167" s="3" t="s">
        <v>1140</v>
      </c>
      <c r="B167" s="3">
        <v>102</v>
      </c>
      <c r="C167" s="3">
        <v>49</v>
      </c>
      <c r="D167" s="3">
        <v>63</v>
      </c>
      <c r="E167" s="3">
        <v>60</v>
      </c>
      <c r="F167" s="3">
        <v>1</v>
      </c>
      <c r="G167" s="3">
        <v>1</v>
      </c>
      <c r="H167" s="3">
        <v>5000</v>
      </c>
      <c r="I167" s="3">
        <v>5000</v>
      </c>
      <c r="J167" s="3">
        <v>0</v>
      </c>
      <c r="K167" s="3">
        <v>20</v>
      </c>
      <c r="L167" s="3">
        <v>20</v>
      </c>
      <c r="M167" s="3">
        <v>40</v>
      </c>
      <c r="N167" s="3">
        <v>65</v>
      </c>
      <c r="O167" s="3">
        <v>0</v>
      </c>
      <c r="P167" s="3">
        <v>0</v>
      </c>
      <c r="Q167" s="3">
        <v>32</v>
      </c>
      <c r="R167" s="3">
        <v>30</v>
      </c>
      <c r="S167" s="3">
        <v>300</v>
      </c>
      <c r="T167" s="3">
        <v>1</v>
      </c>
      <c r="U167" s="3">
        <v>0</v>
      </c>
      <c r="V167" s="3">
        <v>1000</v>
      </c>
      <c r="W167" s="3">
        <v>0</v>
      </c>
      <c r="X167" s="5">
        <v>0</v>
      </c>
      <c r="Y167" s="5">
        <v>0</v>
      </c>
      <c r="Z167" s="5">
        <v>0</v>
      </c>
    </row>
    <row r="168" spans="1:27" s="3" customFormat="1" ht="13.5" customHeight="1">
      <c r="A168" s="3" t="s">
        <v>1141</v>
      </c>
      <c r="B168" s="3">
        <v>81</v>
      </c>
      <c r="C168" s="3">
        <v>19</v>
      </c>
      <c r="D168" s="3">
        <v>103</v>
      </c>
      <c r="E168" s="3">
        <v>55</v>
      </c>
      <c r="F168" s="3">
        <v>1</v>
      </c>
      <c r="G168" s="3">
        <v>0</v>
      </c>
      <c r="H168" s="3">
        <v>2000</v>
      </c>
      <c r="I168" s="3">
        <v>1500</v>
      </c>
      <c r="J168" s="3">
        <v>0</v>
      </c>
      <c r="K168" s="3">
        <v>20</v>
      </c>
      <c r="L168" s="3">
        <v>20</v>
      </c>
      <c r="M168" s="3">
        <v>40</v>
      </c>
      <c r="N168" s="3">
        <v>60</v>
      </c>
      <c r="O168" s="3">
        <v>0</v>
      </c>
      <c r="P168" s="3">
        <v>0</v>
      </c>
      <c r="Q168" s="3">
        <v>25</v>
      </c>
      <c r="R168" s="3">
        <v>17</v>
      </c>
      <c r="S168" s="3">
        <v>800</v>
      </c>
      <c r="T168" s="3">
        <v>1</v>
      </c>
      <c r="U168" s="3">
        <v>0</v>
      </c>
      <c r="V168" s="3">
        <v>1500</v>
      </c>
      <c r="W168" s="3">
        <v>0</v>
      </c>
      <c r="X168" s="5">
        <v>0</v>
      </c>
      <c r="Y168" s="5">
        <v>0</v>
      </c>
      <c r="Z168" s="5">
        <v>0</v>
      </c>
      <c r="AA168" s="3" t="s">
        <v>1142</v>
      </c>
    </row>
    <row r="169" spans="1:27" s="3" customFormat="1" ht="13.5" customHeight="1">
      <c r="A169" s="3" t="s">
        <v>1143</v>
      </c>
      <c r="B169" s="3">
        <v>81</v>
      </c>
      <c r="C169" s="3">
        <v>61</v>
      </c>
      <c r="D169" s="3">
        <v>181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1144</v>
      </c>
    </row>
    <row r="170" spans="1:27" s="3" customFormat="1" ht="13.5" customHeight="1">
      <c r="A170" s="3" t="s">
        <v>1145</v>
      </c>
      <c r="B170" s="3">
        <v>81</v>
      </c>
      <c r="C170" s="3">
        <v>60</v>
      </c>
      <c r="D170" s="3">
        <v>180</v>
      </c>
      <c r="E170" s="3">
        <v>55</v>
      </c>
      <c r="F170" s="3">
        <v>1</v>
      </c>
      <c r="G170" s="3">
        <v>1</v>
      </c>
      <c r="H170" s="3">
        <v>2500</v>
      </c>
      <c r="I170" s="3">
        <v>2000</v>
      </c>
      <c r="J170" s="3">
        <v>0</v>
      </c>
      <c r="K170" s="3">
        <v>25</v>
      </c>
      <c r="L170" s="3">
        <v>25</v>
      </c>
      <c r="M170" s="3">
        <v>45</v>
      </c>
      <c r="N170" s="3">
        <v>65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1142</v>
      </c>
    </row>
    <row r="171" spans="1:27" s="3" customFormat="1" ht="13.5" customHeight="1">
      <c r="A171" s="3" t="s">
        <v>534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1144</v>
      </c>
    </row>
    <row r="172" spans="1:27" s="3" customFormat="1" ht="13.5" customHeight="1">
      <c r="A172" s="3" t="s">
        <v>1146</v>
      </c>
      <c r="B172" s="3">
        <v>92</v>
      </c>
      <c r="C172" s="3">
        <v>62</v>
      </c>
      <c r="D172" s="3">
        <v>182</v>
      </c>
      <c r="E172" s="3">
        <v>60</v>
      </c>
      <c r="F172" s="3">
        <v>1</v>
      </c>
      <c r="G172" s="3">
        <v>1</v>
      </c>
      <c r="H172" s="3">
        <v>5000</v>
      </c>
      <c r="I172" s="3">
        <v>5000</v>
      </c>
      <c r="J172" s="3">
        <v>0</v>
      </c>
      <c r="K172" s="3">
        <v>25</v>
      </c>
      <c r="L172" s="3">
        <v>30</v>
      </c>
      <c r="M172" s="3">
        <v>60</v>
      </c>
      <c r="N172" s="3">
        <v>100</v>
      </c>
      <c r="O172" s="3">
        <v>0</v>
      </c>
      <c r="P172" s="3">
        <v>0</v>
      </c>
      <c r="Q172" s="3">
        <v>20</v>
      </c>
      <c r="R172" s="3">
        <v>30</v>
      </c>
      <c r="S172" s="3">
        <v>800</v>
      </c>
      <c r="T172" s="3">
        <v>2</v>
      </c>
      <c r="U172" s="3">
        <v>0</v>
      </c>
      <c r="V172" s="3">
        <v>1000</v>
      </c>
      <c r="W172" s="3">
        <v>0</v>
      </c>
      <c r="X172" s="5">
        <v>0</v>
      </c>
      <c r="Y172" s="5">
        <v>0</v>
      </c>
      <c r="Z172" s="5">
        <v>0</v>
      </c>
    </row>
    <row r="173" spans="1:27" s="3" customFormat="1" ht="13.5" customHeight="1">
      <c r="A173" s="3" t="s">
        <v>532</v>
      </c>
      <c r="B173" s="3">
        <v>115</v>
      </c>
      <c r="C173" s="3">
        <v>34</v>
      </c>
      <c r="D173" s="3">
        <v>141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40</v>
      </c>
      <c r="N173" s="3">
        <v>80</v>
      </c>
      <c r="O173" s="3">
        <v>0</v>
      </c>
      <c r="P173" s="3">
        <v>0</v>
      </c>
      <c r="Q173" s="3">
        <v>25</v>
      </c>
      <c r="R173" s="3">
        <v>25</v>
      </c>
      <c r="S173" s="3">
        <v>0</v>
      </c>
      <c r="T173" s="3">
        <v>1</v>
      </c>
      <c r="U173" s="3">
        <v>0</v>
      </c>
      <c r="V173" s="3">
        <v>2000</v>
      </c>
      <c r="W173" s="3">
        <v>0</v>
      </c>
      <c r="X173" s="5">
        <v>0</v>
      </c>
      <c r="Y173" s="5">
        <v>0</v>
      </c>
      <c r="Z173" s="5">
        <v>0</v>
      </c>
    </row>
    <row r="174" spans="1:27" s="8" customFormat="1" ht="13.5" customHeight="1">
      <c r="A174" s="8" t="s">
        <v>1147</v>
      </c>
      <c r="B174" s="8">
        <v>81</v>
      </c>
      <c r="C174" s="8">
        <v>19</v>
      </c>
      <c r="D174" s="8">
        <v>102</v>
      </c>
      <c r="E174" s="8">
        <v>50</v>
      </c>
      <c r="F174" s="8">
        <v>0</v>
      </c>
      <c r="G174" s="8">
        <v>1</v>
      </c>
      <c r="H174" s="8">
        <v>1000</v>
      </c>
      <c r="I174" s="8">
        <v>900</v>
      </c>
      <c r="J174" s="8">
        <v>0</v>
      </c>
      <c r="K174" s="8">
        <v>100</v>
      </c>
      <c r="L174" s="8">
        <v>0</v>
      </c>
      <c r="M174" s="8">
        <v>15</v>
      </c>
      <c r="N174" s="8">
        <v>80</v>
      </c>
      <c r="O174" s="8">
        <v>0</v>
      </c>
      <c r="P174" s="8">
        <v>0</v>
      </c>
      <c r="Q174" s="8">
        <v>17</v>
      </c>
      <c r="R174" s="8">
        <v>20</v>
      </c>
      <c r="S174" s="8">
        <v>600</v>
      </c>
      <c r="T174" s="8">
        <v>1</v>
      </c>
      <c r="U174" s="8">
        <v>0</v>
      </c>
      <c r="V174" s="8">
        <v>1800</v>
      </c>
      <c r="W174" s="8">
        <v>0</v>
      </c>
      <c r="X174" s="5">
        <v>0</v>
      </c>
      <c r="Y174" s="5">
        <v>0</v>
      </c>
      <c r="Z174" s="5">
        <v>0</v>
      </c>
      <c r="AA174" s="8" t="s">
        <v>1101</v>
      </c>
    </row>
    <row r="175" spans="1:27" s="8" customFormat="1" ht="13.5" customHeight="1">
      <c r="A175" s="8" t="s">
        <v>1148</v>
      </c>
      <c r="B175" s="8">
        <v>81</v>
      </c>
      <c r="C175" s="8">
        <v>19</v>
      </c>
      <c r="D175" s="8">
        <v>91</v>
      </c>
      <c r="E175" s="8">
        <v>27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0</v>
      </c>
      <c r="L175" s="8">
        <v>100</v>
      </c>
      <c r="M175" s="8">
        <v>0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1101</v>
      </c>
    </row>
    <row r="176" spans="1:27" s="8" customFormat="1" ht="13.5" customHeight="1">
      <c r="A176" s="8" t="s">
        <v>1149</v>
      </c>
      <c r="B176" s="8">
        <v>81</v>
      </c>
      <c r="C176" s="8">
        <v>19</v>
      </c>
      <c r="D176" s="8">
        <v>112</v>
      </c>
      <c r="E176" s="8">
        <v>50</v>
      </c>
      <c r="F176" s="8">
        <v>1</v>
      </c>
      <c r="G176" s="8">
        <v>0</v>
      </c>
      <c r="H176" s="8">
        <v>1600</v>
      </c>
      <c r="I176" s="8">
        <v>1000</v>
      </c>
      <c r="J176" s="8">
        <v>0</v>
      </c>
      <c r="K176" s="8">
        <v>15</v>
      </c>
      <c r="L176" s="8">
        <v>15</v>
      </c>
      <c r="M176" s="8">
        <v>30</v>
      </c>
      <c r="N176" s="8">
        <v>65</v>
      </c>
      <c r="O176" s="8">
        <v>0</v>
      </c>
      <c r="P176" s="8">
        <v>0</v>
      </c>
      <c r="Q176" s="8">
        <v>25</v>
      </c>
      <c r="R176" s="8">
        <v>17</v>
      </c>
      <c r="S176" s="8">
        <v>800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1101</v>
      </c>
    </row>
    <row r="177" spans="1:27" s="8" customFormat="1" ht="13.5" customHeight="1">
      <c r="A177" s="8" t="s">
        <v>1150</v>
      </c>
      <c r="B177" s="8">
        <v>81</v>
      </c>
      <c r="C177" s="8">
        <v>19</v>
      </c>
      <c r="D177" s="8">
        <v>164</v>
      </c>
      <c r="E177" s="8">
        <v>50</v>
      </c>
      <c r="F177" s="8">
        <v>1</v>
      </c>
      <c r="G177" s="8">
        <v>1</v>
      </c>
      <c r="H177" s="8">
        <v>1800</v>
      </c>
      <c r="I177" s="8">
        <v>1100</v>
      </c>
      <c r="J177" s="8">
        <v>0</v>
      </c>
      <c r="K177" s="8">
        <v>20</v>
      </c>
      <c r="L177" s="8">
        <v>20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1101</v>
      </c>
    </row>
    <row r="178" spans="1:27" s="8" customFormat="1" ht="13.5" customHeight="1">
      <c r="A178" s="8" t="s">
        <v>1151</v>
      </c>
      <c r="B178" s="8">
        <v>81</v>
      </c>
      <c r="C178" s="8">
        <v>19</v>
      </c>
      <c r="D178" s="8">
        <v>121</v>
      </c>
      <c r="E178" s="8">
        <v>60</v>
      </c>
      <c r="F178" s="8">
        <v>0</v>
      </c>
      <c r="G178" s="8">
        <v>1</v>
      </c>
      <c r="H178" s="8">
        <v>1400</v>
      </c>
      <c r="I178" s="8">
        <v>1000</v>
      </c>
      <c r="J178" s="8">
        <v>0</v>
      </c>
      <c r="K178" s="8">
        <v>20</v>
      </c>
      <c r="L178" s="8">
        <v>10</v>
      </c>
      <c r="M178" s="8">
        <v>22</v>
      </c>
      <c r="N178" s="8">
        <v>45</v>
      </c>
      <c r="O178" s="8">
        <v>0</v>
      </c>
      <c r="P178" s="8">
        <v>0</v>
      </c>
      <c r="Q178" s="8">
        <v>15</v>
      </c>
      <c r="R178" s="8">
        <v>17</v>
      </c>
      <c r="S178" s="8">
        <v>700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1101</v>
      </c>
    </row>
    <row r="179" spans="1:27" s="8" customFormat="1" ht="13.5" customHeight="1">
      <c r="A179" s="8" t="s">
        <v>1152</v>
      </c>
      <c r="B179" s="8">
        <v>104</v>
      </c>
      <c r="C179" s="8">
        <v>45</v>
      </c>
      <c r="D179" s="8">
        <v>47</v>
      </c>
      <c r="E179" s="8">
        <v>40</v>
      </c>
      <c r="F179" s="8">
        <v>1</v>
      </c>
      <c r="G179" s="8">
        <v>0</v>
      </c>
      <c r="H179" s="8">
        <v>800</v>
      </c>
      <c r="I179" s="8">
        <v>800</v>
      </c>
      <c r="J179" s="8">
        <v>0</v>
      </c>
      <c r="K179" s="8">
        <v>15</v>
      </c>
      <c r="L179" s="8">
        <v>15</v>
      </c>
      <c r="M179" s="8">
        <v>26</v>
      </c>
      <c r="N179" s="8">
        <v>60</v>
      </c>
      <c r="O179" s="8">
        <v>0</v>
      </c>
      <c r="P179" s="8">
        <v>0</v>
      </c>
      <c r="Q179" s="8">
        <v>15</v>
      </c>
      <c r="R179" s="8">
        <v>17</v>
      </c>
      <c r="S179" s="8">
        <v>800</v>
      </c>
      <c r="T179" s="8">
        <v>1</v>
      </c>
      <c r="U179" s="8">
        <v>0</v>
      </c>
      <c r="V179" s="8">
        <v>2000</v>
      </c>
      <c r="W179" s="8">
        <v>0</v>
      </c>
      <c r="X179" s="5">
        <v>0</v>
      </c>
      <c r="Y179" s="5">
        <v>0</v>
      </c>
      <c r="Z179" s="5">
        <v>0</v>
      </c>
      <c r="AA179" s="8" t="s">
        <v>1101</v>
      </c>
    </row>
    <row r="180" spans="1:27" s="8" customFormat="1" ht="13.5" customHeight="1">
      <c r="A180" s="8" t="s">
        <v>1153</v>
      </c>
      <c r="B180" s="8">
        <v>101</v>
      </c>
      <c r="C180" s="8">
        <v>47</v>
      </c>
      <c r="D180" s="8">
        <v>61</v>
      </c>
      <c r="E180" s="8">
        <v>42</v>
      </c>
      <c r="F180" s="8">
        <v>1</v>
      </c>
      <c r="G180" s="8">
        <v>0</v>
      </c>
      <c r="H180" s="8">
        <v>900</v>
      </c>
      <c r="I180" s="8">
        <v>900</v>
      </c>
      <c r="J180" s="8">
        <v>0</v>
      </c>
      <c r="K180" s="8">
        <v>20</v>
      </c>
      <c r="L180" s="8">
        <v>20</v>
      </c>
      <c r="M180" s="8">
        <v>30</v>
      </c>
      <c r="N180" s="8">
        <v>60</v>
      </c>
      <c r="O180" s="8">
        <v>0</v>
      </c>
      <c r="P180" s="8">
        <v>0</v>
      </c>
      <c r="Q180" s="8">
        <v>17</v>
      </c>
      <c r="R180" s="8">
        <v>17</v>
      </c>
      <c r="S180" s="8">
        <v>700</v>
      </c>
      <c r="T180" s="8">
        <v>1</v>
      </c>
      <c r="U180" s="8">
        <v>0</v>
      </c>
      <c r="V180" s="8">
        <v>1800</v>
      </c>
      <c r="W180" s="8">
        <v>0</v>
      </c>
      <c r="X180" s="5">
        <v>0</v>
      </c>
      <c r="Y180" s="5">
        <v>0</v>
      </c>
      <c r="Z180" s="5">
        <v>0</v>
      </c>
      <c r="AA180" s="8" t="s">
        <v>1101</v>
      </c>
    </row>
    <row r="181" spans="1:27" s="8" customFormat="1" ht="13.5" customHeight="1">
      <c r="A181" s="8" t="s">
        <v>1154</v>
      </c>
      <c r="B181" s="8">
        <v>101</v>
      </c>
      <c r="C181" s="8">
        <v>47</v>
      </c>
      <c r="D181" s="8">
        <v>62</v>
      </c>
      <c r="E181" s="8">
        <v>50</v>
      </c>
      <c r="F181" s="8">
        <v>1</v>
      </c>
      <c r="G181" s="8">
        <v>100</v>
      </c>
      <c r="H181" s="8">
        <v>2000</v>
      </c>
      <c r="I181" s="8">
        <v>1400</v>
      </c>
      <c r="J181" s="8">
        <v>0</v>
      </c>
      <c r="K181" s="8">
        <v>15</v>
      </c>
      <c r="L181" s="8">
        <v>15</v>
      </c>
      <c r="M181" s="8">
        <v>35</v>
      </c>
      <c r="N181" s="8">
        <v>60</v>
      </c>
      <c r="O181" s="8">
        <v>0</v>
      </c>
      <c r="P181" s="8">
        <v>0</v>
      </c>
      <c r="Q181" s="8">
        <v>25</v>
      </c>
      <c r="R181" s="8">
        <v>18</v>
      </c>
      <c r="S181" s="8">
        <v>350</v>
      </c>
      <c r="T181" s="8">
        <v>1</v>
      </c>
      <c r="U181" s="8">
        <v>0</v>
      </c>
      <c r="V181" s="8">
        <v>1500</v>
      </c>
      <c r="W181" s="8">
        <v>0</v>
      </c>
      <c r="X181" s="5">
        <v>0</v>
      </c>
      <c r="Y181" s="5">
        <v>0</v>
      </c>
      <c r="Z181" s="5">
        <v>0</v>
      </c>
      <c r="AA181" s="8" t="s">
        <v>1101</v>
      </c>
    </row>
    <row r="182" spans="1:27" s="8" customFormat="1" ht="13.5" customHeight="1">
      <c r="A182" s="8" t="s">
        <v>1155</v>
      </c>
      <c r="B182" s="8">
        <v>81</v>
      </c>
      <c r="C182" s="8">
        <v>19</v>
      </c>
      <c r="D182" s="8">
        <v>103</v>
      </c>
      <c r="E182" s="8">
        <v>55</v>
      </c>
      <c r="F182" s="8">
        <v>1</v>
      </c>
      <c r="G182" s="8">
        <v>0</v>
      </c>
      <c r="H182" s="8">
        <v>2000</v>
      </c>
      <c r="I182" s="8">
        <v>1500</v>
      </c>
      <c r="J182" s="8">
        <v>0</v>
      </c>
      <c r="K182" s="8">
        <v>20</v>
      </c>
      <c r="L182" s="8">
        <v>20</v>
      </c>
      <c r="M182" s="8">
        <v>40</v>
      </c>
      <c r="N182" s="8">
        <v>60</v>
      </c>
      <c r="O182" s="8">
        <v>0</v>
      </c>
      <c r="P182" s="8">
        <v>0</v>
      </c>
      <c r="Q182" s="8">
        <v>25</v>
      </c>
      <c r="R182" s="8">
        <v>17</v>
      </c>
      <c r="S182" s="8">
        <v>800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1101</v>
      </c>
    </row>
    <row r="183" spans="1:27" s="8" customFormat="1" ht="13.5" customHeight="1">
      <c r="A183" s="8" t="s">
        <v>1156</v>
      </c>
      <c r="B183" s="8">
        <v>81</v>
      </c>
      <c r="C183" s="8">
        <v>60</v>
      </c>
      <c r="D183" s="8">
        <v>180</v>
      </c>
      <c r="E183" s="8">
        <v>55</v>
      </c>
      <c r="F183" s="8">
        <v>1</v>
      </c>
      <c r="G183" s="8">
        <v>1</v>
      </c>
      <c r="H183" s="8">
        <v>2500</v>
      </c>
      <c r="I183" s="8">
        <v>2000</v>
      </c>
      <c r="J183" s="8">
        <v>0</v>
      </c>
      <c r="K183" s="8">
        <v>25</v>
      </c>
      <c r="L183" s="8">
        <v>25</v>
      </c>
      <c r="M183" s="8">
        <v>45</v>
      </c>
      <c r="N183" s="8">
        <v>65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1101</v>
      </c>
    </row>
    <row r="184" spans="1:27" s="5" customFormat="1" ht="13.5" customHeight="1">
      <c r="A184" s="9" t="s">
        <v>558</v>
      </c>
      <c r="B184" s="9">
        <v>105</v>
      </c>
      <c r="C184" s="9">
        <v>19</v>
      </c>
      <c r="D184" s="9">
        <v>113</v>
      </c>
      <c r="E184" s="9">
        <v>52</v>
      </c>
      <c r="F184" s="9">
        <v>0</v>
      </c>
      <c r="G184" s="9">
        <v>100</v>
      </c>
      <c r="H184" s="9">
        <v>700</v>
      </c>
      <c r="I184" s="9">
        <v>850</v>
      </c>
      <c r="J184" s="9">
        <v>0</v>
      </c>
      <c r="K184" s="9">
        <v>12</v>
      </c>
      <c r="L184" s="9">
        <v>28</v>
      </c>
      <c r="M184" s="9">
        <v>27</v>
      </c>
      <c r="N184" s="9">
        <v>27</v>
      </c>
      <c r="O184" s="9">
        <v>0</v>
      </c>
      <c r="P184" s="9">
        <v>0</v>
      </c>
      <c r="Q184" s="9">
        <v>20</v>
      </c>
      <c r="R184" s="9">
        <v>50</v>
      </c>
      <c r="S184" s="9">
        <v>500</v>
      </c>
      <c r="T184" s="9">
        <v>4</v>
      </c>
      <c r="U184" s="9">
        <v>1200</v>
      </c>
      <c r="V184" s="9">
        <v>2000</v>
      </c>
      <c r="W184" s="9">
        <v>0</v>
      </c>
      <c r="X184" s="5">
        <v>0</v>
      </c>
      <c r="Y184" s="5">
        <v>0</v>
      </c>
      <c r="Z184" s="5">
        <v>0</v>
      </c>
      <c r="AA184" s="9"/>
    </row>
    <row r="185" spans="1:27" s="5" customFormat="1" ht="13.5" customHeight="1">
      <c r="A185" s="9" t="s">
        <v>557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541</v>
      </c>
      <c r="B186" s="9">
        <v>93</v>
      </c>
      <c r="C186" s="9">
        <v>22</v>
      </c>
      <c r="D186" s="9">
        <v>114</v>
      </c>
      <c r="E186" s="9">
        <v>50</v>
      </c>
      <c r="F186" s="9">
        <v>0</v>
      </c>
      <c r="G186" s="9">
        <v>1</v>
      </c>
      <c r="H186" s="9">
        <v>400</v>
      </c>
      <c r="I186" s="9">
        <v>500</v>
      </c>
      <c r="J186" s="9">
        <v>0</v>
      </c>
      <c r="K186" s="9">
        <v>12</v>
      </c>
      <c r="L186" s="9">
        <v>30</v>
      </c>
      <c r="M186" s="9">
        <v>22</v>
      </c>
      <c r="N186" s="9">
        <v>34</v>
      </c>
      <c r="O186" s="9">
        <v>0</v>
      </c>
      <c r="P186" s="9">
        <v>0</v>
      </c>
      <c r="Q186" s="9">
        <v>17</v>
      </c>
      <c r="R186" s="9">
        <v>17</v>
      </c>
      <c r="S186" s="9">
        <v>700</v>
      </c>
      <c r="T186" s="9">
        <v>1</v>
      </c>
      <c r="U186" s="9">
        <v>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540</v>
      </c>
      <c r="B187" s="9">
        <v>93</v>
      </c>
      <c r="C187" s="9">
        <v>22</v>
      </c>
      <c r="D187" s="9">
        <v>114</v>
      </c>
      <c r="E187" s="9">
        <v>50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554</v>
      </c>
      <c r="B188" s="9">
        <v>81</v>
      </c>
      <c r="C188" s="9">
        <v>19</v>
      </c>
      <c r="D188" s="9">
        <v>114</v>
      </c>
      <c r="E188" s="9">
        <v>53</v>
      </c>
      <c r="F188" s="9">
        <v>0</v>
      </c>
      <c r="G188" s="9">
        <v>0</v>
      </c>
      <c r="H188" s="9">
        <v>700</v>
      </c>
      <c r="I188" s="9">
        <v>800</v>
      </c>
      <c r="J188" s="9">
        <v>0</v>
      </c>
      <c r="K188" s="9">
        <v>13</v>
      </c>
      <c r="L188" s="9">
        <v>33</v>
      </c>
      <c r="M188" s="9">
        <v>35</v>
      </c>
      <c r="N188" s="9">
        <v>50</v>
      </c>
      <c r="O188" s="9">
        <v>0</v>
      </c>
      <c r="P188" s="9">
        <v>0</v>
      </c>
      <c r="Q188" s="9">
        <v>17</v>
      </c>
      <c r="R188" s="9">
        <v>20</v>
      </c>
      <c r="S188" s="9">
        <v>1000</v>
      </c>
      <c r="T188" s="9">
        <v>1</v>
      </c>
      <c r="U188" s="9">
        <v>0</v>
      </c>
      <c r="V188" s="9">
        <v>1500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553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1157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1</v>
      </c>
      <c r="H190" s="9">
        <v>1200</v>
      </c>
      <c r="I190" s="9">
        <v>1200</v>
      </c>
      <c r="J190" s="9">
        <v>0</v>
      </c>
      <c r="K190" s="9">
        <v>10</v>
      </c>
      <c r="L190" s="9">
        <v>20</v>
      </c>
      <c r="M190" s="9">
        <v>35</v>
      </c>
      <c r="N190" s="9">
        <v>50</v>
      </c>
      <c r="O190" s="9">
        <v>0</v>
      </c>
      <c r="P190" s="9">
        <v>0</v>
      </c>
      <c r="Q190" s="9">
        <v>15</v>
      </c>
      <c r="R190" s="9">
        <v>19</v>
      </c>
      <c r="S190" s="9">
        <v>700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552</v>
      </c>
      <c r="B191" s="9">
        <v>118</v>
      </c>
      <c r="C191" s="9">
        <v>19</v>
      </c>
      <c r="D191" s="9">
        <v>119</v>
      </c>
      <c r="E191" s="9">
        <v>40</v>
      </c>
      <c r="F191" s="9">
        <v>0</v>
      </c>
      <c r="G191" s="9">
        <v>0</v>
      </c>
      <c r="H191" s="9">
        <v>500</v>
      </c>
      <c r="I191" s="9">
        <v>500</v>
      </c>
      <c r="J191" s="9">
        <v>0</v>
      </c>
      <c r="K191" s="9">
        <v>8</v>
      </c>
      <c r="L191" s="9">
        <v>20</v>
      </c>
      <c r="M191" s="9">
        <v>22</v>
      </c>
      <c r="N191" s="9">
        <v>34</v>
      </c>
      <c r="O191" s="9">
        <v>0</v>
      </c>
      <c r="P191" s="9">
        <v>0</v>
      </c>
      <c r="Q191" s="9">
        <v>17</v>
      </c>
      <c r="R191" s="9">
        <v>15</v>
      </c>
      <c r="S191" s="9">
        <v>500</v>
      </c>
      <c r="T191" s="9">
        <v>3</v>
      </c>
      <c r="U191" s="9">
        <v>2000</v>
      </c>
      <c r="V191" s="9">
        <v>1800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551</v>
      </c>
      <c r="B192" s="9">
        <v>118</v>
      </c>
      <c r="C192" s="9">
        <v>19</v>
      </c>
      <c r="D192" s="9">
        <v>119</v>
      </c>
      <c r="E192" s="9">
        <v>40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1158</v>
      </c>
      <c r="B193" s="9">
        <v>118</v>
      </c>
      <c r="C193" s="9">
        <v>19</v>
      </c>
      <c r="D193" s="9">
        <v>119</v>
      </c>
      <c r="E193" s="9">
        <v>40</v>
      </c>
      <c r="F193" s="9">
        <v>0</v>
      </c>
      <c r="G193" s="9">
        <v>1</v>
      </c>
      <c r="H193" s="9">
        <v>600</v>
      </c>
      <c r="I193" s="9">
        <v>600</v>
      </c>
      <c r="J193" s="9">
        <v>0</v>
      </c>
      <c r="K193" s="9">
        <v>10</v>
      </c>
      <c r="L193" s="9">
        <v>20</v>
      </c>
      <c r="M193" s="9">
        <v>26</v>
      </c>
      <c r="N193" s="9">
        <v>35</v>
      </c>
      <c r="O193" s="9">
        <v>0</v>
      </c>
      <c r="P193" s="9">
        <v>0</v>
      </c>
      <c r="Q193" s="9">
        <v>15</v>
      </c>
      <c r="R193" s="9">
        <v>19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556</v>
      </c>
      <c r="B194" s="9">
        <v>81</v>
      </c>
      <c r="C194" s="9">
        <v>19</v>
      </c>
      <c r="D194" s="9">
        <v>118</v>
      </c>
      <c r="E194" s="9">
        <v>53</v>
      </c>
      <c r="F194" s="9">
        <v>0</v>
      </c>
      <c r="G194" s="9">
        <v>0</v>
      </c>
      <c r="H194" s="9">
        <v>1200</v>
      </c>
      <c r="I194" s="9">
        <v>1200</v>
      </c>
      <c r="J194" s="9">
        <v>0</v>
      </c>
      <c r="K194" s="9">
        <v>11</v>
      </c>
      <c r="L194" s="9">
        <v>30</v>
      </c>
      <c r="M194" s="9">
        <v>15</v>
      </c>
      <c r="N194" s="9">
        <v>75</v>
      </c>
      <c r="O194" s="9">
        <v>0</v>
      </c>
      <c r="P194" s="9">
        <v>0</v>
      </c>
      <c r="Q194" s="9">
        <v>17</v>
      </c>
      <c r="R194" s="9">
        <v>17</v>
      </c>
      <c r="S194" s="9">
        <v>500</v>
      </c>
      <c r="T194" s="9">
        <v>4</v>
      </c>
      <c r="U194" s="9">
        <v>2000</v>
      </c>
      <c r="V194" s="9">
        <v>2000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555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1159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1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30</v>
      </c>
      <c r="N196" s="9">
        <v>75</v>
      </c>
      <c r="O196" s="9">
        <v>0</v>
      </c>
      <c r="P196" s="9">
        <v>0</v>
      </c>
      <c r="Q196" s="9">
        <v>15</v>
      </c>
      <c r="R196" s="9">
        <v>19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550</v>
      </c>
      <c r="B197" s="9">
        <v>119</v>
      </c>
      <c r="C197" s="9">
        <v>19</v>
      </c>
      <c r="D197" s="9">
        <v>117</v>
      </c>
      <c r="E197" s="9">
        <v>54</v>
      </c>
      <c r="F197" s="9">
        <v>0</v>
      </c>
      <c r="G197" s="9">
        <v>1</v>
      </c>
      <c r="H197" s="9">
        <v>750</v>
      </c>
      <c r="I197" s="9">
        <v>750</v>
      </c>
      <c r="J197" s="9">
        <v>0</v>
      </c>
      <c r="K197" s="9">
        <v>12</v>
      </c>
      <c r="L197" s="9">
        <v>27</v>
      </c>
      <c r="M197" s="9">
        <v>20</v>
      </c>
      <c r="N197" s="9">
        <v>60</v>
      </c>
      <c r="O197" s="9">
        <v>0</v>
      </c>
      <c r="P197" s="9">
        <v>0</v>
      </c>
      <c r="Q197" s="9">
        <v>25</v>
      </c>
      <c r="R197" s="9">
        <v>17</v>
      </c>
      <c r="S197" s="9">
        <v>1000</v>
      </c>
      <c r="T197" s="9">
        <v>1</v>
      </c>
      <c r="U197" s="9">
        <v>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549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1160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1200</v>
      </c>
      <c r="I199" s="9">
        <v>1200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15</v>
      </c>
      <c r="R199" s="9">
        <v>19</v>
      </c>
      <c r="S199" s="9">
        <v>500</v>
      </c>
      <c r="T199" s="9">
        <v>1</v>
      </c>
      <c r="U199" s="9">
        <v>0</v>
      </c>
      <c r="V199" s="9">
        <v>1800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542</v>
      </c>
      <c r="B200" s="9">
        <v>116</v>
      </c>
      <c r="C200" s="9">
        <v>35</v>
      </c>
      <c r="D200" s="9">
        <v>132</v>
      </c>
      <c r="E200" s="9">
        <v>53</v>
      </c>
      <c r="F200" s="9">
        <v>1</v>
      </c>
      <c r="G200" s="9">
        <v>0</v>
      </c>
      <c r="H200" s="9">
        <v>1200</v>
      </c>
      <c r="I200" s="9">
        <v>1200</v>
      </c>
      <c r="J200" s="9">
        <v>0</v>
      </c>
      <c r="K200" s="9">
        <v>10</v>
      </c>
      <c r="L200" s="9">
        <v>23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1</v>
      </c>
      <c r="S200" s="9">
        <v>0</v>
      </c>
      <c r="T200" s="9">
        <v>1</v>
      </c>
      <c r="U200" s="9">
        <v>0</v>
      </c>
      <c r="V200" s="9">
        <v>1200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1161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26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1162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30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1163</v>
      </c>
      <c r="B203" s="9">
        <v>117</v>
      </c>
      <c r="C203" s="9">
        <v>36</v>
      </c>
      <c r="D203" s="9">
        <v>133</v>
      </c>
      <c r="E203" s="9">
        <v>52</v>
      </c>
      <c r="F203" s="9">
        <v>1</v>
      </c>
      <c r="G203" s="9">
        <v>1</v>
      </c>
      <c r="H203" s="9">
        <v>20</v>
      </c>
      <c r="I203" s="9">
        <v>20</v>
      </c>
      <c r="J203" s="9">
        <v>0</v>
      </c>
      <c r="K203" s="9">
        <v>20</v>
      </c>
      <c r="L203" s="9">
        <v>20</v>
      </c>
      <c r="M203" s="9">
        <v>30</v>
      </c>
      <c r="N203" s="9">
        <v>40</v>
      </c>
      <c r="O203" s="9">
        <v>0</v>
      </c>
      <c r="P203" s="9">
        <v>0</v>
      </c>
      <c r="Q203" s="9">
        <v>30</v>
      </c>
      <c r="R203" s="9">
        <v>30</v>
      </c>
      <c r="S203" s="9">
        <v>500</v>
      </c>
      <c r="T203" s="9">
        <v>1</v>
      </c>
      <c r="U203" s="9">
        <v>0</v>
      </c>
      <c r="V203" s="9">
        <v>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3" customFormat="1" ht="13.5" customHeight="1">
      <c r="A204" s="9" t="s">
        <v>1164</v>
      </c>
      <c r="B204" s="9">
        <v>81</v>
      </c>
      <c r="C204" s="9">
        <v>19</v>
      </c>
      <c r="D204" s="9">
        <v>115</v>
      </c>
      <c r="E204" s="9">
        <v>55</v>
      </c>
      <c r="F204" s="9">
        <v>1</v>
      </c>
      <c r="G204" s="9">
        <v>1</v>
      </c>
      <c r="H204" s="9">
        <v>1200</v>
      </c>
      <c r="I204" s="9">
        <v>1200</v>
      </c>
      <c r="J204" s="9">
        <v>0</v>
      </c>
      <c r="K204" s="9">
        <v>15</v>
      </c>
      <c r="L204" s="9">
        <v>30</v>
      </c>
      <c r="M204" s="9">
        <v>40</v>
      </c>
      <c r="N204" s="9">
        <v>75</v>
      </c>
      <c r="O204" s="9">
        <v>0</v>
      </c>
      <c r="P204" s="9">
        <v>0</v>
      </c>
      <c r="Q204" s="9">
        <v>20</v>
      </c>
      <c r="R204" s="9">
        <v>17</v>
      </c>
      <c r="S204" s="9">
        <v>500</v>
      </c>
      <c r="T204" s="9">
        <v>4</v>
      </c>
      <c r="U204" s="9">
        <v>2000</v>
      </c>
      <c r="V204" s="9">
        <v>2000</v>
      </c>
      <c r="W204" s="9">
        <v>0</v>
      </c>
      <c r="X204" s="5">
        <v>0</v>
      </c>
      <c r="Y204" s="5">
        <v>0</v>
      </c>
      <c r="Z204" s="5">
        <v>0</v>
      </c>
      <c r="AA204" s="9" t="s">
        <v>1165</v>
      </c>
    </row>
    <row r="205" spans="1:27" s="3" customFormat="1" ht="13.5" customHeight="1">
      <c r="A205" s="9" t="s">
        <v>559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/>
    </row>
    <row r="206" spans="1:27" s="3" customFormat="1" ht="13.5" customHeight="1">
      <c r="A206" s="9" t="s">
        <v>1166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1400</v>
      </c>
      <c r="I206" s="9">
        <v>1400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19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539</v>
      </c>
      <c r="B207" s="9">
        <v>96</v>
      </c>
      <c r="C207" s="9">
        <v>42</v>
      </c>
      <c r="D207" s="9">
        <v>115</v>
      </c>
      <c r="E207" s="9">
        <v>55</v>
      </c>
      <c r="F207" s="9">
        <v>1</v>
      </c>
      <c r="G207" s="9">
        <v>1</v>
      </c>
      <c r="H207" s="9">
        <v>1200</v>
      </c>
      <c r="I207" s="9">
        <v>1200</v>
      </c>
      <c r="J207" s="9">
        <v>0</v>
      </c>
      <c r="K207" s="9">
        <v>30</v>
      </c>
      <c r="L207" s="9">
        <v>15</v>
      </c>
      <c r="M207" s="9">
        <v>40</v>
      </c>
      <c r="N207" s="9">
        <v>75</v>
      </c>
      <c r="O207" s="9">
        <v>0</v>
      </c>
      <c r="P207" s="9">
        <v>0</v>
      </c>
      <c r="Q207" s="9">
        <v>10</v>
      </c>
      <c r="R207" s="9">
        <v>25</v>
      </c>
      <c r="S207" s="9">
        <v>600</v>
      </c>
      <c r="T207" s="9">
        <v>4</v>
      </c>
      <c r="U207" s="9">
        <v>2000</v>
      </c>
      <c r="V207" s="9">
        <v>1500</v>
      </c>
      <c r="W207" s="9">
        <v>0</v>
      </c>
      <c r="X207" s="5">
        <v>0</v>
      </c>
      <c r="Y207" s="5">
        <v>0</v>
      </c>
      <c r="Z207" s="5">
        <v>0</v>
      </c>
      <c r="AA207" s="9" t="s">
        <v>1165</v>
      </c>
    </row>
    <row r="208" spans="1:27" s="3" customFormat="1" ht="13.5" customHeight="1">
      <c r="A208" s="9" t="s">
        <v>538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/>
    </row>
    <row r="209" spans="1:27" s="3" customFormat="1" ht="13.5" customHeight="1">
      <c r="A209" s="9" t="s">
        <v>1167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1400</v>
      </c>
      <c r="I209" s="9">
        <v>1400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20</v>
      </c>
      <c r="R209" s="9">
        <v>30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1168</v>
      </c>
      <c r="B210" s="9">
        <v>92</v>
      </c>
      <c r="C210" s="9">
        <v>21</v>
      </c>
      <c r="D210" s="9">
        <v>92</v>
      </c>
      <c r="E210" s="9">
        <v>60</v>
      </c>
      <c r="F210" s="9">
        <v>1</v>
      </c>
      <c r="G210" s="9">
        <v>1</v>
      </c>
      <c r="H210" s="9">
        <v>5000</v>
      </c>
      <c r="I210" s="9">
        <v>5000</v>
      </c>
      <c r="J210" s="9">
        <v>0</v>
      </c>
      <c r="K210" s="9">
        <v>40</v>
      </c>
      <c r="L210" s="9">
        <v>10</v>
      </c>
      <c r="M210" s="9">
        <v>50</v>
      </c>
      <c r="N210" s="9">
        <v>85</v>
      </c>
      <c r="O210" s="9">
        <v>0</v>
      </c>
      <c r="P210" s="9">
        <v>0</v>
      </c>
      <c r="Q210" s="9">
        <v>20</v>
      </c>
      <c r="R210" s="9">
        <v>30</v>
      </c>
      <c r="S210" s="9">
        <v>500</v>
      </c>
      <c r="T210" s="9">
        <v>5</v>
      </c>
      <c r="U210" s="9">
        <v>1000</v>
      </c>
      <c r="V210" s="9">
        <v>1200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560</v>
      </c>
      <c r="B211" s="9">
        <v>81</v>
      </c>
      <c r="C211" s="9">
        <v>21</v>
      </c>
      <c r="D211" s="9">
        <v>93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5</v>
      </c>
      <c r="L211" s="9">
        <v>50</v>
      </c>
      <c r="M211" s="9">
        <v>50</v>
      </c>
      <c r="N211" s="9">
        <v>85</v>
      </c>
      <c r="O211" s="9">
        <v>0</v>
      </c>
      <c r="P211" s="9">
        <v>0</v>
      </c>
      <c r="Q211" s="9">
        <v>25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548</v>
      </c>
      <c r="B212" s="9">
        <v>115</v>
      </c>
      <c r="C212" s="9">
        <v>34</v>
      </c>
      <c r="D212" s="9">
        <v>131</v>
      </c>
      <c r="E212" s="9">
        <v>70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18</v>
      </c>
      <c r="L212" s="9">
        <v>30</v>
      </c>
      <c r="M212" s="9">
        <v>50</v>
      </c>
      <c r="N212" s="9">
        <v>85</v>
      </c>
      <c r="O212" s="9">
        <v>0</v>
      </c>
      <c r="P212" s="9">
        <v>0</v>
      </c>
      <c r="Q212" s="9">
        <v>30</v>
      </c>
      <c r="R212" s="9">
        <v>25</v>
      </c>
      <c r="S212" s="9">
        <v>0</v>
      </c>
      <c r="T212" s="9">
        <v>1</v>
      </c>
      <c r="U212" s="9">
        <v>0</v>
      </c>
      <c r="V212" s="9">
        <v>2000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3" t="s">
        <v>1169</v>
      </c>
      <c r="B213" s="3">
        <v>81</v>
      </c>
      <c r="C213" s="3">
        <v>64</v>
      </c>
      <c r="D213" s="3">
        <v>190</v>
      </c>
      <c r="E213" s="3">
        <v>28</v>
      </c>
      <c r="F213" s="3">
        <v>1</v>
      </c>
      <c r="G213" s="3">
        <v>0</v>
      </c>
      <c r="H213" s="3">
        <v>190</v>
      </c>
      <c r="I213" s="3">
        <v>180</v>
      </c>
      <c r="J213" s="3">
        <v>0</v>
      </c>
      <c r="K213" s="3">
        <v>1</v>
      </c>
      <c r="L213" s="3">
        <v>3</v>
      </c>
      <c r="M213" s="3">
        <v>10</v>
      </c>
      <c r="N213" s="3">
        <v>20</v>
      </c>
      <c r="O213" s="3">
        <v>0</v>
      </c>
      <c r="P213" s="3">
        <v>0</v>
      </c>
      <c r="Q213" s="3">
        <v>15</v>
      </c>
      <c r="R213" s="3">
        <v>15</v>
      </c>
      <c r="S213" s="3">
        <v>2000</v>
      </c>
      <c r="T213" s="3">
        <v>1</v>
      </c>
      <c r="U213" s="3">
        <v>0</v>
      </c>
      <c r="V213" s="3">
        <v>2500</v>
      </c>
      <c r="W213" s="3">
        <v>0</v>
      </c>
      <c r="X213" s="5">
        <v>0</v>
      </c>
      <c r="Y213" s="5">
        <v>0</v>
      </c>
      <c r="Z213" s="5">
        <v>0</v>
      </c>
    </row>
    <row r="214" spans="1:27" s="3" customFormat="1" ht="13.5" customHeight="1">
      <c r="A214" s="3" t="s">
        <v>1170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531</v>
      </c>
      <c r="B215" s="3">
        <v>81</v>
      </c>
      <c r="C215" s="3">
        <v>65</v>
      </c>
      <c r="D215" s="3">
        <v>191</v>
      </c>
      <c r="E215" s="3">
        <v>35</v>
      </c>
      <c r="F215" s="3">
        <v>1</v>
      </c>
      <c r="G215" s="3">
        <v>0</v>
      </c>
      <c r="H215" s="3">
        <v>460</v>
      </c>
      <c r="I215" s="3">
        <v>500</v>
      </c>
      <c r="J215" s="3">
        <v>0</v>
      </c>
      <c r="K215" s="3">
        <v>4</v>
      </c>
      <c r="L215" s="3">
        <v>8</v>
      </c>
      <c r="M215" s="3">
        <v>17</v>
      </c>
      <c r="N215" s="3">
        <v>45</v>
      </c>
      <c r="O215" s="3">
        <v>0</v>
      </c>
      <c r="P215" s="3">
        <v>0</v>
      </c>
      <c r="Q215" s="3">
        <v>18</v>
      </c>
      <c r="R215" s="3">
        <v>15</v>
      </c>
      <c r="S215" s="3">
        <v>1500</v>
      </c>
      <c r="T215" s="3">
        <v>1</v>
      </c>
      <c r="U215" s="3">
        <v>0</v>
      </c>
      <c r="V215" s="3">
        <v>2000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530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529</v>
      </c>
      <c r="B217" s="3">
        <v>81</v>
      </c>
      <c r="C217" s="3">
        <v>66</v>
      </c>
      <c r="D217" s="3">
        <v>192</v>
      </c>
      <c r="E217" s="3">
        <v>35</v>
      </c>
      <c r="F217" s="3">
        <v>1</v>
      </c>
      <c r="G217" s="3">
        <v>0</v>
      </c>
      <c r="H217" s="3">
        <v>450</v>
      </c>
      <c r="I217" s="3">
        <v>390</v>
      </c>
      <c r="J217" s="3">
        <v>0</v>
      </c>
      <c r="K217" s="3">
        <v>6</v>
      </c>
      <c r="L217" s="3">
        <v>9</v>
      </c>
      <c r="M217" s="3">
        <v>24</v>
      </c>
      <c r="N217" s="3">
        <v>35</v>
      </c>
      <c r="O217" s="3">
        <v>0</v>
      </c>
      <c r="P217" s="3">
        <v>0</v>
      </c>
      <c r="Q217" s="3">
        <v>15</v>
      </c>
      <c r="R217" s="3">
        <v>13</v>
      </c>
      <c r="S217" s="3">
        <v>700</v>
      </c>
      <c r="T217" s="3">
        <v>1</v>
      </c>
      <c r="U217" s="3">
        <v>0</v>
      </c>
      <c r="V217" s="3">
        <v>1800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528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527</v>
      </c>
      <c r="B219" s="3">
        <v>81</v>
      </c>
      <c r="C219" s="3">
        <v>67</v>
      </c>
      <c r="D219" s="3">
        <v>193</v>
      </c>
      <c r="E219" s="3">
        <v>32</v>
      </c>
      <c r="F219" s="3">
        <v>1</v>
      </c>
      <c r="G219" s="3">
        <v>0</v>
      </c>
      <c r="H219" s="3">
        <v>380</v>
      </c>
      <c r="I219" s="3">
        <v>390</v>
      </c>
      <c r="J219" s="3">
        <v>0</v>
      </c>
      <c r="K219" s="3">
        <v>0</v>
      </c>
      <c r="L219" s="3">
        <v>12</v>
      </c>
      <c r="M219" s="3">
        <v>20</v>
      </c>
      <c r="N219" s="3">
        <v>30</v>
      </c>
      <c r="O219" s="3">
        <v>0</v>
      </c>
      <c r="P219" s="3">
        <v>0</v>
      </c>
      <c r="Q219" s="3">
        <v>15</v>
      </c>
      <c r="R219" s="3">
        <v>13</v>
      </c>
      <c r="S219" s="3">
        <v>1300</v>
      </c>
      <c r="T219" s="3">
        <v>1</v>
      </c>
      <c r="U219" s="3">
        <v>0</v>
      </c>
      <c r="V219" s="3">
        <v>2000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526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525</v>
      </c>
      <c r="B221" s="3">
        <v>81</v>
      </c>
      <c r="C221" s="3">
        <v>67</v>
      </c>
      <c r="D221" s="3">
        <v>194</v>
      </c>
      <c r="E221" s="3">
        <v>35</v>
      </c>
      <c r="F221" s="3">
        <v>1</v>
      </c>
      <c r="G221" s="3">
        <v>0</v>
      </c>
      <c r="H221" s="3">
        <v>420</v>
      </c>
      <c r="I221" s="3">
        <v>440</v>
      </c>
      <c r="J221" s="3">
        <v>0</v>
      </c>
      <c r="K221" s="3">
        <v>9</v>
      </c>
      <c r="L221" s="3">
        <v>0</v>
      </c>
      <c r="M221" s="3">
        <v>24</v>
      </c>
      <c r="N221" s="3">
        <v>31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1800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524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523</v>
      </c>
      <c r="B223" s="3">
        <v>104</v>
      </c>
      <c r="C223" s="3">
        <v>45</v>
      </c>
      <c r="D223" s="3">
        <v>195</v>
      </c>
      <c r="E223" s="3">
        <v>32</v>
      </c>
      <c r="F223" s="3">
        <v>1</v>
      </c>
      <c r="G223" s="3">
        <v>1</v>
      </c>
      <c r="H223" s="3">
        <v>240</v>
      </c>
      <c r="I223" s="3">
        <v>190</v>
      </c>
      <c r="J223" s="3">
        <v>0</v>
      </c>
      <c r="K223" s="3">
        <v>0</v>
      </c>
      <c r="L223" s="3">
        <v>0</v>
      </c>
      <c r="M223" s="3">
        <v>12</v>
      </c>
      <c r="N223" s="3">
        <v>28</v>
      </c>
      <c r="O223" s="3">
        <v>0</v>
      </c>
      <c r="P223" s="3">
        <v>0</v>
      </c>
      <c r="Q223" s="3">
        <v>20</v>
      </c>
      <c r="R223" s="3">
        <v>20</v>
      </c>
      <c r="S223" s="3">
        <v>1000</v>
      </c>
      <c r="T223" s="3">
        <v>1</v>
      </c>
      <c r="U223" s="3">
        <v>0</v>
      </c>
      <c r="V223" s="3">
        <v>2000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522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1171</v>
      </c>
      <c r="B225" s="3">
        <v>81</v>
      </c>
      <c r="C225" s="3">
        <v>63</v>
      </c>
      <c r="D225" s="3">
        <v>196</v>
      </c>
      <c r="E225" s="3">
        <v>60</v>
      </c>
      <c r="F225" s="3">
        <v>1</v>
      </c>
      <c r="G225" s="3">
        <v>1</v>
      </c>
      <c r="H225" s="3">
        <v>5000</v>
      </c>
      <c r="I225" s="3">
        <v>5000</v>
      </c>
      <c r="J225" s="3">
        <v>0</v>
      </c>
      <c r="K225" s="3">
        <v>18</v>
      </c>
      <c r="L225" s="3">
        <v>22</v>
      </c>
      <c r="M225" s="3">
        <v>35</v>
      </c>
      <c r="N225" s="3">
        <v>70</v>
      </c>
      <c r="O225" s="3">
        <v>0</v>
      </c>
      <c r="P225" s="3">
        <v>0</v>
      </c>
      <c r="Q225" s="3">
        <v>25</v>
      </c>
      <c r="R225" s="3">
        <v>17</v>
      </c>
      <c r="S225" s="3">
        <v>800</v>
      </c>
      <c r="T225" s="3">
        <v>1</v>
      </c>
      <c r="U225" s="3">
        <v>0</v>
      </c>
      <c r="V225" s="3">
        <v>1200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521</v>
      </c>
      <c r="B226" s="3">
        <v>81</v>
      </c>
      <c r="C226" s="3">
        <v>19</v>
      </c>
      <c r="D226" s="3">
        <v>200</v>
      </c>
      <c r="E226" s="3">
        <v>32</v>
      </c>
      <c r="F226" s="3">
        <v>0</v>
      </c>
      <c r="G226" s="3">
        <v>0</v>
      </c>
      <c r="H226" s="3">
        <v>360</v>
      </c>
      <c r="I226" s="3">
        <v>330</v>
      </c>
      <c r="J226" s="3">
        <v>0</v>
      </c>
      <c r="K226" s="3">
        <v>0</v>
      </c>
      <c r="L226" s="3">
        <v>8</v>
      </c>
      <c r="M226" s="3">
        <v>15</v>
      </c>
      <c r="N226" s="3">
        <v>25</v>
      </c>
      <c r="O226" s="3">
        <v>0</v>
      </c>
      <c r="P226" s="3">
        <v>0</v>
      </c>
      <c r="Q226" s="3">
        <v>15</v>
      </c>
      <c r="R226" s="3">
        <v>13</v>
      </c>
      <c r="S226" s="3">
        <v>1400</v>
      </c>
      <c r="T226" s="3">
        <v>1</v>
      </c>
      <c r="U226" s="3">
        <v>0</v>
      </c>
      <c r="V226" s="3">
        <v>2000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520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519</v>
      </c>
      <c r="B228" s="3">
        <v>81</v>
      </c>
      <c r="C228" s="3">
        <v>19</v>
      </c>
      <c r="D228" s="3">
        <v>201</v>
      </c>
      <c r="E228" s="3">
        <v>33</v>
      </c>
      <c r="F228" s="3">
        <v>1</v>
      </c>
      <c r="G228" s="3">
        <v>0</v>
      </c>
      <c r="H228" s="3">
        <v>400</v>
      </c>
      <c r="I228" s="3">
        <v>420</v>
      </c>
      <c r="J228" s="3">
        <v>0</v>
      </c>
      <c r="K228" s="3">
        <v>2</v>
      </c>
      <c r="L228" s="3">
        <v>8</v>
      </c>
      <c r="M228" s="3">
        <v>15</v>
      </c>
      <c r="N228" s="3">
        <v>30</v>
      </c>
      <c r="O228" s="3">
        <v>0</v>
      </c>
      <c r="P228" s="3">
        <v>0</v>
      </c>
      <c r="Q228" s="3">
        <v>18</v>
      </c>
      <c r="R228" s="3">
        <v>14</v>
      </c>
      <c r="S228" s="3">
        <v>1300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518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517</v>
      </c>
      <c r="B230" s="3">
        <v>81</v>
      </c>
      <c r="C230" s="3">
        <v>19</v>
      </c>
      <c r="D230" s="3">
        <v>202</v>
      </c>
      <c r="E230" s="3">
        <v>40</v>
      </c>
      <c r="F230" s="3">
        <v>1</v>
      </c>
      <c r="G230" s="3">
        <v>0</v>
      </c>
      <c r="H230" s="3">
        <v>480</v>
      </c>
      <c r="I230" s="3">
        <v>460</v>
      </c>
      <c r="J230" s="3">
        <v>0</v>
      </c>
      <c r="K230" s="3">
        <v>7</v>
      </c>
      <c r="L230" s="3">
        <v>10</v>
      </c>
      <c r="M230" s="3">
        <v>20</v>
      </c>
      <c r="N230" s="3">
        <v>38</v>
      </c>
      <c r="O230" s="3">
        <v>0</v>
      </c>
      <c r="P230" s="3">
        <v>0</v>
      </c>
      <c r="Q230" s="3">
        <v>18</v>
      </c>
      <c r="R230" s="3">
        <v>15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516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515</v>
      </c>
      <c r="B232" s="3">
        <v>81</v>
      </c>
      <c r="C232" s="3">
        <v>19</v>
      </c>
      <c r="D232" s="3">
        <v>203</v>
      </c>
      <c r="E232" s="3">
        <v>40</v>
      </c>
      <c r="F232" s="3">
        <v>1</v>
      </c>
      <c r="G232" s="3">
        <v>0</v>
      </c>
      <c r="H232" s="3">
        <v>580</v>
      </c>
      <c r="I232" s="3">
        <v>500</v>
      </c>
      <c r="J232" s="3">
        <v>0</v>
      </c>
      <c r="K232" s="3">
        <v>10</v>
      </c>
      <c r="L232" s="3">
        <v>18</v>
      </c>
      <c r="M232" s="3">
        <v>26</v>
      </c>
      <c r="N232" s="3">
        <v>44</v>
      </c>
      <c r="O232" s="3">
        <v>0</v>
      </c>
      <c r="P232" s="3">
        <v>0</v>
      </c>
      <c r="Q232" s="3">
        <v>17</v>
      </c>
      <c r="R232" s="3">
        <v>15</v>
      </c>
      <c r="S232" s="3">
        <v>1000</v>
      </c>
      <c r="T232" s="3">
        <v>1</v>
      </c>
      <c r="U232" s="3">
        <v>0</v>
      </c>
      <c r="V232" s="3">
        <v>1800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514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48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1172</v>
      </c>
      <c r="B234" s="3">
        <v>81</v>
      </c>
      <c r="C234" s="3">
        <v>19</v>
      </c>
      <c r="D234" s="3">
        <v>204</v>
      </c>
      <c r="E234" s="3">
        <v>45</v>
      </c>
      <c r="F234" s="3">
        <v>1</v>
      </c>
      <c r="G234" s="3">
        <v>0</v>
      </c>
      <c r="H234" s="3">
        <v>780</v>
      </c>
      <c r="I234" s="3">
        <v>750</v>
      </c>
      <c r="J234" s="3">
        <v>0</v>
      </c>
      <c r="K234" s="3">
        <v>12</v>
      </c>
      <c r="L234" s="3">
        <v>21</v>
      </c>
      <c r="M234" s="3">
        <v>32</v>
      </c>
      <c r="N234" s="3">
        <v>50</v>
      </c>
      <c r="O234" s="3">
        <v>0</v>
      </c>
      <c r="P234" s="3">
        <v>0</v>
      </c>
      <c r="Q234" s="3">
        <v>22</v>
      </c>
      <c r="R234" s="3">
        <v>17</v>
      </c>
      <c r="S234" s="3">
        <v>800</v>
      </c>
      <c r="T234" s="3">
        <v>1</v>
      </c>
      <c r="U234" s="3">
        <v>0</v>
      </c>
      <c r="V234" s="3">
        <v>1500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513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60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1173</v>
      </c>
      <c r="B236" s="3">
        <v>81</v>
      </c>
      <c r="C236" s="3">
        <v>70</v>
      </c>
      <c r="D236" s="3">
        <v>205</v>
      </c>
      <c r="E236" s="3">
        <v>40</v>
      </c>
      <c r="F236" s="3">
        <v>1</v>
      </c>
      <c r="G236" s="3">
        <v>0</v>
      </c>
      <c r="H236" s="3">
        <v>440</v>
      </c>
      <c r="I236" s="3">
        <v>360</v>
      </c>
      <c r="J236" s="3">
        <v>0</v>
      </c>
      <c r="K236" s="3">
        <v>12</v>
      </c>
      <c r="L236" s="3">
        <v>15</v>
      </c>
      <c r="M236" s="3">
        <v>14</v>
      </c>
      <c r="N236" s="3">
        <v>28</v>
      </c>
      <c r="O236" s="3">
        <v>0</v>
      </c>
      <c r="P236" s="3">
        <v>0</v>
      </c>
      <c r="Q236" s="3">
        <v>18</v>
      </c>
      <c r="R236" s="3">
        <v>18</v>
      </c>
      <c r="S236" s="3">
        <v>1200</v>
      </c>
      <c r="T236" s="3">
        <v>1</v>
      </c>
      <c r="U236" s="3">
        <v>0</v>
      </c>
      <c r="V236" s="3">
        <v>2000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1174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35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1175</v>
      </c>
      <c r="B238" s="3">
        <v>81</v>
      </c>
      <c r="C238" s="3">
        <v>71</v>
      </c>
      <c r="D238" s="3">
        <v>206</v>
      </c>
      <c r="E238" s="3">
        <v>45</v>
      </c>
      <c r="F238" s="3">
        <v>1</v>
      </c>
      <c r="G238" s="3">
        <v>1</v>
      </c>
      <c r="H238" s="3">
        <v>750</v>
      </c>
      <c r="I238" s="3">
        <v>750</v>
      </c>
      <c r="J238" s="3">
        <v>0</v>
      </c>
      <c r="K238" s="3">
        <v>16</v>
      </c>
      <c r="L238" s="3">
        <v>16</v>
      </c>
      <c r="M238" s="3">
        <v>25</v>
      </c>
      <c r="N238" s="3">
        <v>42</v>
      </c>
      <c r="O238" s="3">
        <v>0</v>
      </c>
      <c r="P238" s="3">
        <v>0</v>
      </c>
      <c r="Q238" s="3">
        <v>22</v>
      </c>
      <c r="R238" s="3">
        <v>17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1176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45</v>
      </c>
      <c r="O239" s="3">
        <v>0</v>
      </c>
      <c r="P239" s="3">
        <v>0</v>
      </c>
      <c r="Q239" s="3">
        <v>22</v>
      </c>
      <c r="R239" s="3">
        <v>17</v>
      </c>
      <c r="S239" s="3">
        <v>1000</v>
      </c>
      <c r="T239" s="3">
        <v>1</v>
      </c>
      <c r="U239" s="3">
        <v>0</v>
      </c>
      <c r="V239" s="3">
        <v>1300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332</v>
      </c>
      <c r="B240" s="3">
        <v>107</v>
      </c>
      <c r="C240" s="3">
        <v>19</v>
      </c>
      <c r="D240" s="3">
        <v>166</v>
      </c>
      <c r="E240" s="3">
        <v>16</v>
      </c>
      <c r="F240" s="3">
        <v>1</v>
      </c>
      <c r="G240" s="3">
        <v>0</v>
      </c>
      <c r="H240" s="3">
        <v>420</v>
      </c>
      <c r="I240" s="3">
        <v>300</v>
      </c>
      <c r="J240" s="3">
        <v>0</v>
      </c>
      <c r="K240" s="3">
        <v>0</v>
      </c>
      <c r="L240" s="3">
        <v>0</v>
      </c>
      <c r="M240" s="3">
        <v>30</v>
      </c>
      <c r="N240" s="3">
        <v>60</v>
      </c>
      <c r="O240" s="3">
        <v>0</v>
      </c>
      <c r="P240" s="3">
        <v>0</v>
      </c>
      <c r="Q240" s="3">
        <v>15</v>
      </c>
      <c r="R240" s="3">
        <v>8</v>
      </c>
      <c r="S240" s="3">
        <v>900</v>
      </c>
      <c r="T240" s="3">
        <v>1</v>
      </c>
      <c r="U240" s="3">
        <v>0</v>
      </c>
      <c r="V240" s="3">
        <v>2500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1177</v>
      </c>
      <c r="B241" s="3">
        <v>107</v>
      </c>
      <c r="C241" s="3">
        <v>19</v>
      </c>
      <c r="D241" s="3">
        <v>166</v>
      </c>
      <c r="E241" s="3">
        <v>16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1178</v>
      </c>
      <c r="B242" s="3">
        <v>92</v>
      </c>
      <c r="C242" s="3">
        <v>72</v>
      </c>
      <c r="D242" s="3">
        <v>207</v>
      </c>
      <c r="E242" s="3">
        <v>60</v>
      </c>
      <c r="F242" s="3">
        <v>1</v>
      </c>
      <c r="G242" s="3">
        <v>1</v>
      </c>
      <c r="H242" s="3">
        <v>5000</v>
      </c>
      <c r="I242" s="3">
        <v>5000</v>
      </c>
      <c r="J242" s="3">
        <v>0</v>
      </c>
      <c r="K242" s="3">
        <v>20</v>
      </c>
      <c r="L242" s="3">
        <v>28</v>
      </c>
      <c r="M242" s="3">
        <v>45</v>
      </c>
      <c r="N242" s="3">
        <v>80</v>
      </c>
      <c r="O242" s="3">
        <v>0</v>
      </c>
      <c r="P242" s="3">
        <v>0</v>
      </c>
      <c r="Q242" s="3">
        <v>32</v>
      </c>
      <c r="R242" s="3">
        <v>30</v>
      </c>
      <c r="S242" s="3">
        <v>600</v>
      </c>
      <c r="T242" s="3">
        <v>1</v>
      </c>
      <c r="U242" s="3">
        <v>0</v>
      </c>
      <c r="V242" s="3">
        <v>1200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1179</v>
      </c>
      <c r="B243" s="3">
        <v>81</v>
      </c>
      <c r="C243" s="3">
        <v>21</v>
      </c>
      <c r="D243" s="3">
        <v>92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40</v>
      </c>
      <c r="L243" s="3">
        <v>25</v>
      </c>
      <c r="M243" s="3">
        <v>35</v>
      </c>
      <c r="N243" s="3">
        <v>105</v>
      </c>
      <c r="O243" s="3">
        <v>0</v>
      </c>
      <c r="P243" s="3">
        <v>0</v>
      </c>
      <c r="Q243" s="3">
        <v>20</v>
      </c>
      <c r="R243" s="3">
        <v>25</v>
      </c>
      <c r="S243" s="3">
        <v>500</v>
      </c>
      <c r="T243" s="3">
        <v>5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512</v>
      </c>
      <c r="B244" s="3">
        <v>81</v>
      </c>
      <c r="C244" s="3">
        <v>21</v>
      </c>
      <c r="D244" s="3">
        <v>93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25</v>
      </c>
      <c r="L244" s="3">
        <v>40</v>
      </c>
      <c r="M244" s="3">
        <v>40</v>
      </c>
      <c r="N244" s="3">
        <v>100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511</v>
      </c>
      <c r="B245" s="3">
        <v>81</v>
      </c>
      <c r="C245" s="3">
        <v>63</v>
      </c>
      <c r="D245" s="3">
        <v>196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30</v>
      </c>
      <c r="L245" s="3">
        <v>30</v>
      </c>
      <c r="M245" s="3">
        <v>45</v>
      </c>
      <c r="N245" s="3">
        <v>95</v>
      </c>
      <c r="O245" s="3">
        <v>0</v>
      </c>
      <c r="P245" s="3">
        <v>0</v>
      </c>
      <c r="Q245" s="3">
        <v>20</v>
      </c>
      <c r="R245" s="3">
        <v>25</v>
      </c>
      <c r="S245" s="3">
        <v>1500</v>
      </c>
      <c r="T245" s="3">
        <v>1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510</v>
      </c>
      <c r="B246" s="3">
        <v>81</v>
      </c>
      <c r="C246" s="3">
        <v>19</v>
      </c>
      <c r="D246" s="3">
        <v>150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20</v>
      </c>
      <c r="L246" s="3">
        <v>30</v>
      </c>
      <c r="M246" s="3">
        <v>40</v>
      </c>
      <c r="N246" s="3">
        <v>100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509</v>
      </c>
      <c r="B247" s="3">
        <v>81</v>
      </c>
      <c r="C247" s="3">
        <v>21</v>
      </c>
      <c r="D247" s="3">
        <v>34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30</v>
      </c>
      <c r="L247" s="3">
        <v>20</v>
      </c>
      <c r="M247" s="3">
        <v>45</v>
      </c>
      <c r="N247" s="3">
        <v>95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508</v>
      </c>
      <c r="B248" s="3">
        <v>81</v>
      </c>
      <c r="C248" s="3">
        <v>62</v>
      </c>
      <c r="D248" s="3">
        <v>182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30</v>
      </c>
      <c r="M248" s="3">
        <v>35</v>
      </c>
      <c r="N248" s="3">
        <v>105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2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1180</v>
      </c>
      <c r="B249" s="3">
        <v>81</v>
      </c>
      <c r="C249" s="3">
        <v>19</v>
      </c>
      <c r="D249" s="3">
        <v>183</v>
      </c>
      <c r="E249" s="3">
        <v>41</v>
      </c>
      <c r="F249" s="3">
        <v>0</v>
      </c>
      <c r="G249" s="3">
        <v>0</v>
      </c>
      <c r="H249" s="3">
        <v>800</v>
      </c>
      <c r="I249" s="3">
        <v>800</v>
      </c>
      <c r="J249" s="3">
        <v>0</v>
      </c>
      <c r="K249" s="3">
        <v>30</v>
      </c>
      <c r="L249" s="3">
        <v>10</v>
      </c>
      <c r="M249" s="3">
        <v>40</v>
      </c>
      <c r="N249" s="3">
        <v>60</v>
      </c>
      <c r="O249" s="3">
        <v>0</v>
      </c>
      <c r="P249" s="3">
        <v>0</v>
      </c>
      <c r="Q249" s="3">
        <v>15</v>
      </c>
      <c r="R249" s="3">
        <v>17</v>
      </c>
      <c r="S249" s="3">
        <v>800</v>
      </c>
      <c r="T249" s="3">
        <v>1</v>
      </c>
      <c r="U249" s="3">
        <v>0</v>
      </c>
      <c r="V249" s="3">
        <v>1500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1181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100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1182</v>
      </c>
      <c r="B251" s="3">
        <v>95</v>
      </c>
      <c r="C251" s="3">
        <v>19</v>
      </c>
      <c r="D251" s="3">
        <v>184</v>
      </c>
      <c r="E251" s="3">
        <v>55</v>
      </c>
      <c r="F251" s="3">
        <v>0</v>
      </c>
      <c r="G251" s="3">
        <v>0</v>
      </c>
      <c r="H251" s="3">
        <v>800</v>
      </c>
      <c r="I251" s="3">
        <v>800</v>
      </c>
      <c r="J251" s="3">
        <v>0</v>
      </c>
      <c r="K251" s="3">
        <v>10</v>
      </c>
      <c r="L251" s="3">
        <v>40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500</v>
      </c>
      <c r="T251" s="3">
        <v>1</v>
      </c>
      <c r="U251" s="3">
        <v>0</v>
      </c>
      <c r="V251" s="3">
        <v>1200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1183</v>
      </c>
      <c r="B252" s="3">
        <v>95</v>
      </c>
      <c r="C252" s="3">
        <v>19</v>
      </c>
      <c r="D252" s="3">
        <v>185</v>
      </c>
      <c r="E252" s="3">
        <v>55</v>
      </c>
      <c r="F252" s="3">
        <v>0</v>
      </c>
      <c r="G252" s="3">
        <v>100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1184</v>
      </c>
      <c r="B253" s="3">
        <v>81</v>
      </c>
      <c r="C253" s="3">
        <v>19</v>
      </c>
      <c r="D253" s="3">
        <v>186</v>
      </c>
      <c r="E253" s="3">
        <v>50</v>
      </c>
      <c r="F253" s="3">
        <v>0</v>
      </c>
      <c r="G253" s="3">
        <v>0</v>
      </c>
      <c r="H253" s="3">
        <v>1000</v>
      </c>
      <c r="I253" s="3">
        <v>1000</v>
      </c>
      <c r="J253" s="3">
        <v>0</v>
      </c>
      <c r="K253" s="3">
        <v>20</v>
      </c>
      <c r="L253" s="3">
        <v>30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13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1185</v>
      </c>
      <c r="B254" s="3">
        <v>81</v>
      </c>
      <c r="C254" s="3">
        <v>19</v>
      </c>
      <c r="D254" s="3">
        <v>187</v>
      </c>
      <c r="E254" s="3">
        <v>50</v>
      </c>
      <c r="F254" s="3">
        <v>0</v>
      </c>
      <c r="G254" s="3">
        <v>100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1186</v>
      </c>
      <c r="B255" s="3">
        <v>81</v>
      </c>
      <c r="C255" s="3">
        <v>19</v>
      </c>
      <c r="D255" s="3">
        <v>213</v>
      </c>
      <c r="E255" s="3">
        <v>50</v>
      </c>
      <c r="F255" s="3">
        <v>1</v>
      </c>
      <c r="G255" s="3">
        <v>0</v>
      </c>
      <c r="H255" s="3">
        <v>1200</v>
      </c>
      <c r="I255" s="3">
        <v>1200</v>
      </c>
      <c r="J255" s="3">
        <v>0</v>
      </c>
      <c r="K255" s="3">
        <v>35</v>
      </c>
      <c r="L255" s="3">
        <v>36</v>
      </c>
      <c r="M255" s="3">
        <v>50</v>
      </c>
      <c r="N255" s="3">
        <v>65</v>
      </c>
      <c r="O255" s="3">
        <v>0</v>
      </c>
      <c r="P255" s="3">
        <v>0</v>
      </c>
      <c r="Q255" s="3">
        <v>17</v>
      </c>
      <c r="R255" s="3">
        <v>20</v>
      </c>
      <c r="S255" s="3">
        <v>1200</v>
      </c>
      <c r="T255" s="3">
        <v>1</v>
      </c>
      <c r="U255" s="3">
        <v>0</v>
      </c>
      <c r="V255" s="3">
        <v>2000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1187</v>
      </c>
      <c r="B256" s="3">
        <v>81</v>
      </c>
      <c r="C256" s="3">
        <v>19</v>
      </c>
      <c r="D256" s="3">
        <v>213</v>
      </c>
      <c r="E256" s="3">
        <v>55</v>
      </c>
      <c r="F256" s="3">
        <v>1</v>
      </c>
      <c r="G256" s="3">
        <v>0</v>
      </c>
      <c r="H256" s="3">
        <v>1500</v>
      </c>
      <c r="I256" s="3">
        <v>1500</v>
      </c>
      <c r="J256" s="3">
        <v>0</v>
      </c>
      <c r="K256" s="3">
        <v>40</v>
      </c>
      <c r="L256" s="3">
        <v>38</v>
      </c>
      <c r="M256" s="3">
        <v>55</v>
      </c>
      <c r="N256" s="3">
        <v>72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1188</v>
      </c>
      <c r="B257" s="3">
        <v>81</v>
      </c>
      <c r="C257" s="3">
        <v>19</v>
      </c>
      <c r="D257" s="3">
        <v>213</v>
      </c>
      <c r="E257" s="3">
        <v>60</v>
      </c>
      <c r="F257" s="3">
        <v>1</v>
      </c>
      <c r="G257" s="3">
        <v>100</v>
      </c>
      <c r="H257" s="3">
        <v>2000</v>
      </c>
      <c r="I257" s="3">
        <v>2000</v>
      </c>
      <c r="J257" s="3">
        <v>0</v>
      </c>
      <c r="K257" s="3">
        <v>45</v>
      </c>
      <c r="L257" s="3">
        <v>40</v>
      </c>
      <c r="M257" s="3">
        <v>60</v>
      </c>
      <c r="N257" s="3">
        <v>80</v>
      </c>
      <c r="O257" s="3">
        <v>0</v>
      </c>
      <c r="P257" s="3">
        <v>0</v>
      </c>
      <c r="Q257" s="3">
        <v>17</v>
      </c>
      <c r="R257" s="3">
        <v>20</v>
      </c>
      <c r="S257" s="3">
        <v>800</v>
      </c>
      <c r="T257" s="3">
        <v>1</v>
      </c>
      <c r="U257" s="3">
        <v>0</v>
      </c>
      <c r="V257" s="3">
        <v>1200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1189</v>
      </c>
      <c r="B258" s="3">
        <v>81</v>
      </c>
      <c r="C258" s="3">
        <v>19</v>
      </c>
      <c r="D258" s="3">
        <v>214</v>
      </c>
      <c r="E258" s="3">
        <v>50</v>
      </c>
      <c r="F258" s="3">
        <v>1</v>
      </c>
      <c r="G258" s="3">
        <v>0</v>
      </c>
      <c r="H258" s="3">
        <v>1200</v>
      </c>
      <c r="I258" s="3">
        <v>1200</v>
      </c>
      <c r="J258" s="3">
        <v>0</v>
      </c>
      <c r="K258" s="3">
        <v>35</v>
      </c>
      <c r="L258" s="3">
        <v>42</v>
      </c>
      <c r="M258" s="3">
        <v>45</v>
      </c>
      <c r="N258" s="3">
        <v>65</v>
      </c>
      <c r="O258" s="3">
        <v>0</v>
      </c>
      <c r="P258" s="3">
        <v>0</v>
      </c>
      <c r="Q258" s="3">
        <v>17</v>
      </c>
      <c r="R258" s="3">
        <v>20</v>
      </c>
      <c r="S258" s="3">
        <v>1200</v>
      </c>
      <c r="T258" s="3">
        <v>1</v>
      </c>
      <c r="U258" s="3">
        <v>0</v>
      </c>
      <c r="V258" s="3">
        <v>2000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1190</v>
      </c>
      <c r="B259" s="3">
        <v>81</v>
      </c>
      <c r="C259" s="3">
        <v>19</v>
      </c>
      <c r="D259" s="3">
        <v>214</v>
      </c>
      <c r="E259" s="3">
        <v>55</v>
      </c>
      <c r="F259" s="3">
        <v>1</v>
      </c>
      <c r="G259" s="3">
        <v>0</v>
      </c>
      <c r="H259" s="3">
        <v>1500</v>
      </c>
      <c r="I259" s="3">
        <v>1500</v>
      </c>
      <c r="J259" s="3">
        <v>0</v>
      </c>
      <c r="K259" s="3">
        <v>40</v>
      </c>
      <c r="L259" s="3">
        <v>45</v>
      </c>
      <c r="M259" s="3">
        <v>50</v>
      </c>
      <c r="N259" s="3">
        <v>72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1191</v>
      </c>
      <c r="B260" s="3">
        <v>81</v>
      </c>
      <c r="C260" s="3">
        <v>19</v>
      </c>
      <c r="D260" s="3">
        <v>214</v>
      </c>
      <c r="E260" s="3">
        <v>60</v>
      </c>
      <c r="F260" s="3">
        <v>1</v>
      </c>
      <c r="G260" s="3">
        <v>100</v>
      </c>
      <c r="H260" s="3">
        <v>2000</v>
      </c>
      <c r="I260" s="3">
        <v>2000</v>
      </c>
      <c r="J260" s="3">
        <v>0</v>
      </c>
      <c r="K260" s="3">
        <v>45</v>
      </c>
      <c r="L260" s="3">
        <v>48</v>
      </c>
      <c r="M260" s="3">
        <v>55</v>
      </c>
      <c r="N260" s="3">
        <v>80</v>
      </c>
      <c r="O260" s="3">
        <v>0</v>
      </c>
      <c r="P260" s="3">
        <v>0</v>
      </c>
      <c r="Q260" s="3">
        <v>17</v>
      </c>
      <c r="R260" s="3">
        <v>20</v>
      </c>
      <c r="S260" s="3">
        <v>800</v>
      </c>
      <c r="T260" s="3">
        <v>1</v>
      </c>
      <c r="U260" s="3">
        <v>0</v>
      </c>
      <c r="V260" s="3">
        <v>1200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1192</v>
      </c>
      <c r="B261" s="3">
        <v>104</v>
      </c>
      <c r="C261" s="3">
        <v>45</v>
      </c>
      <c r="D261" s="3">
        <v>215</v>
      </c>
      <c r="E261" s="3">
        <v>50</v>
      </c>
      <c r="F261" s="3">
        <v>1</v>
      </c>
      <c r="G261" s="3">
        <v>0</v>
      </c>
      <c r="H261" s="3">
        <v>1000</v>
      </c>
      <c r="I261" s="3">
        <v>1000</v>
      </c>
      <c r="J261" s="3">
        <v>0</v>
      </c>
      <c r="K261" s="3">
        <v>35</v>
      </c>
      <c r="L261" s="3">
        <v>40</v>
      </c>
      <c r="M261" s="3">
        <v>40</v>
      </c>
      <c r="N261" s="3">
        <v>50</v>
      </c>
      <c r="O261" s="3">
        <v>0</v>
      </c>
      <c r="P261" s="3">
        <v>0</v>
      </c>
      <c r="Q261" s="3">
        <v>15</v>
      </c>
      <c r="R261" s="3">
        <v>13</v>
      </c>
      <c r="S261" s="3">
        <v>1000</v>
      </c>
      <c r="T261" s="3">
        <v>1</v>
      </c>
      <c r="U261" s="3">
        <v>0</v>
      </c>
      <c r="V261" s="3">
        <v>2000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1193</v>
      </c>
      <c r="B262" s="3">
        <v>104</v>
      </c>
      <c r="C262" s="3">
        <v>45</v>
      </c>
      <c r="D262" s="3">
        <v>215</v>
      </c>
      <c r="E262" s="3">
        <v>55</v>
      </c>
      <c r="F262" s="3">
        <v>1</v>
      </c>
      <c r="G262" s="3">
        <v>0</v>
      </c>
      <c r="H262" s="3">
        <v>1200</v>
      </c>
      <c r="I262" s="3">
        <v>1200</v>
      </c>
      <c r="J262" s="3">
        <v>0</v>
      </c>
      <c r="K262" s="3">
        <v>40</v>
      </c>
      <c r="L262" s="3">
        <v>45</v>
      </c>
      <c r="M262" s="3">
        <v>45</v>
      </c>
      <c r="N262" s="3">
        <v>60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1194</v>
      </c>
      <c r="B263" s="3">
        <v>104</v>
      </c>
      <c r="C263" s="3">
        <v>45</v>
      </c>
      <c r="D263" s="3">
        <v>215</v>
      </c>
      <c r="E263" s="3">
        <v>60</v>
      </c>
      <c r="F263" s="3">
        <v>1</v>
      </c>
      <c r="G263" s="3">
        <v>100</v>
      </c>
      <c r="H263" s="3">
        <v>1800</v>
      </c>
      <c r="I263" s="3">
        <v>1800</v>
      </c>
      <c r="J263" s="3">
        <v>0</v>
      </c>
      <c r="K263" s="3">
        <v>45</v>
      </c>
      <c r="L263" s="3">
        <v>50</v>
      </c>
      <c r="M263" s="3">
        <v>50</v>
      </c>
      <c r="N263" s="3">
        <v>70</v>
      </c>
      <c r="O263" s="3">
        <v>0</v>
      </c>
      <c r="P263" s="3">
        <v>0</v>
      </c>
      <c r="Q263" s="3">
        <v>15</v>
      </c>
      <c r="R263" s="3">
        <v>13</v>
      </c>
      <c r="S263" s="3">
        <v>800</v>
      </c>
      <c r="T263" s="3">
        <v>1</v>
      </c>
      <c r="U263" s="3">
        <v>0</v>
      </c>
      <c r="V263" s="3">
        <v>1200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1195</v>
      </c>
      <c r="B264" s="3">
        <v>81</v>
      </c>
      <c r="C264" s="3">
        <v>19</v>
      </c>
      <c r="D264" s="3">
        <v>210</v>
      </c>
      <c r="E264" s="3">
        <v>70</v>
      </c>
      <c r="F264" s="3">
        <v>0</v>
      </c>
      <c r="G264" s="3">
        <v>100</v>
      </c>
      <c r="H264" s="3">
        <v>8000</v>
      </c>
      <c r="I264" s="3">
        <v>8000</v>
      </c>
      <c r="J264" s="3">
        <v>0</v>
      </c>
      <c r="K264" s="3">
        <v>60</v>
      </c>
      <c r="L264" s="3">
        <v>60</v>
      </c>
      <c r="M264" s="3">
        <v>80</v>
      </c>
      <c r="N264" s="3">
        <v>120</v>
      </c>
      <c r="O264" s="3">
        <v>0</v>
      </c>
      <c r="P264" s="3">
        <v>0</v>
      </c>
      <c r="Q264" s="3">
        <v>30</v>
      </c>
      <c r="R264" s="3">
        <v>30</v>
      </c>
      <c r="S264" s="3">
        <v>500</v>
      </c>
      <c r="T264" s="3">
        <v>1</v>
      </c>
      <c r="U264" s="3">
        <v>0</v>
      </c>
      <c r="V264" s="3">
        <v>1000</v>
      </c>
      <c r="W264" s="3">
        <v>0</v>
      </c>
      <c r="X264" s="5">
        <v>0</v>
      </c>
      <c r="Y264" s="5">
        <v>0</v>
      </c>
      <c r="Z264" s="5">
        <v>0</v>
      </c>
      <c r="AA264" s="3" t="s">
        <v>1196</v>
      </c>
    </row>
    <row r="265" spans="1:27" s="3" customFormat="1" ht="13.5" customHeight="1">
      <c r="A265" s="3" t="s">
        <v>1197</v>
      </c>
      <c r="B265" s="3">
        <v>81</v>
      </c>
      <c r="C265" s="3">
        <v>19</v>
      </c>
      <c r="D265" s="3">
        <v>211</v>
      </c>
      <c r="E265" s="3">
        <v>70</v>
      </c>
      <c r="F265" s="3">
        <v>1</v>
      </c>
      <c r="G265" s="3">
        <v>100</v>
      </c>
      <c r="H265" s="3">
        <v>8000</v>
      </c>
      <c r="I265" s="3">
        <v>8000</v>
      </c>
      <c r="J265" s="3">
        <v>0</v>
      </c>
      <c r="K265" s="3">
        <v>70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1198</v>
      </c>
    </row>
    <row r="266" spans="1:27" s="3" customFormat="1" ht="13.5" customHeight="1">
      <c r="A266" s="3" t="s">
        <v>1199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0</v>
      </c>
      <c r="H266" s="3">
        <v>2000</v>
      </c>
      <c r="I266" s="3">
        <v>2000</v>
      </c>
      <c r="J266" s="3">
        <v>0</v>
      </c>
      <c r="K266" s="3">
        <v>50</v>
      </c>
      <c r="L266" s="3">
        <v>50</v>
      </c>
      <c r="M266" s="3">
        <v>40</v>
      </c>
      <c r="N266" s="3">
        <v>70</v>
      </c>
      <c r="O266" s="3">
        <v>0</v>
      </c>
      <c r="P266" s="3">
        <v>0</v>
      </c>
      <c r="Q266" s="3">
        <v>15</v>
      </c>
      <c r="R266" s="3">
        <v>20</v>
      </c>
      <c r="S266" s="3">
        <v>1200</v>
      </c>
      <c r="T266" s="3">
        <v>1</v>
      </c>
      <c r="U266" s="3">
        <v>0</v>
      </c>
      <c r="V266" s="3">
        <v>1500</v>
      </c>
      <c r="W266" s="3">
        <v>0</v>
      </c>
      <c r="X266" s="5">
        <v>0</v>
      </c>
      <c r="Y266" s="5">
        <v>0</v>
      </c>
      <c r="Z266" s="5">
        <v>0</v>
      </c>
      <c r="AA266" s="3" t="s">
        <v>1200</v>
      </c>
    </row>
    <row r="267" spans="1:27" s="3" customFormat="1" ht="13.5" customHeight="1">
      <c r="A267" s="3" t="s">
        <v>1201</v>
      </c>
      <c r="B267" s="3">
        <v>81</v>
      </c>
      <c r="C267" s="3">
        <v>21</v>
      </c>
      <c r="D267" s="3">
        <v>212</v>
      </c>
      <c r="E267" s="3">
        <v>70</v>
      </c>
      <c r="F267" s="3">
        <v>1</v>
      </c>
      <c r="G267" s="3">
        <v>100</v>
      </c>
      <c r="H267" s="3">
        <v>8000</v>
      </c>
      <c r="I267" s="3">
        <v>8000</v>
      </c>
      <c r="J267" s="3">
        <v>0</v>
      </c>
      <c r="K267" s="3">
        <v>60</v>
      </c>
      <c r="L267" s="3">
        <v>70</v>
      </c>
      <c r="M267" s="3">
        <v>80</v>
      </c>
      <c r="N267" s="3">
        <v>120</v>
      </c>
      <c r="O267" s="3">
        <v>0</v>
      </c>
      <c r="P267" s="3">
        <v>0</v>
      </c>
      <c r="Q267" s="3">
        <v>30</v>
      </c>
      <c r="R267" s="3">
        <v>30</v>
      </c>
      <c r="S267" s="3">
        <v>500</v>
      </c>
      <c r="T267" s="3">
        <v>1</v>
      </c>
      <c r="U267" s="3">
        <v>0</v>
      </c>
      <c r="V267" s="3">
        <v>1000</v>
      </c>
      <c r="W267" s="3">
        <v>0</v>
      </c>
      <c r="X267" s="5">
        <v>0</v>
      </c>
      <c r="Y267" s="5">
        <v>0</v>
      </c>
      <c r="Z267" s="5">
        <v>0</v>
      </c>
      <c r="AA267" s="3" t="s">
        <v>1202</v>
      </c>
    </row>
    <row r="268" spans="1:27" s="3" customFormat="1" ht="13.5" customHeight="1">
      <c r="A268" s="3" t="s">
        <v>1203</v>
      </c>
      <c r="B268" s="3">
        <v>101</v>
      </c>
      <c r="C268" s="3">
        <v>78</v>
      </c>
      <c r="D268" s="3">
        <v>218</v>
      </c>
      <c r="E268" s="3">
        <v>80</v>
      </c>
      <c r="F268" s="3">
        <v>1</v>
      </c>
      <c r="G268" s="3">
        <v>100</v>
      </c>
      <c r="H268" s="3">
        <v>12000</v>
      </c>
      <c r="I268" s="3">
        <v>12000</v>
      </c>
      <c r="J268" s="3">
        <v>0</v>
      </c>
      <c r="K268" s="3">
        <v>80</v>
      </c>
      <c r="L268" s="3">
        <v>90</v>
      </c>
      <c r="M268" s="3">
        <v>120</v>
      </c>
      <c r="N268" s="3">
        <v>180</v>
      </c>
      <c r="O268" s="3">
        <v>0</v>
      </c>
      <c r="P268" s="3">
        <v>0</v>
      </c>
      <c r="Q268" s="3">
        <v>30</v>
      </c>
      <c r="R268" s="3">
        <v>50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1204</v>
      </c>
    </row>
    <row r="269" spans="1:27" s="8" customFormat="1" ht="13.5" customHeight="1">
      <c r="A269" s="8" t="s">
        <v>1205</v>
      </c>
      <c r="B269" s="8">
        <v>150</v>
      </c>
      <c r="C269" s="8">
        <v>0</v>
      </c>
      <c r="D269" s="8">
        <v>0</v>
      </c>
      <c r="E269" s="8">
        <v>100</v>
      </c>
      <c r="F269" s="8">
        <v>1</v>
      </c>
      <c r="G269" s="8">
        <v>1</v>
      </c>
      <c r="H269" s="8">
        <v>100</v>
      </c>
      <c r="I269" s="8">
        <v>100</v>
      </c>
      <c r="J269" s="8">
        <v>100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5">
        <v>0</v>
      </c>
      <c r="Y269" s="5">
        <v>0</v>
      </c>
      <c r="Z269" s="5">
        <v>0</v>
      </c>
    </row>
    <row r="270" spans="1:27" s="8" customFormat="1" ht="13.5" customHeight="1">
      <c r="A270" s="8" t="s">
        <v>1206</v>
      </c>
      <c r="B270" s="8">
        <v>81</v>
      </c>
      <c r="C270" s="8">
        <v>62</v>
      </c>
      <c r="D270" s="8">
        <v>182</v>
      </c>
      <c r="E270" s="8">
        <v>60</v>
      </c>
      <c r="F270" s="8">
        <v>1</v>
      </c>
      <c r="G270" s="8">
        <v>100</v>
      </c>
      <c r="H270" s="8">
        <v>5000</v>
      </c>
      <c r="I270" s="8">
        <v>5000</v>
      </c>
      <c r="J270" s="8">
        <v>0</v>
      </c>
      <c r="K270" s="8">
        <v>15</v>
      </c>
      <c r="L270" s="8">
        <v>45</v>
      </c>
      <c r="M270" s="8">
        <v>90</v>
      </c>
      <c r="N270" s="8">
        <v>90</v>
      </c>
      <c r="O270" s="8">
        <v>0</v>
      </c>
      <c r="P270" s="8">
        <v>0</v>
      </c>
      <c r="Q270" s="8">
        <v>20</v>
      </c>
      <c r="R270" s="8">
        <v>25</v>
      </c>
      <c r="S270" s="8">
        <v>1500</v>
      </c>
      <c r="T270" s="8">
        <v>2</v>
      </c>
      <c r="U270" s="8">
        <v>0</v>
      </c>
      <c r="V270" s="8">
        <v>1500</v>
      </c>
      <c r="W270" s="8">
        <v>0</v>
      </c>
      <c r="X270" s="5">
        <v>0</v>
      </c>
      <c r="Y270" s="5">
        <v>0</v>
      </c>
      <c r="Z270" s="5">
        <v>0</v>
      </c>
    </row>
    <row r="271" spans="1:27" s="3" customFormat="1" ht="13.5" customHeight="1">
      <c r="A271" s="3" t="s">
        <v>1207</v>
      </c>
      <c r="B271" s="3">
        <v>81</v>
      </c>
      <c r="C271" s="3">
        <v>19</v>
      </c>
      <c r="D271" s="3">
        <v>36</v>
      </c>
      <c r="E271" s="3">
        <v>17</v>
      </c>
      <c r="F271" s="3">
        <v>1</v>
      </c>
      <c r="G271" s="3">
        <v>0</v>
      </c>
      <c r="H271" s="3">
        <v>600</v>
      </c>
      <c r="I271" s="3">
        <v>600</v>
      </c>
      <c r="J271" s="3">
        <v>0</v>
      </c>
      <c r="K271" s="3">
        <v>40</v>
      </c>
      <c r="L271" s="3">
        <v>10</v>
      </c>
      <c r="M271" s="3">
        <v>40</v>
      </c>
      <c r="N271" s="3">
        <v>60</v>
      </c>
      <c r="O271" s="3">
        <v>0</v>
      </c>
      <c r="P271" s="3">
        <v>0</v>
      </c>
      <c r="Q271" s="3">
        <v>15</v>
      </c>
      <c r="R271" s="3">
        <v>13</v>
      </c>
      <c r="S271" s="3">
        <v>500</v>
      </c>
      <c r="T271" s="3">
        <v>1</v>
      </c>
      <c r="U271" s="3">
        <v>0</v>
      </c>
      <c r="V271" s="3">
        <v>1200</v>
      </c>
      <c r="W271" s="3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1208</v>
      </c>
      <c r="B272" s="3">
        <v>81</v>
      </c>
      <c r="C272" s="3">
        <v>19</v>
      </c>
      <c r="D272" s="3">
        <v>38</v>
      </c>
      <c r="E272" s="3">
        <v>18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10</v>
      </c>
      <c r="L272" s="3">
        <v>40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10" t="s">
        <v>1209</v>
      </c>
      <c r="B273" s="10">
        <v>100</v>
      </c>
      <c r="C273" s="10">
        <v>23</v>
      </c>
      <c r="D273" s="10">
        <v>950</v>
      </c>
      <c r="E273" s="3">
        <v>50</v>
      </c>
      <c r="F273" s="3">
        <v>1</v>
      </c>
      <c r="G273" s="3">
        <v>1</v>
      </c>
      <c r="H273" s="3">
        <v>1600</v>
      </c>
      <c r="I273" s="3">
        <v>1000</v>
      </c>
      <c r="J273" s="3">
        <v>0</v>
      </c>
      <c r="K273" s="3">
        <v>50</v>
      </c>
      <c r="L273" s="3">
        <v>50</v>
      </c>
      <c r="M273" s="3">
        <v>50</v>
      </c>
      <c r="N273" s="3">
        <v>80</v>
      </c>
      <c r="O273" s="3">
        <v>0</v>
      </c>
      <c r="P273" s="3">
        <v>0</v>
      </c>
      <c r="Q273" s="3">
        <v>25</v>
      </c>
      <c r="R273" s="3">
        <v>17</v>
      </c>
      <c r="S273" s="3">
        <v>800</v>
      </c>
      <c r="T273" s="3">
        <v>1</v>
      </c>
      <c r="U273" s="3">
        <v>0</v>
      </c>
      <c r="V273" s="3">
        <v>1800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1210</v>
      </c>
      <c r="B274" s="10">
        <v>100</v>
      </c>
      <c r="C274" s="10">
        <v>23</v>
      </c>
      <c r="D274" s="10">
        <v>951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1211</v>
      </c>
      <c r="B275" s="10">
        <v>100</v>
      </c>
      <c r="C275" s="10">
        <v>23</v>
      </c>
      <c r="D275" s="10">
        <v>952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3" t="s">
        <v>1212</v>
      </c>
      <c r="B276" s="3">
        <v>89</v>
      </c>
      <c r="C276" s="3">
        <v>19</v>
      </c>
      <c r="D276" s="3">
        <v>239</v>
      </c>
      <c r="E276" s="3">
        <v>60</v>
      </c>
      <c r="F276" s="3">
        <v>1</v>
      </c>
      <c r="G276" s="3">
        <v>1</v>
      </c>
      <c r="H276" s="3">
        <v>2000</v>
      </c>
      <c r="I276" s="3">
        <v>2000</v>
      </c>
      <c r="J276" s="3">
        <v>0</v>
      </c>
      <c r="K276" s="3">
        <v>55</v>
      </c>
      <c r="L276" s="3">
        <v>60</v>
      </c>
      <c r="M276" s="3">
        <v>55</v>
      </c>
      <c r="N276" s="3">
        <v>90</v>
      </c>
      <c r="O276" s="3">
        <v>0</v>
      </c>
      <c r="P276" s="3">
        <v>0</v>
      </c>
      <c r="Q276" s="3">
        <v>17</v>
      </c>
      <c r="R276" s="3">
        <v>20</v>
      </c>
      <c r="S276" s="3">
        <v>800</v>
      </c>
      <c r="T276" s="3">
        <v>1</v>
      </c>
      <c r="U276" s="3">
        <v>0</v>
      </c>
      <c r="V276" s="3">
        <v>1200</v>
      </c>
      <c r="W276" s="3">
        <v>0</v>
      </c>
      <c r="X276" s="5">
        <v>0</v>
      </c>
      <c r="Y276" s="5">
        <v>0</v>
      </c>
      <c r="Z276" s="5">
        <v>0</v>
      </c>
    </row>
  </sheetData>
  <phoneticPr fontId="18" type="noConversion"/>
  <pageMargins left="0.75" right="0.75" top="1" bottom="1" header="0.5" footer="0.5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891"/>
  <sheetViews>
    <sheetView tabSelected="1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B723" sqref="B723"/>
    </sheetView>
  </sheetViews>
  <sheetFormatPr baseColWidth="10" defaultColWidth="11" defaultRowHeight="16"/>
  <cols>
    <col min="2" max="2" width="21.83203125" customWidth="1"/>
  </cols>
  <sheetData>
    <row r="1" spans="1:64">
      <c r="A1" t="s">
        <v>507</v>
      </c>
      <c r="B1" t="s">
        <v>506</v>
      </c>
      <c r="C1" t="s">
        <v>505</v>
      </c>
      <c r="D1" t="s">
        <v>504</v>
      </c>
      <c r="E1" t="s">
        <v>503</v>
      </c>
      <c r="F1" t="s">
        <v>502</v>
      </c>
      <c r="G1" t="s">
        <v>501</v>
      </c>
      <c r="H1" t="s">
        <v>500</v>
      </c>
      <c r="I1" t="s">
        <v>499</v>
      </c>
      <c r="J1" t="s">
        <v>498</v>
      </c>
      <c r="K1" t="s">
        <v>497</v>
      </c>
      <c r="L1" t="s">
        <v>496</v>
      </c>
      <c r="M1" t="s">
        <v>495</v>
      </c>
      <c r="N1" t="s">
        <v>494</v>
      </c>
      <c r="O1" t="s">
        <v>493</v>
      </c>
      <c r="P1" t="s">
        <v>492</v>
      </c>
      <c r="Q1" t="s">
        <v>491</v>
      </c>
      <c r="R1" t="s">
        <v>490</v>
      </c>
      <c r="S1" t="s">
        <v>489</v>
      </c>
      <c r="T1" t="s">
        <v>488</v>
      </c>
      <c r="U1" t="s">
        <v>487</v>
      </c>
      <c r="V1" t="s">
        <v>486</v>
      </c>
      <c r="W1" t="s">
        <v>485</v>
      </c>
      <c r="X1" t="s">
        <v>484</v>
      </c>
      <c r="Y1" t="s">
        <v>483</v>
      </c>
      <c r="Z1" t="s">
        <v>482</v>
      </c>
      <c r="AA1" t="s">
        <v>481</v>
      </c>
      <c r="AB1" t="s">
        <v>480</v>
      </c>
      <c r="AC1" t="s">
        <v>479</v>
      </c>
      <c r="AD1" t="s">
        <v>478</v>
      </c>
      <c r="AE1" t="s">
        <v>477</v>
      </c>
      <c r="AF1" t="s">
        <v>476</v>
      </c>
      <c r="AG1" t="s">
        <v>475</v>
      </c>
      <c r="AH1" t="s">
        <v>474</v>
      </c>
      <c r="AI1" t="s">
        <v>473</v>
      </c>
      <c r="AJ1" t="s">
        <v>472</v>
      </c>
      <c r="AK1" t="s">
        <v>471</v>
      </c>
      <c r="AL1" t="s">
        <v>470</v>
      </c>
      <c r="AM1" t="s">
        <v>469</v>
      </c>
      <c r="AN1" t="s">
        <v>468</v>
      </c>
      <c r="AO1" t="s">
        <v>467</v>
      </c>
      <c r="AP1" t="s">
        <v>466</v>
      </c>
      <c r="AQ1" t="s">
        <v>465</v>
      </c>
      <c r="AR1" t="s">
        <v>464</v>
      </c>
      <c r="AS1" t="s">
        <v>463</v>
      </c>
      <c r="AT1" t="s">
        <v>462</v>
      </c>
      <c r="AU1" t="s">
        <v>461</v>
      </c>
      <c r="AV1" t="s">
        <v>460</v>
      </c>
      <c r="AW1" t="s">
        <v>459</v>
      </c>
      <c r="AX1" t="s">
        <v>458</v>
      </c>
      <c r="AY1" t="s">
        <v>457</v>
      </c>
      <c r="AZ1" t="s">
        <v>456</v>
      </c>
      <c r="BA1" t="s">
        <v>455</v>
      </c>
      <c r="BB1" t="s">
        <v>454</v>
      </c>
      <c r="BC1" t="s">
        <v>453</v>
      </c>
      <c r="BD1" t="s">
        <v>452</v>
      </c>
      <c r="BE1" t="s">
        <v>451</v>
      </c>
      <c r="BF1" t="s">
        <v>450</v>
      </c>
      <c r="BG1" t="s">
        <v>449</v>
      </c>
      <c r="BH1" t="s">
        <v>448</v>
      </c>
      <c r="BI1" t="s">
        <v>447</v>
      </c>
      <c r="BJ1" t="s">
        <v>446</v>
      </c>
      <c r="BK1" t="s">
        <v>445</v>
      </c>
      <c r="BL1" t="s">
        <v>444</v>
      </c>
    </row>
    <row r="2" spans="1:64" s="2" customFormat="1">
      <c r="A2" s="2">
        <v>0</v>
      </c>
      <c r="B2" s="2" t="s">
        <v>679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255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255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255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255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255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255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3800</v>
      </c>
      <c r="X37" s="2">
        <v>0</v>
      </c>
      <c r="Y37" s="2">
        <v>255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34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3200</v>
      </c>
      <c r="X38" s="2">
        <v>0</v>
      </c>
      <c r="Y38" s="2">
        <v>255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255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36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3400</v>
      </c>
      <c r="X40" s="2">
        <v>0</v>
      </c>
      <c r="Y40" s="2">
        <v>255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255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3800</v>
      </c>
      <c r="X42" s="2">
        <v>0</v>
      </c>
      <c r="Y42" s="2">
        <v>255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42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4000</v>
      </c>
      <c r="X43" s="2">
        <v>0</v>
      </c>
      <c r="Y43" s="2">
        <v>255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255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255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255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4000</v>
      </c>
      <c r="X47" s="2">
        <v>0</v>
      </c>
      <c r="Y47" s="2">
        <v>255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255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255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34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3200</v>
      </c>
      <c r="X51" s="2">
        <v>0</v>
      </c>
      <c r="Y51" s="2">
        <v>255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3800</v>
      </c>
      <c r="X52" s="2">
        <v>0</v>
      </c>
      <c r="Y52" s="2">
        <v>255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255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255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255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255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4000</v>
      </c>
      <c r="X57" s="2">
        <v>0</v>
      </c>
      <c r="Y57" s="2">
        <v>255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255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255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38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3600</v>
      </c>
      <c r="X60" s="2">
        <v>0</v>
      </c>
      <c r="Y60" s="2">
        <v>255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2">
        <v>255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2">
        <v>255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2">
        <v>255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4600</v>
      </c>
      <c r="X65" s="2">
        <v>0</v>
      </c>
      <c r="Y65" s="2">
        <v>255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4200</v>
      </c>
      <c r="X66" s="2">
        <v>0</v>
      </c>
      <c r="Y66" s="2">
        <v>255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2">
        <v>255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42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4000</v>
      </c>
      <c r="X229" s="2">
        <v>0</v>
      </c>
      <c r="Y229" s="2">
        <v>255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2">
        <v>255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2">
        <v>255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44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4200</v>
      </c>
      <c r="X232" s="2">
        <v>0</v>
      </c>
      <c r="Y232" s="2">
        <v>255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2">
        <v>255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2">
        <v>255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2">
        <v>255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预留技能1</v>
      </c>
      <c r="C245" s="2">
        <v>4</v>
      </c>
      <c r="D245" s="2">
        <f>VLOOKUP(B245,Magic!$C244:$M244,10,FALSE)</f>
        <v>2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:W246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si="4"/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5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5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5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6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6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6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6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6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6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6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6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7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7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7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6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6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6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8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680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681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372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336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398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337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380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335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365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334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682</v>
      </c>
      <c r="C275" s="2">
        <v>0</v>
      </c>
      <c r="D275" s="2">
        <v>0</v>
      </c>
      <c r="E275" s="2">
        <v>1</v>
      </c>
      <c r="F275" s="2">
        <v>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443</v>
      </c>
      <c r="C276" s="2">
        <v>0</v>
      </c>
      <c r="D276" s="2">
        <v>0</v>
      </c>
      <c r="E276" s="2">
        <v>1</v>
      </c>
      <c r="F276" s="2">
        <v>0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341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340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683</v>
      </c>
      <c r="C279" s="2">
        <v>0</v>
      </c>
      <c r="D279" s="2">
        <v>0</v>
      </c>
      <c r="E279" s="2">
        <v>1</v>
      </c>
      <c r="F279" s="2">
        <v>0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684</v>
      </c>
      <c r="C280" s="2">
        <v>0</v>
      </c>
      <c r="D280" s="2">
        <v>0</v>
      </c>
      <c r="E280" s="2">
        <v>1</v>
      </c>
      <c r="F280" s="2">
        <v>0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339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338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685</v>
      </c>
      <c r="C283" s="2">
        <v>0</v>
      </c>
      <c r="D283" s="2">
        <v>0</v>
      </c>
      <c r="E283" s="2">
        <v>1</v>
      </c>
      <c r="F283" s="2">
        <v>0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686</v>
      </c>
      <c r="C284" s="2">
        <v>0</v>
      </c>
      <c r="D284" s="2">
        <v>0</v>
      </c>
      <c r="E284" s="2">
        <v>1</v>
      </c>
      <c r="F284" s="2">
        <v>0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363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362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687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688</v>
      </c>
      <c r="C288" s="2">
        <v>0</v>
      </c>
      <c r="D288" s="2">
        <v>1</v>
      </c>
      <c r="E288" s="2">
        <v>1</v>
      </c>
      <c r="F288" s="2">
        <v>0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689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690</v>
      </c>
      <c r="C290" s="2">
        <v>0</v>
      </c>
      <c r="D290" s="2">
        <v>1</v>
      </c>
      <c r="E290" s="2">
        <v>1</v>
      </c>
      <c r="F290" s="2">
        <v>0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691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692</v>
      </c>
      <c r="C292" s="2">
        <v>0</v>
      </c>
      <c r="D292" s="2">
        <v>1</v>
      </c>
      <c r="E292" s="2">
        <v>1</v>
      </c>
      <c r="F292" s="2">
        <v>0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693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351</v>
      </c>
      <c r="C294" s="2">
        <v>31</v>
      </c>
      <c r="D294" s="2">
        <v>0</v>
      </c>
      <c r="E294" s="2">
        <v>10</v>
      </c>
      <c r="F294" s="2">
        <v>100</v>
      </c>
      <c r="G294" s="2">
        <v>0</v>
      </c>
      <c r="H294" s="2">
        <v>0</v>
      </c>
      <c r="I294" s="2">
        <v>117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253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333</v>
      </c>
      <c r="C295" s="2">
        <v>31</v>
      </c>
      <c r="D295" s="2">
        <v>0</v>
      </c>
      <c r="E295" s="2">
        <v>52</v>
      </c>
      <c r="F295" s="2">
        <v>101</v>
      </c>
      <c r="G295" s="2">
        <v>0</v>
      </c>
      <c r="H295" s="2">
        <v>0</v>
      </c>
      <c r="I295" s="2">
        <v>121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10</v>
      </c>
      <c r="X295" s="2">
        <v>0</v>
      </c>
      <c r="Y295" s="2">
        <v>253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>
        <v>294</v>
      </c>
      <c r="B296" s="2" t="s">
        <v>304</v>
      </c>
      <c r="C296" s="2">
        <v>31</v>
      </c>
      <c r="D296" s="2">
        <v>0</v>
      </c>
      <c r="E296" s="2">
        <v>110</v>
      </c>
      <c r="F296" s="2">
        <v>102</v>
      </c>
      <c r="G296" s="2">
        <v>0</v>
      </c>
      <c r="H296" s="2">
        <v>0</v>
      </c>
      <c r="I296" s="2">
        <v>122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300000</v>
      </c>
      <c r="X296" s="2">
        <v>0</v>
      </c>
      <c r="Y296" s="2">
        <v>253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>
        <v>295</v>
      </c>
      <c r="B297" s="2" t="s">
        <v>390</v>
      </c>
      <c r="C297" s="2">
        <v>25</v>
      </c>
      <c r="D297" s="2">
        <v>5</v>
      </c>
      <c r="E297" s="2">
        <v>1</v>
      </c>
      <c r="F297" s="2">
        <v>0</v>
      </c>
      <c r="G297" s="2">
        <v>0</v>
      </c>
      <c r="H297" s="2">
        <v>0</v>
      </c>
      <c r="I297" s="2">
        <v>270</v>
      </c>
      <c r="J297" s="2">
        <v>20000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500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331</v>
      </c>
      <c r="C298" s="2">
        <v>25</v>
      </c>
      <c r="D298" s="2">
        <v>5</v>
      </c>
      <c r="E298" s="2">
        <v>2</v>
      </c>
      <c r="F298" s="2">
        <v>0</v>
      </c>
      <c r="G298" s="2">
        <v>0</v>
      </c>
      <c r="H298" s="2">
        <v>0</v>
      </c>
      <c r="I298" s="2">
        <v>270</v>
      </c>
      <c r="J298" s="2">
        <v>30000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</v>
      </c>
      <c r="W298" s="2">
        <v>1000</v>
      </c>
      <c r="X298" s="2">
        <v>0</v>
      </c>
      <c r="Y298" s="2">
        <v>255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294</v>
      </c>
      <c r="C299" s="2">
        <v>25</v>
      </c>
      <c r="D299" s="2">
        <v>5</v>
      </c>
      <c r="E299" s="2">
        <v>3</v>
      </c>
      <c r="F299" s="2">
        <v>0</v>
      </c>
      <c r="G299" s="2">
        <v>0</v>
      </c>
      <c r="H299" s="2">
        <v>0</v>
      </c>
      <c r="I299" s="2">
        <v>270</v>
      </c>
      <c r="J299" s="2">
        <v>60000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</v>
      </c>
      <c r="W299" s="2">
        <v>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419</v>
      </c>
      <c r="C300" s="2">
        <v>25</v>
      </c>
      <c r="D300" s="2">
        <v>1</v>
      </c>
      <c r="E300" s="2">
        <v>1</v>
      </c>
      <c r="F300" s="2">
        <v>0</v>
      </c>
      <c r="G300" s="2">
        <v>0</v>
      </c>
      <c r="H300" s="2">
        <v>0</v>
      </c>
      <c r="I300" s="2">
        <v>251</v>
      </c>
      <c r="J300" s="2">
        <v>10000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</v>
      </c>
      <c r="W300" s="2">
        <v>2500</v>
      </c>
      <c r="X300" s="2">
        <v>0</v>
      </c>
      <c r="Y300" s="2">
        <v>255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>
        <v>299</v>
      </c>
      <c r="B301" s="2" t="s">
        <v>416</v>
      </c>
      <c r="C301" s="2">
        <v>25</v>
      </c>
      <c r="D301" s="2">
        <v>1</v>
      </c>
      <c r="E301" s="2">
        <v>2</v>
      </c>
      <c r="F301" s="2">
        <v>0</v>
      </c>
      <c r="G301" s="2">
        <v>0</v>
      </c>
      <c r="H301" s="2">
        <v>0</v>
      </c>
      <c r="I301" s="2">
        <v>251</v>
      </c>
      <c r="J301" s="2">
        <v>20000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1</v>
      </c>
      <c r="W301" s="2">
        <v>5000</v>
      </c>
      <c r="X301" s="2">
        <v>0</v>
      </c>
      <c r="Y301" s="2">
        <v>255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415</v>
      </c>
      <c r="C302" s="2">
        <v>25</v>
      </c>
      <c r="D302" s="2">
        <v>1</v>
      </c>
      <c r="E302" s="2">
        <v>3</v>
      </c>
      <c r="F302" s="2">
        <v>0</v>
      </c>
      <c r="G302" s="2">
        <v>0</v>
      </c>
      <c r="H302" s="2">
        <v>0</v>
      </c>
      <c r="I302" s="2">
        <v>251</v>
      </c>
      <c r="J302" s="2">
        <v>30000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</v>
      </c>
      <c r="W302" s="2">
        <v>15000</v>
      </c>
      <c r="X302" s="2">
        <v>0</v>
      </c>
      <c r="Y302" s="2">
        <v>255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>
        <v>301</v>
      </c>
      <c r="B303" s="2" t="s">
        <v>418</v>
      </c>
      <c r="C303" s="2">
        <v>25</v>
      </c>
      <c r="D303" s="2">
        <v>2</v>
      </c>
      <c r="E303" s="2">
        <v>1</v>
      </c>
      <c r="F303" s="2">
        <v>0</v>
      </c>
      <c r="G303" s="2">
        <v>0</v>
      </c>
      <c r="H303" s="2">
        <v>0</v>
      </c>
      <c r="I303" s="2">
        <v>250</v>
      </c>
      <c r="J303" s="2">
        <v>10000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2500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414</v>
      </c>
      <c r="C304" s="2">
        <v>25</v>
      </c>
      <c r="D304" s="2">
        <v>2</v>
      </c>
      <c r="E304" s="2">
        <v>2</v>
      </c>
      <c r="F304" s="2">
        <v>0</v>
      </c>
      <c r="G304" s="2">
        <v>0</v>
      </c>
      <c r="H304" s="2">
        <v>0</v>
      </c>
      <c r="I304" s="2">
        <v>250</v>
      </c>
      <c r="J304" s="2">
        <v>20000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5000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413</v>
      </c>
      <c r="C305" s="2">
        <v>25</v>
      </c>
      <c r="D305" s="2">
        <v>2</v>
      </c>
      <c r="E305" s="2">
        <v>3</v>
      </c>
      <c r="F305" s="2">
        <v>0</v>
      </c>
      <c r="G305" s="2">
        <v>0</v>
      </c>
      <c r="H305" s="2">
        <v>0</v>
      </c>
      <c r="I305" s="2">
        <v>250</v>
      </c>
      <c r="J305" s="2">
        <v>30000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15000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694</v>
      </c>
      <c r="C306" s="2">
        <v>25</v>
      </c>
      <c r="D306" s="2">
        <v>1</v>
      </c>
      <c r="E306" s="2">
        <v>3</v>
      </c>
      <c r="F306" s="2">
        <v>0</v>
      </c>
      <c r="G306" s="2">
        <v>0</v>
      </c>
      <c r="H306" s="2">
        <v>0</v>
      </c>
      <c r="I306" s="2">
        <v>251</v>
      </c>
      <c r="J306" s="2">
        <v>60000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32500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>
        <v>305</v>
      </c>
      <c r="B307" s="2" t="s">
        <v>695</v>
      </c>
      <c r="C307" s="2">
        <v>25</v>
      </c>
      <c r="D307" s="2">
        <v>2</v>
      </c>
      <c r="E307" s="2">
        <v>3</v>
      </c>
      <c r="F307" s="2">
        <v>0</v>
      </c>
      <c r="G307" s="2">
        <v>0</v>
      </c>
      <c r="H307" s="2">
        <v>0</v>
      </c>
      <c r="I307" s="2">
        <v>250</v>
      </c>
      <c r="J307" s="2">
        <v>60000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32500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696</v>
      </c>
      <c r="C308" s="2">
        <v>0</v>
      </c>
      <c r="D308" s="2">
        <v>2</v>
      </c>
      <c r="E308" s="2">
        <v>1</v>
      </c>
      <c r="F308" s="2">
        <v>0</v>
      </c>
      <c r="G308" s="2">
        <v>0</v>
      </c>
      <c r="H308" s="2">
        <v>0</v>
      </c>
      <c r="I308" s="2">
        <v>119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2000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350</v>
      </c>
      <c r="C309" s="2">
        <v>0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2">
        <v>23</v>
      </c>
      <c r="J309" s="2">
        <v>1</v>
      </c>
      <c r="K309" s="2">
        <v>20</v>
      </c>
      <c r="L309" s="2">
        <v>0</v>
      </c>
      <c r="M309" s="2">
        <v>20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4000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354</v>
      </c>
      <c r="C310" s="2">
        <v>42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6</v>
      </c>
      <c r="J310" s="2">
        <v>1000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>
        <v>309</v>
      </c>
      <c r="B311" s="2" t="s">
        <v>697</v>
      </c>
      <c r="C311" s="2">
        <v>2</v>
      </c>
      <c r="D311" s="2">
        <v>9</v>
      </c>
      <c r="E311" s="2">
        <v>1</v>
      </c>
      <c r="F311" s="2">
        <v>0</v>
      </c>
      <c r="G311" s="2">
        <v>0</v>
      </c>
      <c r="H311" s="2">
        <v>0</v>
      </c>
      <c r="I311" s="2">
        <v>120</v>
      </c>
      <c r="J311" s="2">
        <v>100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>
        <v>310</v>
      </c>
      <c r="B312" s="2" t="s">
        <v>319</v>
      </c>
      <c r="C312" s="2">
        <v>3</v>
      </c>
      <c r="D312" s="2">
        <v>12</v>
      </c>
      <c r="E312" s="2">
        <v>3</v>
      </c>
      <c r="F312" s="2">
        <v>0</v>
      </c>
      <c r="G312" s="2">
        <v>0</v>
      </c>
      <c r="H312" s="2">
        <v>0</v>
      </c>
      <c r="I312" s="2">
        <v>425</v>
      </c>
      <c r="J312" s="2">
        <v>0</v>
      </c>
      <c r="K312" s="2">
        <v>0</v>
      </c>
      <c r="L312" s="2">
        <v>0</v>
      </c>
      <c r="M312" s="2">
        <v>0</v>
      </c>
      <c r="N312" s="2">
        <v>180</v>
      </c>
      <c r="O312" s="2">
        <v>5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2000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318</v>
      </c>
      <c r="C313" s="2">
        <v>3</v>
      </c>
      <c r="D313" s="2">
        <v>12</v>
      </c>
      <c r="E313" s="2">
        <v>3</v>
      </c>
      <c r="F313" s="2">
        <v>0</v>
      </c>
      <c r="G313" s="2">
        <v>0</v>
      </c>
      <c r="H313" s="2">
        <v>0</v>
      </c>
      <c r="I313" s="2">
        <v>423</v>
      </c>
      <c r="J313" s="2">
        <v>0</v>
      </c>
      <c r="K313" s="2">
        <v>0</v>
      </c>
      <c r="L313" s="2">
        <v>0</v>
      </c>
      <c r="M313" s="2">
        <v>0</v>
      </c>
      <c r="N313" s="2">
        <v>180</v>
      </c>
      <c r="O313" s="2">
        <v>0</v>
      </c>
      <c r="P313" s="2">
        <v>0</v>
      </c>
      <c r="Q313" s="2">
        <v>8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2000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317</v>
      </c>
      <c r="C314" s="2">
        <v>3</v>
      </c>
      <c r="D314" s="2">
        <v>12</v>
      </c>
      <c r="E314" s="2">
        <v>3</v>
      </c>
      <c r="F314" s="2">
        <v>0</v>
      </c>
      <c r="G314" s="2">
        <v>0</v>
      </c>
      <c r="H314" s="2">
        <v>0</v>
      </c>
      <c r="I314" s="2">
        <v>421</v>
      </c>
      <c r="J314" s="2">
        <v>0</v>
      </c>
      <c r="K314" s="2">
        <v>0</v>
      </c>
      <c r="L314" s="2">
        <v>0</v>
      </c>
      <c r="M314" s="2">
        <v>0</v>
      </c>
      <c r="N314" s="2">
        <v>180</v>
      </c>
      <c r="O314" s="2">
        <v>0</v>
      </c>
      <c r="P314" s="2">
        <v>0</v>
      </c>
      <c r="Q314" s="2">
        <v>0</v>
      </c>
      <c r="R314" s="2">
        <v>0</v>
      </c>
      <c r="S314" s="2">
        <v>10</v>
      </c>
      <c r="T314" s="2">
        <v>0</v>
      </c>
      <c r="U314" s="2">
        <v>0</v>
      </c>
      <c r="V314" s="2">
        <v>0</v>
      </c>
      <c r="W314" s="2">
        <v>2000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698</v>
      </c>
      <c r="C315" s="2">
        <v>3</v>
      </c>
      <c r="D315" s="2">
        <v>12</v>
      </c>
      <c r="E315" s="2">
        <v>3</v>
      </c>
      <c r="F315" s="2">
        <v>0</v>
      </c>
      <c r="G315" s="2">
        <v>0</v>
      </c>
      <c r="H315" s="2">
        <v>0</v>
      </c>
      <c r="I315" s="2">
        <v>420</v>
      </c>
      <c r="J315" s="2">
        <v>0</v>
      </c>
      <c r="K315" s="2">
        <v>0</v>
      </c>
      <c r="L315" s="2">
        <v>5</v>
      </c>
      <c r="M315" s="2">
        <v>0</v>
      </c>
      <c r="N315" s="2">
        <v>120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>
        <v>314</v>
      </c>
      <c r="B316" s="2" t="s">
        <v>316</v>
      </c>
      <c r="C316" s="2">
        <v>3</v>
      </c>
      <c r="D316" s="2">
        <v>12</v>
      </c>
      <c r="E316" s="2">
        <v>3</v>
      </c>
      <c r="F316" s="2">
        <v>0</v>
      </c>
      <c r="G316" s="2">
        <v>0</v>
      </c>
      <c r="H316" s="2">
        <v>0</v>
      </c>
      <c r="I316" s="2">
        <v>424</v>
      </c>
      <c r="J316" s="2">
        <v>0</v>
      </c>
      <c r="K316" s="2">
        <v>50</v>
      </c>
      <c r="L316" s="2">
        <v>0</v>
      </c>
      <c r="M316" s="2">
        <v>0</v>
      </c>
      <c r="N316" s="2">
        <v>120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2000</v>
      </c>
      <c r="X316" s="2">
        <v>0</v>
      </c>
      <c r="Y316" s="2">
        <v>255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315</v>
      </c>
      <c r="C317" s="2">
        <v>3</v>
      </c>
      <c r="D317" s="2">
        <v>12</v>
      </c>
      <c r="E317" s="2">
        <v>3</v>
      </c>
      <c r="F317" s="2">
        <v>0</v>
      </c>
      <c r="G317" s="2">
        <v>0</v>
      </c>
      <c r="H317" s="2">
        <v>0</v>
      </c>
      <c r="I317" s="2">
        <v>422</v>
      </c>
      <c r="J317" s="2">
        <v>0</v>
      </c>
      <c r="K317" s="2">
        <v>0</v>
      </c>
      <c r="L317" s="2">
        <v>0</v>
      </c>
      <c r="M317" s="2">
        <v>50</v>
      </c>
      <c r="N317" s="2">
        <v>120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2000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>
        <v>316</v>
      </c>
      <c r="B318" s="2" t="s">
        <v>442</v>
      </c>
      <c r="C318" s="2">
        <v>40</v>
      </c>
      <c r="D318" s="2">
        <v>0</v>
      </c>
      <c r="E318" s="2">
        <v>3</v>
      </c>
      <c r="F318" s="2">
        <v>0</v>
      </c>
      <c r="G318" s="2">
        <v>0</v>
      </c>
      <c r="H318" s="2">
        <v>0</v>
      </c>
      <c r="I318" s="2">
        <v>1</v>
      </c>
      <c r="J318" s="2">
        <v>10000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800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411</v>
      </c>
      <c r="C319" s="2">
        <v>40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  <c r="I319" s="2">
        <v>13</v>
      </c>
      <c r="J319" s="2">
        <v>4000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300</v>
      </c>
      <c r="X319" s="2">
        <v>0</v>
      </c>
      <c r="Y319" s="2">
        <v>255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438</v>
      </c>
      <c r="C320" s="2">
        <v>1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5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100</v>
      </c>
      <c r="X320" s="2">
        <v>0</v>
      </c>
      <c r="Y320" s="2">
        <v>255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361</v>
      </c>
      <c r="C321" s="2">
        <v>45</v>
      </c>
      <c r="D321" s="2">
        <v>6</v>
      </c>
      <c r="E321" s="2">
        <v>1</v>
      </c>
      <c r="F321" s="2">
        <v>0</v>
      </c>
      <c r="G321" s="2">
        <v>0</v>
      </c>
      <c r="H321" s="2">
        <v>0</v>
      </c>
      <c r="I321" s="2">
        <v>360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3000</v>
      </c>
      <c r="X321" s="2">
        <v>0</v>
      </c>
      <c r="Y321" s="2">
        <v>255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>
        <v>320</v>
      </c>
      <c r="B322" s="2" t="s">
        <v>360</v>
      </c>
      <c r="C322" s="2">
        <v>3</v>
      </c>
      <c r="D322" s="2">
        <v>11</v>
      </c>
      <c r="E322" s="2">
        <v>1</v>
      </c>
      <c r="F322" s="2">
        <v>0</v>
      </c>
      <c r="G322" s="2">
        <v>0</v>
      </c>
      <c r="H322" s="2">
        <v>0</v>
      </c>
      <c r="I322" s="2">
        <v>265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500</v>
      </c>
      <c r="X322" s="2">
        <v>0</v>
      </c>
      <c r="Y322" s="2">
        <v>255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348</v>
      </c>
      <c r="C323" s="2">
        <v>50</v>
      </c>
      <c r="D323" s="2">
        <v>0</v>
      </c>
      <c r="E323" s="2">
        <v>1</v>
      </c>
      <c r="F323" s="2">
        <v>1</v>
      </c>
      <c r="G323" s="2">
        <v>1</v>
      </c>
      <c r="H323" s="2">
        <v>1</v>
      </c>
      <c r="I323" s="2">
        <v>266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1</v>
      </c>
      <c r="X323" s="2">
        <v>0</v>
      </c>
      <c r="Y323" s="2">
        <v>255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349</v>
      </c>
      <c r="C324" s="2">
        <v>45</v>
      </c>
      <c r="D324" s="2">
        <v>2</v>
      </c>
      <c r="E324" s="2">
        <v>1</v>
      </c>
      <c r="F324" s="2">
        <v>0</v>
      </c>
      <c r="G324" s="2">
        <v>0</v>
      </c>
      <c r="H324" s="2">
        <v>0</v>
      </c>
      <c r="I324" s="2">
        <v>368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500</v>
      </c>
      <c r="X324" s="2">
        <v>0</v>
      </c>
      <c r="Y324" s="2">
        <v>255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357</v>
      </c>
      <c r="C325" s="2">
        <v>46</v>
      </c>
      <c r="D325" s="2">
        <v>1</v>
      </c>
      <c r="E325" s="2">
        <v>1</v>
      </c>
      <c r="F325" s="2">
        <v>0</v>
      </c>
      <c r="G325" s="2">
        <v>0</v>
      </c>
      <c r="H325" s="2">
        <v>0</v>
      </c>
      <c r="I325" s="2">
        <v>266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10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>
        <v>324</v>
      </c>
      <c r="B326" s="2" t="s">
        <v>437</v>
      </c>
      <c r="C326" s="2">
        <v>30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130</v>
      </c>
      <c r="J326" s="2">
        <v>8000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10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>
        <v>325</v>
      </c>
      <c r="B327" s="2" t="s">
        <v>356</v>
      </c>
      <c r="C327" s="2">
        <v>30</v>
      </c>
      <c r="D327" s="2">
        <v>0</v>
      </c>
      <c r="E327" s="2">
        <v>3</v>
      </c>
      <c r="F327" s="2">
        <v>0</v>
      </c>
      <c r="G327" s="2">
        <v>0</v>
      </c>
      <c r="H327" s="2">
        <v>0</v>
      </c>
      <c r="I327" s="2">
        <v>131</v>
      </c>
      <c r="J327" s="2">
        <v>20000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1</v>
      </c>
      <c r="W327" s="2">
        <v>500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699</v>
      </c>
      <c r="C328" s="2">
        <v>30</v>
      </c>
      <c r="D328" s="2">
        <v>0</v>
      </c>
      <c r="E328" s="2">
        <v>3</v>
      </c>
      <c r="F328" s="2">
        <v>0</v>
      </c>
      <c r="G328" s="2">
        <v>0</v>
      </c>
      <c r="H328" s="2">
        <v>0</v>
      </c>
      <c r="I328" s="2">
        <v>852</v>
      </c>
      <c r="J328" s="2">
        <v>100000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355</v>
      </c>
      <c r="C329" s="2">
        <v>15</v>
      </c>
      <c r="D329" s="2">
        <v>0</v>
      </c>
      <c r="E329" s="2">
        <v>5</v>
      </c>
      <c r="F329" s="2">
        <v>0</v>
      </c>
      <c r="G329" s="2">
        <v>0</v>
      </c>
      <c r="H329" s="2">
        <v>0</v>
      </c>
      <c r="I329" s="2">
        <v>105</v>
      </c>
      <c r="J329" s="2">
        <v>1000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1</v>
      </c>
      <c r="W329" s="2">
        <v>10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342</v>
      </c>
      <c r="C330" s="2">
        <v>46</v>
      </c>
      <c r="D330" s="2">
        <v>1</v>
      </c>
      <c r="E330" s="2">
        <v>2</v>
      </c>
      <c r="F330" s="2">
        <v>0</v>
      </c>
      <c r="G330" s="2">
        <v>0</v>
      </c>
      <c r="H330" s="2">
        <v>0</v>
      </c>
      <c r="I330" s="2">
        <v>391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1000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>
        <v>329</v>
      </c>
      <c r="B331" s="2" t="s">
        <v>700</v>
      </c>
      <c r="C331" s="2">
        <v>0</v>
      </c>
      <c r="D331" s="2">
        <v>1</v>
      </c>
      <c r="E331" s="2">
        <v>5</v>
      </c>
      <c r="F331" s="2">
        <v>0</v>
      </c>
      <c r="G331" s="2">
        <v>0</v>
      </c>
      <c r="H331" s="2">
        <v>0</v>
      </c>
      <c r="I331" s="2">
        <v>4</v>
      </c>
      <c r="J331" s="2">
        <v>1</v>
      </c>
      <c r="K331" s="2">
        <v>20</v>
      </c>
      <c r="L331" s="2">
        <v>0</v>
      </c>
      <c r="M331" s="2">
        <v>20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100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422</v>
      </c>
      <c r="C332" s="2">
        <v>42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255</v>
      </c>
      <c r="J332" s="2">
        <v>20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5000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>
        <v>331</v>
      </c>
      <c r="B333" s="2" t="s">
        <v>421</v>
      </c>
      <c r="C333" s="2">
        <v>42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253</v>
      </c>
      <c r="J333" s="2">
        <v>40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5000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701</v>
      </c>
      <c r="C334" s="2">
        <v>42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256</v>
      </c>
      <c r="J334" s="2">
        <v>60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5000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702</v>
      </c>
      <c r="C335" s="2">
        <v>42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254</v>
      </c>
      <c r="J335" s="2">
        <v>60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5000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420</v>
      </c>
      <c r="C336" s="2">
        <v>42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252</v>
      </c>
      <c r="J336" s="2">
        <v>60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5000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>
        <v>335</v>
      </c>
      <c r="B337" s="2" t="s">
        <v>385</v>
      </c>
      <c r="C337" s="2">
        <v>43</v>
      </c>
      <c r="D337" s="2">
        <v>0</v>
      </c>
      <c r="E337" s="2">
        <v>4</v>
      </c>
      <c r="F337" s="2">
        <v>0</v>
      </c>
      <c r="G337" s="2">
        <v>0</v>
      </c>
      <c r="H337" s="2">
        <v>0</v>
      </c>
      <c r="I337" s="2">
        <v>286</v>
      </c>
      <c r="J337" s="2">
        <v>10000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500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384</v>
      </c>
      <c r="C338" s="2">
        <v>43</v>
      </c>
      <c r="D338" s="2">
        <v>0</v>
      </c>
      <c r="E338" s="2">
        <v>4</v>
      </c>
      <c r="F338" s="2">
        <v>0</v>
      </c>
      <c r="G338" s="2">
        <v>0</v>
      </c>
      <c r="H338" s="2">
        <v>0</v>
      </c>
      <c r="I338" s="2">
        <v>281</v>
      </c>
      <c r="J338" s="2">
        <v>10000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1000</v>
      </c>
      <c r="X338" s="2">
        <v>0</v>
      </c>
      <c r="Y338" s="2">
        <v>255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383</v>
      </c>
      <c r="C339" s="2">
        <v>43</v>
      </c>
      <c r="D339" s="2">
        <v>0</v>
      </c>
      <c r="E339" s="2">
        <v>4</v>
      </c>
      <c r="F339" s="2">
        <v>0</v>
      </c>
      <c r="G339" s="2">
        <v>0</v>
      </c>
      <c r="H339" s="2">
        <v>0</v>
      </c>
      <c r="I339" s="2">
        <v>285</v>
      </c>
      <c r="J339" s="2">
        <v>10000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2500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382</v>
      </c>
      <c r="C340" s="2">
        <v>43</v>
      </c>
      <c r="D340" s="2">
        <v>0</v>
      </c>
      <c r="E340" s="2">
        <v>4</v>
      </c>
      <c r="F340" s="2">
        <v>0</v>
      </c>
      <c r="G340" s="2">
        <v>0</v>
      </c>
      <c r="H340" s="2">
        <v>0</v>
      </c>
      <c r="I340" s="2">
        <v>280</v>
      </c>
      <c r="J340" s="2">
        <v>10000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>
        <v>339</v>
      </c>
      <c r="B341" s="2" t="s">
        <v>364</v>
      </c>
      <c r="C341" s="2">
        <v>43</v>
      </c>
      <c r="D341" s="2">
        <v>0</v>
      </c>
      <c r="E341" s="2">
        <v>4</v>
      </c>
      <c r="F341" s="2">
        <v>0</v>
      </c>
      <c r="G341" s="2">
        <v>0</v>
      </c>
      <c r="H341" s="2">
        <v>0</v>
      </c>
      <c r="I341" s="2">
        <v>284</v>
      </c>
      <c r="J341" s="2">
        <v>20000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6000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>
        <v>340</v>
      </c>
      <c r="B342" s="2" t="s">
        <v>703</v>
      </c>
      <c r="C342" s="2">
        <v>41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854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704</v>
      </c>
      <c r="C343" s="2">
        <v>41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804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705</v>
      </c>
      <c r="C344" s="2">
        <v>41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803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706</v>
      </c>
      <c r="C345" s="2">
        <v>41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802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>
        <v>344</v>
      </c>
      <c r="B346" s="2" t="s">
        <v>707</v>
      </c>
      <c r="C346" s="2">
        <v>41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807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708</v>
      </c>
      <c r="C347" s="2">
        <v>41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806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>
        <v>346</v>
      </c>
      <c r="B348" s="2" t="s">
        <v>709</v>
      </c>
      <c r="C348" s="2">
        <v>41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v>808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406</v>
      </c>
      <c r="C349" s="2">
        <v>44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261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1000</v>
      </c>
      <c r="X349" s="2">
        <v>0</v>
      </c>
      <c r="Y349" s="2">
        <v>253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373</v>
      </c>
      <c r="C350" s="2">
        <v>44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v>271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</v>
      </c>
      <c r="W350" s="2">
        <v>1000</v>
      </c>
      <c r="X350" s="2">
        <v>0</v>
      </c>
      <c r="Y350" s="2">
        <v>253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710</v>
      </c>
      <c r="C351" s="2">
        <v>42</v>
      </c>
      <c r="D351" s="2">
        <v>0</v>
      </c>
      <c r="E351" s="2">
        <v>1</v>
      </c>
      <c r="F351" s="2">
        <v>0</v>
      </c>
      <c r="G351" s="2">
        <v>0</v>
      </c>
      <c r="H351" s="2">
        <v>1000</v>
      </c>
      <c r="I351" s="2">
        <v>505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5">
        <v>253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>
        <v>350</v>
      </c>
      <c r="B352" s="2" t="s">
        <v>711</v>
      </c>
      <c r="C352" s="5">
        <v>42</v>
      </c>
      <c r="D352" s="5">
        <v>0</v>
      </c>
      <c r="E352" s="5">
        <v>0</v>
      </c>
      <c r="F352" s="5">
        <v>0</v>
      </c>
      <c r="G352" s="5">
        <v>0</v>
      </c>
      <c r="H352" s="5">
        <v>1000</v>
      </c>
      <c r="I352" s="5">
        <v>1145</v>
      </c>
      <c r="J352" s="5">
        <v>1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253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712</v>
      </c>
      <c r="C353" s="5">
        <v>42</v>
      </c>
      <c r="D353" s="5">
        <v>0</v>
      </c>
      <c r="E353" s="5">
        <v>0</v>
      </c>
      <c r="F353" s="5">
        <v>0</v>
      </c>
      <c r="G353" s="5">
        <v>0</v>
      </c>
      <c r="H353" s="5">
        <v>1000</v>
      </c>
      <c r="I353" s="5">
        <v>1136</v>
      </c>
      <c r="J353" s="5">
        <v>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253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713</v>
      </c>
      <c r="C354" s="5">
        <v>42</v>
      </c>
      <c r="D354" s="5">
        <v>0</v>
      </c>
      <c r="E354" s="5">
        <v>1</v>
      </c>
      <c r="F354" s="5">
        <v>0</v>
      </c>
      <c r="G354" s="5">
        <v>0</v>
      </c>
      <c r="H354" s="5">
        <v>1000</v>
      </c>
      <c r="I354" s="5">
        <v>1224</v>
      </c>
      <c r="J354" s="5">
        <v>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253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1237</v>
      </c>
      <c r="C355" s="5">
        <v>42</v>
      </c>
      <c r="D355" s="5">
        <v>0</v>
      </c>
      <c r="E355" s="5">
        <v>1</v>
      </c>
      <c r="F355" s="5">
        <v>0</v>
      </c>
      <c r="G355" s="5">
        <v>0</v>
      </c>
      <c r="H355" s="5">
        <v>100</v>
      </c>
      <c r="I355" s="5">
        <v>1136</v>
      </c>
      <c r="J355" s="5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253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>
        <v>354</v>
      </c>
      <c r="B356" s="2" t="s">
        <v>714</v>
      </c>
      <c r="C356" s="5">
        <v>42</v>
      </c>
      <c r="D356" s="5">
        <v>0</v>
      </c>
      <c r="E356" s="5">
        <v>1</v>
      </c>
      <c r="F356" s="5">
        <v>0</v>
      </c>
      <c r="G356" s="5">
        <v>0</v>
      </c>
      <c r="H356" s="5">
        <v>100</v>
      </c>
      <c r="I356" s="5">
        <v>1136</v>
      </c>
      <c r="J356" s="5"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253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>
        <v>355</v>
      </c>
      <c r="B357" s="2" t="s">
        <v>715</v>
      </c>
      <c r="C357" s="5">
        <v>42</v>
      </c>
      <c r="D357" s="5">
        <v>0</v>
      </c>
      <c r="E357" s="5">
        <v>1</v>
      </c>
      <c r="F357" s="5">
        <v>0</v>
      </c>
      <c r="G357" s="5">
        <v>0</v>
      </c>
      <c r="H357" s="5">
        <v>100</v>
      </c>
      <c r="I357" s="5">
        <v>1136</v>
      </c>
      <c r="J357" s="5">
        <v>1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253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716</v>
      </c>
      <c r="C358" s="5">
        <v>42</v>
      </c>
      <c r="D358" s="5">
        <v>0</v>
      </c>
      <c r="E358" s="5">
        <v>1</v>
      </c>
      <c r="F358" s="5">
        <v>0</v>
      </c>
      <c r="G358" s="5">
        <v>0</v>
      </c>
      <c r="H358" s="5">
        <v>100</v>
      </c>
      <c r="I358" s="5">
        <v>1136</v>
      </c>
      <c r="J358" s="5"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253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717</v>
      </c>
      <c r="C359" s="5">
        <v>42</v>
      </c>
      <c r="D359" s="5">
        <v>0</v>
      </c>
      <c r="E359" s="5">
        <v>1</v>
      </c>
      <c r="F359" s="5">
        <v>0</v>
      </c>
      <c r="G359" s="5">
        <v>0</v>
      </c>
      <c r="H359" s="5">
        <v>100</v>
      </c>
      <c r="I359" s="5">
        <v>1136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718</v>
      </c>
      <c r="C360" s="5">
        <v>42</v>
      </c>
      <c r="D360" s="5">
        <v>0</v>
      </c>
      <c r="E360" s="5">
        <v>1</v>
      </c>
      <c r="F360" s="5">
        <v>0</v>
      </c>
      <c r="G360" s="5">
        <v>0</v>
      </c>
      <c r="H360" s="5">
        <v>100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>
        <v>359</v>
      </c>
      <c r="B361" s="2" t="s">
        <v>719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</v>
      </c>
      <c r="I361" s="5">
        <v>1136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720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>
        <v>361</v>
      </c>
      <c r="B363" s="2" t="s">
        <v>721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722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723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724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>
        <v>365</v>
      </c>
      <c r="B367" s="2" t="s">
        <v>725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726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727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728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>
        <v>369</v>
      </c>
      <c r="B371" s="2" t="s">
        <v>729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>
        <v>370</v>
      </c>
      <c r="B372" s="2" t="s">
        <v>730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731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732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733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>
        <v>374</v>
      </c>
      <c r="B376" s="2" t="s">
        <v>734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735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>
        <v>376</v>
      </c>
      <c r="B378" s="2" t="s">
        <v>736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737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738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739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>
        <v>380</v>
      </c>
      <c r="B382" s="2" t="s">
        <v>740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741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742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743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>
        <v>384</v>
      </c>
      <c r="B386" s="2" t="s">
        <v>744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>
        <v>385</v>
      </c>
      <c r="B387" s="2" t="s">
        <v>745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746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747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748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>
        <v>389</v>
      </c>
      <c r="B391" s="2" t="s">
        <v>749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750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>
        <v>391</v>
      </c>
      <c r="B393" s="2" t="s">
        <v>751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752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753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754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>
        <v>395</v>
      </c>
      <c r="B397" s="2" t="s">
        <v>755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756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757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758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>
        <v>399</v>
      </c>
      <c r="B401" s="2" t="s">
        <v>759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>
        <v>400</v>
      </c>
      <c r="B402" s="2" t="s">
        <v>760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761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762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763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>
        <v>404</v>
      </c>
      <c r="B406" s="2" t="s">
        <v>764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765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>
        <v>406</v>
      </c>
      <c r="B408" s="2" t="s">
        <v>766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767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768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769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>
        <v>410</v>
      </c>
      <c r="B412" s="2" t="s">
        <v>770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771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772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773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>
        <v>414</v>
      </c>
      <c r="B416" s="2" t="s">
        <v>774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>
        <v>415</v>
      </c>
      <c r="B417" s="2" t="s">
        <v>775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776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777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778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>
        <v>419</v>
      </c>
      <c r="B421" s="2" t="s">
        <v>779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780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>
        <v>421</v>
      </c>
      <c r="B423" s="2" t="s">
        <v>781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782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783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784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>
        <v>425</v>
      </c>
      <c r="B427" s="2" t="s">
        <v>785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786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787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788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>
        <v>429</v>
      </c>
      <c r="B431" s="2" t="s">
        <v>789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>
        <v>430</v>
      </c>
      <c r="B432" s="2" t="s">
        <v>790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791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792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793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>
        <v>434</v>
      </c>
      <c r="B436" s="2" t="s">
        <v>794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795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>
        <v>436</v>
      </c>
      <c r="B438" s="2" t="s">
        <v>796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797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798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799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>
        <v>440</v>
      </c>
      <c r="B442" s="2" t="s">
        <v>800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801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802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803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>
        <v>444</v>
      </c>
      <c r="B446" s="2" t="s">
        <v>804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>
        <v>445</v>
      </c>
      <c r="B447" s="2" t="s">
        <v>805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806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807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808</v>
      </c>
      <c r="C450" s="5">
        <v>25</v>
      </c>
      <c r="D450" s="5">
        <v>0</v>
      </c>
      <c r="E450" s="5">
        <v>1</v>
      </c>
      <c r="F450" s="5">
        <v>0</v>
      </c>
      <c r="G450" s="5">
        <v>8</v>
      </c>
      <c r="H450" s="5">
        <v>0</v>
      </c>
      <c r="I450" s="5">
        <v>1174</v>
      </c>
      <c r="J450" s="5">
        <v>99</v>
      </c>
      <c r="K450" s="5">
        <v>670</v>
      </c>
      <c r="L450" s="5">
        <v>0</v>
      </c>
      <c r="M450" s="5">
        <v>100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1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>
        <v>449</v>
      </c>
      <c r="B451" s="2" t="s">
        <v>809</v>
      </c>
      <c r="C451" s="2">
        <v>49</v>
      </c>
      <c r="D451" s="2">
        <v>200</v>
      </c>
      <c r="E451" s="2">
        <v>1</v>
      </c>
      <c r="F451" s="5">
        <v>1</v>
      </c>
      <c r="G451" s="2">
        <v>0</v>
      </c>
      <c r="H451" s="2">
        <v>0</v>
      </c>
      <c r="I451" s="2">
        <v>820</v>
      </c>
      <c r="J451" s="2">
        <v>200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50000</v>
      </c>
      <c r="V451" s="2">
        <v>0</v>
      </c>
      <c r="W451" s="2">
        <v>50000</v>
      </c>
      <c r="X451" s="2">
        <v>0</v>
      </c>
      <c r="Y451" s="5">
        <v>253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810</v>
      </c>
      <c r="C452" s="2">
        <v>49</v>
      </c>
      <c r="D452" s="2">
        <v>300</v>
      </c>
      <c r="E452" s="2">
        <v>1</v>
      </c>
      <c r="F452" s="5">
        <v>1</v>
      </c>
      <c r="G452" s="2">
        <v>0</v>
      </c>
      <c r="H452" s="2">
        <v>0</v>
      </c>
      <c r="I452" s="2">
        <v>820</v>
      </c>
      <c r="J452" s="2">
        <v>500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120000</v>
      </c>
      <c r="V452" s="2">
        <v>0</v>
      </c>
      <c r="W452" s="2">
        <v>120000</v>
      </c>
      <c r="X452" s="2">
        <v>0</v>
      </c>
      <c r="Y452" s="5">
        <v>253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>
        <v>451</v>
      </c>
      <c r="B453" s="2" t="s">
        <v>811</v>
      </c>
      <c r="C453" s="2">
        <v>49</v>
      </c>
      <c r="D453" s="2">
        <v>500</v>
      </c>
      <c r="E453" s="2">
        <v>1</v>
      </c>
      <c r="F453" s="5">
        <v>1</v>
      </c>
      <c r="G453" s="2">
        <v>0</v>
      </c>
      <c r="H453" s="2">
        <v>0</v>
      </c>
      <c r="I453" s="2">
        <v>820</v>
      </c>
      <c r="J453" s="2">
        <v>1000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200000</v>
      </c>
      <c r="V453" s="2">
        <v>0</v>
      </c>
      <c r="W453" s="2">
        <v>200000</v>
      </c>
      <c r="X453" s="2">
        <v>0</v>
      </c>
      <c r="Y453" s="5">
        <v>253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381</v>
      </c>
      <c r="C454" s="2">
        <v>3</v>
      </c>
      <c r="D454" s="2">
        <v>10</v>
      </c>
      <c r="E454" s="2">
        <v>1</v>
      </c>
      <c r="F454" s="2">
        <v>0</v>
      </c>
      <c r="G454" s="2">
        <v>0</v>
      </c>
      <c r="H454" s="2">
        <v>0</v>
      </c>
      <c r="I454" s="2">
        <v>2</v>
      </c>
      <c r="J454" s="2">
        <v>1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1000</v>
      </c>
      <c r="X454" s="2">
        <v>0</v>
      </c>
      <c r="Y454" s="3">
        <v>253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379</v>
      </c>
      <c r="C455" s="2">
        <v>3</v>
      </c>
      <c r="D455" s="2">
        <v>4</v>
      </c>
      <c r="E455" s="2">
        <v>1</v>
      </c>
      <c r="F455" s="2">
        <v>0</v>
      </c>
      <c r="G455" s="2">
        <v>0</v>
      </c>
      <c r="H455" s="2">
        <v>0</v>
      </c>
      <c r="I455" s="2">
        <v>26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1000</v>
      </c>
      <c r="X455" s="2">
        <v>0</v>
      </c>
      <c r="Y455" s="3">
        <v>253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5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812</v>
      </c>
      <c r="C456" s="2">
        <v>15</v>
      </c>
      <c r="D456" s="2">
        <v>0</v>
      </c>
      <c r="E456" s="2">
        <v>4</v>
      </c>
      <c r="F456" s="2">
        <v>0</v>
      </c>
      <c r="G456" s="2">
        <v>0</v>
      </c>
      <c r="H456" s="2">
        <v>0</v>
      </c>
      <c r="I456" s="2">
        <v>100</v>
      </c>
      <c r="J456" s="2">
        <v>8000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10</v>
      </c>
      <c r="W456" s="2">
        <v>1000</v>
      </c>
      <c r="X456" s="2">
        <v>0</v>
      </c>
      <c r="Y456" s="2">
        <v>255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5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>
        <v>455</v>
      </c>
      <c r="B457" s="2" t="s">
        <v>813</v>
      </c>
      <c r="C457" s="2">
        <v>15</v>
      </c>
      <c r="D457" s="2">
        <v>0</v>
      </c>
      <c r="E457" s="2">
        <v>4</v>
      </c>
      <c r="F457" s="2">
        <v>0</v>
      </c>
      <c r="G457" s="2">
        <v>0</v>
      </c>
      <c r="H457" s="2">
        <v>0</v>
      </c>
      <c r="I457" s="2">
        <v>100</v>
      </c>
      <c r="J457" s="2">
        <v>8000</v>
      </c>
      <c r="K457" s="2">
        <v>0</v>
      </c>
      <c r="L457" s="2">
        <v>1</v>
      </c>
      <c r="M457" s="2">
        <v>1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14</v>
      </c>
      <c r="W457" s="2">
        <v>1200</v>
      </c>
      <c r="X457" s="2">
        <v>0</v>
      </c>
      <c r="Y457" s="2">
        <v>255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387</v>
      </c>
      <c r="C458" s="2">
        <v>15</v>
      </c>
      <c r="D458" s="2">
        <v>0</v>
      </c>
      <c r="E458" s="2">
        <v>3</v>
      </c>
      <c r="F458" s="2">
        <v>0</v>
      </c>
      <c r="G458" s="2">
        <v>0</v>
      </c>
      <c r="H458" s="2">
        <v>0</v>
      </c>
      <c r="I458" s="2">
        <v>106</v>
      </c>
      <c r="J458" s="2">
        <v>8000</v>
      </c>
      <c r="K458" s="2">
        <v>1</v>
      </c>
      <c r="L458" s="2">
        <v>2</v>
      </c>
      <c r="M458" s="2">
        <v>2</v>
      </c>
      <c r="N458" s="2">
        <v>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24</v>
      </c>
      <c r="W458" s="2">
        <v>5000</v>
      </c>
      <c r="X458" s="2">
        <v>0</v>
      </c>
      <c r="Y458" s="2">
        <v>255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814</v>
      </c>
      <c r="C459" s="2">
        <v>15</v>
      </c>
      <c r="D459" s="2">
        <v>0</v>
      </c>
      <c r="E459" s="2">
        <v>5</v>
      </c>
      <c r="F459" s="2">
        <v>0</v>
      </c>
      <c r="G459" s="2">
        <v>0</v>
      </c>
      <c r="H459" s="2">
        <v>0</v>
      </c>
      <c r="I459" s="2">
        <v>103</v>
      </c>
      <c r="J459" s="2">
        <v>8000</v>
      </c>
      <c r="K459" s="2">
        <v>2</v>
      </c>
      <c r="L459" s="2">
        <v>3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</v>
      </c>
      <c r="V459" s="2">
        <v>30</v>
      </c>
      <c r="W459" s="2">
        <v>8000</v>
      </c>
      <c r="X459" s="2">
        <v>0</v>
      </c>
      <c r="Y459" s="2">
        <v>255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815</v>
      </c>
      <c r="C460" s="2">
        <v>20</v>
      </c>
      <c r="D460" s="2">
        <v>0</v>
      </c>
      <c r="E460" s="2">
        <v>1</v>
      </c>
      <c r="F460" s="2">
        <v>0</v>
      </c>
      <c r="G460" s="2">
        <v>0</v>
      </c>
      <c r="H460" s="2">
        <v>0</v>
      </c>
      <c r="I460" s="2">
        <v>222</v>
      </c>
      <c r="J460" s="2">
        <v>8000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2</v>
      </c>
      <c r="W460" s="2">
        <v>500</v>
      </c>
      <c r="X460" s="2">
        <v>0</v>
      </c>
      <c r="Y460" s="2">
        <v>255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>
        <v>459</v>
      </c>
      <c r="B461" s="2" t="s">
        <v>395</v>
      </c>
      <c r="C461" s="2">
        <v>20</v>
      </c>
      <c r="D461" s="2">
        <v>0</v>
      </c>
      <c r="E461" s="2">
        <v>1</v>
      </c>
      <c r="F461" s="2">
        <v>0</v>
      </c>
      <c r="G461" s="2">
        <v>0</v>
      </c>
      <c r="H461" s="2">
        <v>0</v>
      </c>
      <c r="I461" s="2">
        <v>237</v>
      </c>
      <c r="J461" s="2">
        <v>8000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3</v>
      </c>
      <c r="W461" s="2">
        <v>800</v>
      </c>
      <c r="X461" s="2">
        <v>0</v>
      </c>
      <c r="Y461" s="2">
        <v>255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>
        <v>460</v>
      </c>
      <c r="B462" s="2" t="s">
        <v>816</v>
      </c>
      <c r="C462" s="2">
        <v>20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220</v>
      </c>
      <c r="J462" s="2">
        <v>8000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v>0</v>
      </c>
      <c r="T462" s="2">
        <v>0</v>
      </c>
      <c r="U462" s="2">
        <v>0</v>
      </c>
      <c r="V462" s="2">
        <v>13</v>
      </c>
      <c r="W462" s="2">
        <v>1200</v>
      </c>
      <c r="X462" s="2">
        <v>0</v>
      </c>
      <c r="Y462" s="2">
        <v>255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5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817</v>
      </c>
      <c r="C463" s="2">
        <v>20</v>
      </c>
      <c r="D463" s="2">
        <v>0</v>
      </c>
      <c r="E463" s="2">
        <v>1</v>
      </c>
      <c r="F463" s="2">
        <v>0</v>
      </c>
      <c r="G463" s="2">
        <v>0</v>
      </c>
      <c r="H463" s="2">
        <v>0</v>
      </c>
      <c r="I463" s="2">
        <v>221</v>
      </c>
      <c r="J463" s="2">
        <v>8000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0</v>
      </c>
      <c r="V463" s="2">
        <v>13</v>
      </c>
      <c r="W463" s="2">
        <v>1200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407</v>
      </c>
      <c r="C464" s="2">
        <v>20</v>
      </c>
      <c r="D464" s="2">
        <v>0</v>
      </c>
      <c r="E464" s="2">
        <v>1</v>
      </c>
      <c r="F464" s="2">
        <v>0</v>
      </c>
      <c r="G464" s="2">
        <v>0</v>
      </c>
      <c r="H464" s="2">
        <v>0</v>
      </c>
      <c r="I464" s="2">
        <v>225</v>
      </c>
      <c r="J464" s="2">
        <v>8000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13</v>
      </c>
      <c r="W464" s="2">
        <v>1500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818</v>
      </c>
      <c r="C465" s="2">
        <v>20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235</v>
      </c>
      <c r="J465" s="2">
        <v>8000</v>
      </c>
      <c r="K465" s="2">
        <v>0</v>
      </c>
      <c r="L465" s="2">
        <v>0</v>
      </c>
      <c r="M465" s="2">
        <v>0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17</v>
      </c>
      <c r="W465" s="2">
        <v>2000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>
        <v>464</v>
      </c>
      <c r="B466" s="2" t="s">
        <v>819</v>
      </c>
      <c r="C466" s="2">
        <v>20</v>
      </c>
      <c r="D466" s="2">
        <v>0</v>
      </c>
      <c r="E466" s="2">
        <v>1</v>
      </c>
      <c r="F466" s="2">
        <v>0</v>
      </c>
      <c r="G466" s="2">
        <v>0</v>
      </c>
      <c r="H466" s="2">
        <v>0</v>
      </c>
      <c r="I466" s="2">
        <v>236</v>
      </c>
      <c r="J466" s="2">
        <v>6000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2</v>
      </c>
      <c r="R466" s="2">
        <v>0</v>
      </c>
      <c r="S466" s="2">
        <v>0</v>
      </c>
      <c r="T466" s="2">
        <v>0</v>
      </c>
      <c r="U466" s="2">
        <v>0</v>
      </c>
      <c r="V466" s="2">
        <v>17</v>
      </c>
      <c r="W466" s="2">
        <v>2000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820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243</v>
      </c>
      <c r="J467" s="2">
        <v>7000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1</v>
      </c>
      <c r="T467" s="2">
        <v>2</v>
      </c>
      <c r="U467" s="2">
        <v>0</v>
      </c>
      <c r="V467" s="2">
        <v>17</v>
      </c>
      <c r="W467" s="2">
        <v>2000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5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>
        <v>466</v>
      </c>
      <c r="B468" s="2" t="s">
        <v>821</v>
      </c>
      <c r="C468" s="2">
        <v>19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233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18</v>
      </c>
      <c r="W468" s="2">
        <v>3000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400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231</v>
      </c>
      <c r="J469" s="2">
        <v>6000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2</v>
      </c>
      <c r="S469" s="2">
        <v>0</v>
      </c>
      <c r="T469" s="2">
        <v>0</v>
      </c>
      <c r="U469" s="2">
        <v>2</v>
      </c>
      <c r="V469" s="2">
        <v>10</v>
      </c>
      <c r="W469" s="2">
        <v>1400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822</v>
      </c>
      <c r="C470" s="2">
        <v>19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230</v>
      </c>
      <c r="J470" s="2">
        <v>7000</v>
      </c>
      <c r="K470" s="2">
        <v>0</v>
      </c>
      <c r="L470" s="2">
        <v>2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1</v>
      </c>
      <c r="U470" s="2">
        <v>3</v>
      </c>
      <c r="V470" s="2">
        <v>11</v>
      </c>
      <c r="W470" s="2">
        <v>3000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823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246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2</v>
      </c>
      <c r="P471" s="2">
        <v>2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23</v>
      </c>
      <c r="W471" s="2">
        <v>6000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>
        <v>470</v>
      </c>
      <c r="B472" s="2" t="s">
        <v>824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245</v>
      </c>
      <c r="J472" s="2">
        <v>6000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3</v>
      </c>
      <c r="S472" s="2">
        <v>0</v>
      </c>
      <c r="T472" s="2">
        <v>0</v>
      </c>
      <c r="U472" s="2">
        <v>0</v>
      </c>
      <c r="V472" s="2">
        <v>24</v>
      </c>
      <c r="W472" s="2">
        <v>6000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825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242</v>
      </c>
      <c r="J473" s="2">
        <v>7000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1</v>
      </c>
      <c r="T473" s="2">
        <v>3</v>
      </c>
      <c r="U473" s="2">
        <v>0</v>
      </c>
      <c r="V473" s="2">
        <v>24</v>
      </c>
      <c r="W473" s="2">
        <v>6000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5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826</v>
      </c>
      <c r="C474" s="2">
        <v>24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180</v>
      </c>
      <c r="J474" s="2">
        <v>4000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3</v>
      </c>
      <c r="W474" s="2">
        <v>800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827</v>
      </c>
      <c r="C475" s="2">
        <v>26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192</v>
      </c>
      <c r="J475" s="2">
        <v>5000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5</v>
      </c>
      <c r="W475" s="2">
        <v>900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>
        <v>474</v>
      </c>
      <c r="B476" s="2" t="s">
        <v>828</v>
      </c>
      <c r="C476" s="2">
        <v>24</v>
      </c>
      <c r="D476" s="2">
        <v>0</v>
      </c>
      <c r="E476" s="2">
        <v>2</v>
      </c>
      <c r="F476" s="2">
        <v>0</v>
      </c>
      <c r="G476" s="2">
        <v>0</v>
      </c>
      <c r="H476" s="2">
        <v>0</v>
      </c>
      <c r="I476" s="2">
        <v>202</v>
      </c>
      <c r="J476" s="2">
        <v>7000</v>
      </c>
      <c r="K476" s="2">
        <v>0</v>
      </c>
      <c r="L476" s="2">
        <v>0</v>
      </c>
      <c r="M476" s="2">
        <v>0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7</v>
      </c>
      <c r="W476" s="2">
        <v>1200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>
        <v>475</v>
      </c>
      <c r="B477" s="2" t="s">
        <v>829</v>
      </c>
      <c r="C477" s="2">
        <v>26</v>
      </c>
      <c r="D477" s="2">
        <v>0</v>
      </c>
      <c r="E477" s="2">
        <v>2</v>
      </c>
      <c r="F477" s="2">
        <v>0</v>
      </c>
      <c r="G477" s="2">
        <v>0</v>
      </c>
      <c r="H477" s="2">
        <v>0</v>
      </c>
      <c r="I477" s="2">
        <v>190</v>
      </c>
      <c r="J477" s="2">
        <v>6000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7</v>
      </c>
      <c r="W477" s="2">
        <v>1200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830</v>
      </c>
      <c r="C478" s="2">
        <v>26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180</v>
      </c>
      <c r="J478" s="2">
        <v>5000</v>
      </c>
      <c r="K478" s="2">
        <v>0</v>
      </c>
      <c r="L478" s="2">
        <v>1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8</v>
      </c>
      <c r="W478" s="2">
        <v>1400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394</v>
      </c>
      <c r="C479" s="2">
        <v>26</v>
      </c>
      <c r="D479" s="2">
        <v>0</v>
      </c>
      <c r="E479" s="2">
        <v>2</v>
      </c>
      <c r="F479" s="2">
        <v>0</v>
      </c>
      <c r="G479" s="2">
        <v>0</v>
      </c>
      <c r="H479" s="2">
        <v>0</v>
      </c>
      <c r="I479" s="2">
        <v>203</v>
      </c>
      <c r="J479" s="2">
        <v>10000</v>
      </c>
      <c r="K479" s="2">
        <v>1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9</v>
      </c>
      <c r="W479" s="2">
        <v>1600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5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831</v>
      </c>
      <c r="C480" s="2">
        <v>26</v>
      </c>
      <c r="D480" s="2">
        <v>0</v>
      </c>
      <c r="E480" s="2">
        <v>3</v>
      </c>
      <c r="F480" s="2">
        <v>0</v>
      </c>
      <c r="G480" s="2">
        <v>0</v>
      </c>
      <c r="H480" s="2">
        <v>0</v>
      </c>
      <c r="I480" s="2">
        <v>191</v>
      </c>
      <c r="J480" s="2">
        <v>8000</v>
      </c>
      <c r="K480" s="2">
        <v>0</v>
      </c>
      <c r="L480" s="2">
        <v>2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18</v>
      </c>
      <c r="W480" s="2">
        <v>2400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>
        <v>479</v>
      </c>
      <c r="B481" s="2" t="s">
        <v>832</v>
      </c>
      <c r="C481" s="2">
        <v>26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211</v>
      </c>
      <c r="J481" s="2">
        <v>6000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1</v>
      </c>
      <c r="S481" s="2">
        <v>0</v>
      </c>
      <c r="T481" s="2">
        <v>0</v>
      </c>
      <c r="U481" s="2">
        <v>0</v>
      </c>
      <c r="V481" s="2">
        <v>19</v>
      </c>
      <c r="W481" s="2">
        <v>2400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833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198</v>
      </c>
      <c r="J482" s="2">
        <v>7000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0</v>
      </c>
      <c r="V482" s="2">
        <v>19</v>
      </c>
      <c r="W482" s="2">
        <v>2400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>
        <v>481</v>
      </c>
      <c r="B483" s="2" t="s">
        <v>834</v>
      </c>
      <c r="C483" s="2">
        <v>24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200</v>
      </c>
      <c r="J483" s="2">
        <v>7000</v>
      </c>
      <c r="K483" s="2">
        <v>0</v>
      </c>
      <c r="L483" s="2">
        <v>0</v>
      </c>
      <c r="M483" s="2">
        <v>0</v>
      </c>
      <c r="N483" s="2">
        <v>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19</v>
      </c>
      <c r="W483" s="2">
        <v>20000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835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290</v>
      </c>
      <c r="J484" s="2">
        <v>4000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20</v>
      </c>
      <c r="W484" s="2">
        <v>2600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836</v>
      </c>
      <c r="C485" s="2">
        <v>26</v>
      </c>
      <c r="D485" s="2">
        <v>0</v>
      </c>
      <c r="E485" s="2">
        <v>2</v>
      </c>
      <c r="F485" s="2">
        <v>0</v>
      </c>
      <c r="G485" s="2">
        <v>0</v>
      </c>
      <c r="H485" s="2">
        <v>0</v>
      </c>
      <c r="I485" s="2">
        <v>188</v>
      </c>
      <c r="J485" s="2">
        <v>8000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2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22</v>
      </c>
      <c r="W485" s="2">
        <v>4000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5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837</v>
      </c>
      <c r="C486" s="2">
        <v>26</v>
      </c>
      <c r="D486" s="2">
        <v>0</v>
      </c>
      <c r="E486" s="2">
        <v>1</v>
      </c>
      <c r="F486" s="2">
        <v>0</v>
      </c>
      <c r="G486" s="2">
        <v>0</v>
      </c>
      <c r="H486" s="2">
        <v>0</v>
      </c>
      <c r="I486" s="2">
        <v>207</v>
      </c>
      <c r="J486" s="2">
        <v>7000</v>
      </c>
      <c r="K486" s="2">
        <v>0</v>
      </c>
      <c r="L486" s="2">
        <v>0</v>
      </c>
      <c r="M486" s="2">
        <v>2</v>
      </c>
      <c r="N486" s="2">
        <v>3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23</v>
      </c>
      <c r="W486" s="2">
        <v>4000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>
        <v>485</v>
      </c>
      <c r="B487" s="2" t="s">
        <v>417</v>
      </c>
      <c r="C487" s="2">
        <v>22</v>
      </c>
      <c r="D487" s="2">
        <v>0</v>
      </c>
      <c r="E487" s="2">
        <v>1</v>
      </c>
      <c r="F487" s="2">
        <v>0</v>
      </c>
      <c r="G487" s="2">
        <v>0</v>
      </c>
      <c r="H487" s="2">
        <v>0</v>
      </c>
      <c r="I487" s="2">
        <v>145</v>
      </c>
      <c r="J487" s="2">
        <v>5000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3</v>
      </c>
      <c r="W487" s="2">
        <v>500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408</v>
      </c>
      <c r="C488" s="2">
        <v>22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144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7</v>
      </c>
      <c r="W488" s="2">
        <v>800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838</v>
      </c>
      <c r="C489" s="2">
        <v>22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143</v>
      </c>
      <c r="J489" s="2">
        <v>3000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7</v>
      </c>
      <c r="W489" s="2">
        <v>800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410</v>
      </c>
      <c r="C490" s="2">
        <v>22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140</v>
      </c>
      <c r="J490" s="2">
        <v>6000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9</v>
      </c>
      <c r="W490" s="2">
        <v>1000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>
        <v>489</v>
      </c>
      <c r="B491" s="2" t="s">
        <v>409</v>
      </c>
      <c r="C491" s="2">
        <v>22</v>
      </c>
      <c r="D491" s="2">
        <v>0</v>
      </c>
      <c r="E491" s="2">
        <v>1</v>
      </c>
      <c r="F491" s="2">
        <v>0</v>
      </c>
      <c r="G491" s="2">
        <v>0</v>
      </c>
      <c r="H491" s="2">
        <v>0</v>
      </c>
      <c r="I491" s="2">
        <v>142</v>
      </c>
      <c r="J491" s="2">
        <v>10000</v>
      </c>
      <c r="K491" s="2">
        <v>0</v>
      </c>
      <c r="L491" s="2">
        <v>0</v>
      </c>
      <c r="M491" s="2">
        <v>0</v>
      </c>
      <c r="N491" s="2">
        <v>2</v>
      </c>
      <c r="O491" s="2">
        <v>1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16</v>
      </c>
      <c r="W491" s="2">
        <v>1400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5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>
        <v>490</v>
      </c>
      <c r="B492" s="2" t="s">
        <v>404</v>
      </c>
      <c r="C492" s="2">
        <v>22</v>
      </c>
      <c r="D492" s="2">
        <v>0</v>
      </c>
      <c r="E492" s="2">
        <v>1</v>
      </c>
      <c r="F492" s="2">
        <v>0</v>
      </c>
      <c r="G492" s="2">
        <v>0</v>
      </c>
      <c r="H492" s="2">
        <v>0</v>
      </c>
      <c r="I492" s="2">
        <v>141</v>
      </c>
      <c r="J492" s="2">
        <v>5000</v>
      </c>
      <c r="K492" s="2">
        <v>0</v>
      </c>
      <c r="L492" s="2">
        <v>2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</v>
      </c>
      <c r="S492" s="2">
        <v>0</v>
      </c>
      <c r="T492" s="2">
        <v>0</v>
      </c>
      <c r="U492" s="2">
        <v>2</v>
      </c>
      <c r="V492" s="2">
        <v>9</v>
      </c>
      <c r="W492" s="2">
        <v>2000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839</v>
      </c>
      <c r="C493" s="2">
        <v>22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163</v>
      </c>
      <c r="J493" s="2">
        <v>5000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2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20</v>
      </c>
      <c r="W493" s="2">
        <v>2000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391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165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2</v>
      </c>
      <c r="S494" s="2">
        <v>0</v>
      </c>
      <c r="T494" s="2">
        <v>0</v>
      </c>
      <c r="U494" s="2">
        <v>0</v>
      </c>
      <c r="V494" s="2">
        <v>20</v>
      </c>
      <c r="W494" s="2">
        <v>2000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389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161</v>
      </c>
      <c r="J495" s="2">
        <v>5000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2</v>
      </c>
      <c r="U495" s="2">
        <v>0</v>
      </c>
      <c r="V495" s="2">
        <v>20</v>
      </c>
      <c r="W495" s="2">
        <v>2000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>
        <v>494</v>
      </c>
      <c r="B496" s="2" t="s">
        <v>403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148</v>
      </c>
      <c r="J496" s="2">
        <v>5000</v>
      </c>
      <c r="K496" s="2">
        <v>0</v>
      </c>
      <c r="L496" s="2">
        <v>0</v>
      </c>
      <c r="M496" s="2">
        <v>0</v>
      </c>
      <c r="N496" s="2">
        <v>3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0</v>
      </c>
      <c r="V496" s="2">
        <v>20</v>
      </c>
      <c r="W496" s="2">
        <v>2400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402</v>
      </c>
      <c r="C497" s="2">
        <v>23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159</v>
      </c>
      <c r="J497" s="2">
        <v>5000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</v>
      </c>
      <c r="R497" s="2">
        <v>2</v>
      </c>
      <c r="S497" s="2">
        <v>0</v>
      </c>
      <c r="T497" s="2">
        <v>0</v>
      </c>
      <c r="U497" s="2">
        <v>0</v>
      </c>
      <c r="V497" s="2">
        <v>23</v>
      </c>
      <c r="W497" s="2">
        <v>2800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5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>
        <v>496</v>
      </c>
      <c r="B498" s="2" t="s">
        <v>401</v>
      </c>
      <c r="C498" s="2">
        <v>23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153</v>
      </c>
      <c r="J498" s="2">
        <v>5000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2</v>
      </c>
      <c r="U498" s="2">
        <v>0</v>
      </c>
      <c r="V498" s="2">
        <v>23</v>
      </c>
      <c r="W498" s="2">
        <v>2800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 ht="12.75" customHeight="1">
      <c r="A499" s="2">
        <v>497</v>
      </c>
      <c r="B499" s="2" t="s">
        <v>840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177</v>
      </c>
      <c r="J499" s="2">
        <v>5000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3</v>
      </c>
      <c r="Q499" s="2">
        <v>0</v>
      </c>
      <c r="R499" s="2">
        <v>0</v>
      </c>
      <c r="S499" s="2">
        <v>0</v>
      </c>
      <c r="T499" s="2">
        <v>0</v>
      </c>
      <c r="U499" s="2">
        <v>1</v>
      </c>
      <c r="V499" s="2">
        <v>30</v>
      </c>
      <c r="W499" s="2">
        <v>4000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841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164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4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25</v>
      </c>
      <c r="W500" s="2">
        <v>5000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399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152</v>
      </c>
      <c r="J501" s="2">
        <v>5000</v>
      </c>
      <c r="K501" s="2">
        <v>0</v>
      </c>
      <c r="L501" s="2">
        <v>0</v>
      </c>
      <c r="M501" s="2">
        <v>0</v>
      </c>
      <c r="N501" s="2">
        <v>4</v>
      </c>
      <c r="O501" s="2">
        <v>1</v>
      </c>
      <c r="P501" s="2">
        <v>2</v>
      </c>
      <c r="Q501" s="2">
        <v>1</v>
      </c>
      <c r="R501" s="2">
        <v>2</v>
      </c>
      <c r="S501" s="2">
        <v>1</v>
      </c>
      <c r="T501" s="2">
        <v>2</v>
      </c>
      <c r="U501" s="2">
        <v>0</v>
      </c>
      <c r="V501" s="2">
        <v>25</v>
      </c>
      <c r="W501" s="2">
        <v>6000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>
        <v>500</v>
      </c>
      <c r="B502" s="2" t="s">
        <v>842</v>
      </c>
      <c r="C502" s="2">
        <v>20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219</v>
      </c>
      <c r="J502" s="2">
        <v>8000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5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24</v>
      </c>
      <c r="W502" s="2">
        <v>20000</v>
      </c>
      <c r="X502" s="2">
        <v>0</v>
      </c>
      <c r="Y502" s="2">
        <v>253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843</v>
      </c>
      <c r="C503" s="2">
        <v>26</v>
      </c>
      <c r="D503" s="2">
        <v>0</v>
      </c>
      <c r="E503" s="2">
        <v>5</v>
      </c>
      <c r="F503" s="2">
        <v>0</v>
      </c>
      <c r="G503" s="2">
        <v>0</v>
      </c>
      <c r="H503" s="2">
        <v>0</v>
      </c>
      <c r="I503" s="2">
        <v>186</v>
      </c>
      <c r="J503" s="2">
        <v>8000</v>
      </c>
      <c r="K503" s="2">
        <v>0</v>
      </c>
      <c r="L503" s="2">
        <v>3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25</v>
      </c>
      <c r="W503" s="2">
        <v>20000</v>
      </c>
      <c r="X503" s="2">
        <v>0</v>
      </c>
      <c r="Y503" s="2">
        <v>253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5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844</v>
      </c>
      <c r="C504" s="2">
        <v>22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169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5</v>
      </c>
      <c r="Q504" s="2">
        <v>0</v>
      </c>
      <c r="R504" s="2">
        <v>0</v>
      </c>
      <c r="S504" s="2">
        <v>0</v>
      </c>
      <c r="T504" s="2">
        <v>0</v>
      </c>
      <c r="U504" s="2">
        <v>1</v>
      </c>
      <c r="V504" s="2">
        <v>37</v>
      </c>
      <c r="W504" s="2">
        <v>20000</v>
      </c>
      <c r="X504" s="2">
        <v>0</v>
      </c>
      <c r="Y504" s="2">
        <v>253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845</v>
      </c>
      <c r="C505" s="2">
        <v>20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320</v>
      </c>
      <c r="J505" s="2">
        <v>6000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0</v>
      </c>
      <c r="Q505" s="2">
        <v>1</v>
      </c>
      <c r="R505" s="2">
        <v>5</v>
      </c>
      <c r="S505" s="2">
        <v>0</v>
      </c>
      <c r="T505" s="2">
        <v>0</v>
      </c>
      <c r="U505" s="2">
        <v>2</v>
      </c>
      <c r="V505" s="2">
        <v>25</v>
      </c>
      <c r="W505" s="2">
        <v>20000</v>
      </c>
      <c r="X505" s="2">
        <v>0</v>
      </c>
      <c r="Y505" s="2">
        <v>253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>
      <c r="A506">
        <v>504</v>
      </c>
      <c r="B506" s="2" t="s">
        <v>846</v>
      </c>
      <c r="C506" s="2">
        <v>26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210</v>
      </c>
      <c r="J506" s="2">
        <v>6000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2</v>
      </c>
      <c r="S506" s="2">
        <v>0</v>
      </c>
      <c r="T506" s="2">
        <v>0</v>
      </c>
      <c r="U506" s="2">
        <v>2</v>
      </c>
      <c r="V506" s="2">
        <v>24</v>
      </c>
      <c r="W506" s="2">
        <v>20000</v>
      </c>
      <c r="X506" s="2">
        <v>0</v>
      </c>
      <c r="Y506" s="2">
        <v>253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>
        <v>505</v>
      </c>
      <c r="B507" s="2" t="s">
        <v>847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166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4</v>
      </c>
      <c r="S507" s="2">
        <v>0</v>
      </c>
      <c r="T507" s="2">
        <v>0</v>
      </c>
      <c r="U507" s="2">
        <v>2</v>
      </c>
      <c r="V507" s="2">
        <v>17</v>
      </c>
      <c r="W507" s="2">
        <v>20000</v>
      </c>
      <c r="X507" s="2">
        <v>0</v>
      </c>
      <c r="Y507" s="2">
        <v>253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848</v>
      </c>
      <c r="C508" s="2">
        <v>20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218</v>
      </c>
      <c r="J508" s="2">
        <v>7000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T508" s="2">
        <v>5</v>
      </c>
      <c r="U508" s="2">
        <v>3</v>
      </c>
      <c r="V508" s="2">
        <v>22</v>
      </c>
      <c r="W508" s="2">
        <v>20000</v>
      </c>
      <c r="X508" s="2">
        <v>0</v>
      </c>
      <c r="Y508" s="2">
        <v>253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849</v>
      </c>
      <c r="C509" s="2">
        <v>26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328</v>
      </c>
      <c r="J509" s="2">
        <v>7000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T509" s="2">
        <v>2</v>
      </c>
      <c r="U509" s="2">
        <v>3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5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388</v>
      </c>
      <c r="C510" s="2">
        <v>22</v>
      </c>
      <c r="D510" s="2">
        <v>0</v>
      </c>
      <c r="E510" s="2">
        <v>1</v>
      </c>
      <c r="F510" s="2">
        <v>0</v>
      </c>
      <c r="G510" s="2">
        <v>0</v>
      </c>
      <c r="H510" s="2">
        <v>0</v>
      </c>
      <c r="I510" s="2">
        <v>173</v>
      </c>
      <c r="J510" s="2">
        <v>5000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4</v>
      </c>
      <c r="U510" s="2">
        <v>3</v>
      </c>
      <c r="V510" s="2">
        <v>17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>
        <v>509</v>
      </c>
      <c r="B511" s="2" t="s">
        <v>850</v>
      </c>
      <c r="C511" s="2">
        <v>15</v>
      </c>
      <c r="D511" s="2">
        <v>0</v>
      </c>
      <c r="E511" s="2">
        <v>20</v>
      </c>
      <c r="F511" s="2">
        <v>0</v>
      </c>
      <c r="G511" s="2">
        <v>0</v>
      </c>
      <c r="H511" s="2">
        <v>0</v>
      </c>
      <c r="I511" s="2">
        <v>344</v>
      </c>
      <c r="J511" s="2">
        <v>10000</v>
      </c>
      <c r="K511" s="2">
        <v>4</v>
      </c>
      <c r="L511" s="2">
        <v>5</v>
      </c>
      <c r="M511" s="2">
        <v>2</v>
      </c>
      <c r="N511" s="2">
        <v>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46</v>
      </c>
      <c r="W511" s="2">
        <v>30000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851</v>
      </c>
      <c r="C512" s="2">
        <v>15</v>
      </c>
      <c r="D512" s="2">
        <v>0</v>
      </c>
      <c r="E512" s="2">
        <v>4</v>
      </c>
      <c r="F512" s="2">
        <v>0</v>
      </c>
      <c r="G512" s="2">
        <v>0</v>
      </c>
      <c r="H512" s="2">
        <v>0</v>
      </c>
      <c r="I512" s="2">
        <v>1113</v>
      </c>
      <c r="J512" s="2">
        <v>10000</v>
      </c>
      <c r="K512" s="2">
        <v>3</v>
      </c>
      <c r="L512" s="2">
        <v>4</v>
      </c>
      <c r="M512" s="2">
        <v>2</v>
      </c>
      <c r="N512" s="2">
        <v>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35</v>
      </c>
      <c r="W512" s="2">
        <v>30000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>
        <v>511</v>
      </c>
      <c r="B513" s="2" t="s">
        <v>852</v>
      </c>
      <c r="C513" s="2">
        <v>20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240</v>
      </c>
      <c r="J513" s="2">
        <v>8000</v>
      </c>
      <c r="K513" s="2">
        <v>0</v>
      </c>
      <c r="L513" s="2">
        <v>0</v>
      </c>
      <c r="M513" s="2">
        <v>0</v>
      </c>
      <c r="N513" s="2">
        <v>0</v>
      </c>
      <c r="O513" s="2">
        <v>2</v>
      </c>
      <c r="P513" s="2">
        <v>5</v>
      </c>
      <c r="Q513" s="2">
        <v>0</v>
      </c>
      <c r="R513" s="2">
        <v>0</v>
      </c>
      <c r="S513" s="2">
        <v>0</v>
      </c>
      <c r="T513" s="2">
        <v>0</v>
      </c>
      <c r="U513" s="2">
        <v>1</v>
      </c>
      <c r="V513" s="2">
        <v>37</v>
      </c>
      <c r="W513" s="2">
        <v>30000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853</v>
      </c>
      <c r="C514" s="2">
        <v>20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244</v>
      </c>
      <c r="J514" s="2">
        <v>6000</v>
      </c>
      <c r="K514" s="2">
        <v>0</v>
      </c>
      <c r="L514" s="2">
        <v>2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7</v>
      </c>
      <c r="S514" s="2">
        <v>0</v>
      </c>
      <c r="T514" s="2">
        <v>0</v>
      </c>
      <c r="U514" s="2">
        <v>2</v>
      </c>
      <c r="V514" s="2">
        <v>27</v>
      </c>
      <c r="W514" s="2">
        <v>30000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854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239</v>
      </c>
      <c r="J515" s="2">
        <v>7000</v>
      </c>
      <c r="K515" s="2">
        <v>0</v>
      </c>
      <c r="L515" s="2">
        <v>2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6</v>
      </c>
      <c r="U515" s="2">
        <v>3</v>
      </c>
      <c r="V515" s="2">
        <v>23</v>
      </c>
      <c r="W515" s="2">
        <v>30000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5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855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209</v>
      </c>
      <c r="J516" s="2">
        <v>8000</v>
      </c>
      <c r="K516" s="2">
        <v>0</v>
      </c>
      <c r="L516" s="2">
        <v>0</v>
      </c>
      <c r="M516" s="2">
        <v>0</v>
      </c>
      <c r="N516" s="2">
        <v>0</v>
      </c>
      <c r="O516" s="2">
        <v>2</v>
      </c>
      <c r="P516" s="2">
        <v>2</v>
      </c>
      <c r="Q516" s="2">
        <v>0</v>
      </c>
      <c r="R516" s="2">
        <v>0</v>
      </c>
      <c r="S516" s="2">
        <v>0</v>
      </c>
      <c r="T516" s="2">
        <v>0</v>
      </c>
      <c r="U516" s="2">
        <v>1</v>
      </c>
      <c r="V516" s="2">
        <v>39</v>
      </c>
      <c r="W516" s="2">
        <v>30000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>
        <v>515</v>
      </c>
      <c r="B517" s="2" t="s">
        <v>856</v>
      </c>
      <c r="C517" s="2">
        <v>26</v>
      </c>
      <c r="D517" s="2">
        <v>0</v>
      </c>
      <c r="E517" s="2">
        <v>10</v>
      </c>
      <c r="F517" s="2">
        <v>0</v>
      </c>
      <c r="G517" s="2">
        <v>0</v>
      </c>
      <c r="H517" s="2">
        <v>0</v>
      </c>
      <c r="I517" s="2">
        <v>187</v>
      </c>
      <c r="J517" s="2">
        <v>8000</v>
      </c>
      <c r="K517" s="2">
        <v>0</v>
      </c>
      <c r="L517" s="2">
        <v>4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30</v>
      </c>
      <c r="W517" s="2">
        <v>30000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857</v>
      </c>
      <c r="C518" s="2">
        <v>26</v>
      </c>
      <c r="D518" s="2">
        <v>0</v>
      </c>
      <c r="E518" s="2">
        <v>10</v>
      </c>
      <c r="F518" s="2">
        <v>0</v>
      </c>
      <c r="G518" s="2">
        <v>0</v>
      </c>
      <c r="H518" s="2">
        <v>0</v>
      </c>
      <c r="I518" s="2">
        <v>189</v>
      </c>
      <c r="J518" s="2">
        <v>8000</v>
      </c>
      <c r="K518" s="2">
        <v>0</v>
      </c>
      <c r="L518" s="2">
        <v>6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38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858</v>
      </c>
      <c r="C519" s="2">
        <v>26</v>
      </c>
      <c r="D519" s="2">
        <v>0</v>
      </c>
      <c r="E519" s="2">
        <v>3</v>
      </c>
      <c r="F519" s="2">
        <v>0</v>
      </c>
      <c r="G519" s="2">
        <v>0</v>
      </c>
      <c r="H519" s="2">
        <v>0</v>
      </c>
      <c r="I519" s="2">
        <v>214</v>
      </c>
      <c r="J519" s="2">
        <v>6000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3</v>
      </c>
      <c r="S519" s="2">
        <v>0</v>
      </c>
      <c r="T519" s="2">
        <v>0</v>
      </c>
      <c r="U519" s="2">
        <v>2</v>
      </c>
      <c r="V519" s="2">
        <v>28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859</v>
      </c>
      <c r="C520" s="2">
        <v>26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208</v>
      </c>
      <c r="J520" s="2">
        <v>7000</v>
      </c>
      <c r="K520" s="2">
        <v>1</v>
      </c>
      <c r="L520" s="2">
        <v>1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1</v>
      </c>
      <c r="T520" s="2">
        <v>3</v>
      </c>
      <c r="U520" s="2">
        <v>3</v>
      </c>
      <c r="V520" s="2">
        <v>22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>
        <v>519</v>
      </c>
      <c r="B521" s="2" t="s">
        <v>860</v>
      </c>
      <c r="C521" s="2">
        <v>22</v>
      </c>
      <c r="D521" s="2">
        <v>0</v>
      </c>
      <c r="E521" s="2">
        <v>3</v>
      </c>
      <c r="F521" s="2">
        <v>0</v>
      </c>
      <c r="G521" s="2">
        <v>0</v>
      </c>
      <c r="H521" s="2">
        <v>0</v>
      </c>
      <c r="I521" s="2">
        <v>336</v>
      </c>
      <c r="J521" s="2">
        <v>6000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6</v>
      </c>
      <c r="Q521" s="2">
        <v>0</v>
      </c>
      <c r="R521" s="2">
        <v>0</v>
      </c>
      <c r="S521" s="2">
        <v>0</v>
      </c>
      <c r="T521" s="2">
        <v>0</v>
      </c>
      <c r="U521" s="2">
        <v>1</v>
      </c>
      <c r="V521" s="2">
        <v>46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5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>
        <v>520</v>
      </c>
      <c r="B522" s="2" t="s">
        <v>861</v>
      </c>
      <c r="C522" s="2">
        <v>22</v>
      </c>
      <c r="D522" s="2">
        <v>0</v>
      </c>
      <c r="E522" s="2">
        <v>2</v>
      </c>
      <c r="F522" s="2">
        <v>0</v>
      </c>
      <c r="G522" s="2">
        <v>0</v>
      </c>
      <c r="H522" s="2">
        <v>0</v>
      </c>
      <c r="I522" s="2">
        <v>183</v>
      </c>
      <c r="J522" s="2">
        <v>5000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5</v>
      </c>
      <c r="S522" s="2">
        <v>0</v>
      </c>
      <c r="T522" s="2">
        <v>0</v>
      </c>
      <c r="U522" s="2">
        <v>2</v>
      </c>
      <c r="V522" s="2">
        <v>24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862</v>
      </c>
      <c r="C523" s="2">
        <v>22</v>
      </c>
      <c r="D523" s="2">
        <v>0</v>
      </c>
      <c r="E523" s="2">
        <v>3</v>
      </c>
      <c r="F523" s="2">
        <v>0</v>
      </c>
      <c r="G523" s="2">
        <v>0</v>
      </c>
      <c r="H523" s="2">
        <v>0</v>
      </c>
      <c r="I523" s="2">
        <v>182</v>
      </c>
      <c r="J523" s="2">
        <v>5000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2</v>
      </c>
      <c r="T523" s="2">
        <v>6</v>
      </c>
      <c r="U523" s="2">
        <v>3</v>
      </c>
      <c r="V523" s="2">
        <v>24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863</v>
      </c>
      <c r="C524" s="2">
        <v>5</v>
      </c>
      <c r="D524" s="2">
        <v>1</v>
      </c>
      <c r="E524" s="2">
        <v>7</v>
      </c>
      <c r="F524" s="2">
        <v>0</v>
      </c>
      <c r="G524" s="2">
        <v>0</v>
      </c>
      <c r="H524" s="2">
        <v>0</v>
      </c>
      <c r="I524" s="2">
        <v>30</v>
      </c>
      <c r="J524" s="2">
        <v>4000</v>
      </c>
      <c r="K524" s="2">
        <v>0</v>
      </c>
      <c r="L524" s="2">
        <v>0</v>
      </c>
      <c r="M524" s="2">
        <v>0</v>
      </c>
      <c r="N524" s="2">
        <v>0</v>
      </c>
      <c r="O524" s="2">
        <v>2</v>
      </c>
      <c r="P524" s="2">
        <v>5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1</v>
      </c>
      <c r="W524" s="2">
        <v>50</v>
      </c>
      <c r="X524" s="2">
        <v>0</v>
      </c>
      <c r="Y524" s="2">
        <v>255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429</v>
      </c>
      <c r="C525" s="2">
        <v>5</v>
      </c>
      <c r="D525" s="2">
        <v>6</v>
      </c>
      <c r="E525" s="2">
        <v>5</v>
      </c>
      <c r="F525" s="2">
        <v>0</v>
      </c>
      <c r="G525" s="2">
        <v>0</v>
      </c>
      <c r="H525" s="2">
        <v>0</v>
      </c>
      <c r="I525" s="2">
        <v>35</v>
      </c>
      <c r="J525" s="2">
        <v>10000</v>
      </c>
      <c r="K525" s="2">
        <v>0</v>
      </c>
      <c r="L525" s="2">
        <v>0</v>
      </c>
      <c r="M525" s="2">
        <v>0</v>
      </c>
      <c r="N525" s="2">
        <v>0</v>
      </c>
      <c r="O525" s="2">
        <v>4</v>
      </c>
      <c r="P525" s="2">
        <v>5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</v>
      </c>
      <c r="W525" s="2">
        <v>500</v>
      </c>
      <c r="X525" s="2">
        <v>0</v>
      </c>
      <c r="Y525" s="2">
        <v>255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>
        <v>524</v>
      </c>
      <c r="B526" s="2" t="s">
        <v>440</v>
      </c>
      <c r="C526" s="2">
        <v>5</v>
      </c>
      <c r="D526" s="2">
        <v>2</v>
      </c>
      <c r="E526" s="2">
        <v>9</v>
      </c>
      <c r="F526" s="2">
        <v>0</v>
      </c>
      <c r="G526" s="2">
        <v>0</v>
      </c>
      <c r="H526" s="2">
        <v>0</v>
      </c>
      <c r="I526" s="2">
        <v>31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3</v>
      </c>
      <c r="P526" s="2">
        <v>7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5</v>
      </c>
      <c r="W526" s="2">
        <v>900</v>
      </c>
      <c r="X526" s="2">
        <v>0</v>
      </c>
      <c r="Y526" s="2">
        <v>255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412</v>
      </c>
      <c r="C527" s="2">
        <v>5</v>
      </c>
      <c r="D527" s="2">
        <v>1</v>
      </c>
      <c r="E527" s="2">
        <v>8</v>
      </c>
      <c r="F527" s="2">
        <v>0</v>
      </c>
      <c r="G527" s="2">
        <v>0</v>
      </c>
      <c r="H527" s="2">
        <v>0</v>
      </c>
      <c r="I527" s="2">
        <v>43</v>
      </c>
      <c r="J527" s="2">
        <v>7000</v>
      </c>
      <c r="K527" s="2">
        <v>0</v>
      </c>
      <c r="L527" s="2">
        <v>0</v>
      </c>
      <c r="M527" s="2">
        <v>0</v>
      </c>
      <c r="N527" s="2">
        <v>0</v>
      </c>
      <c r="O527" s="2">
        <v>4</v>
      </c>
      <c r="P527" s="2">
        <v>8</v>
      </c>
      <c r="Q527" s="2">
        <v>0</v>
      </c>
      <c r="R527" s="2">
        <v>1</v>
      </c>
      <c r="S527" s="2">
        <v>0</v>
      </c>
      <c r="T527" s="2">
        <v>0</v>
      </c>
      <c r="U527" s="2">
        <v>0</v>
      </c>
      <c r="V527" s="2">
        <v>1</v>
      </c>
      <c r="W527" s="2">
        <v>4000</v>
      </c>
      <c r="X527" s="2">
        <v>0</v>
      </c>
      <c r="Y527" s="2">
        <v>255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5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>
        <v>526</v>
      </c>
      <c r="B528" s="2" t="s">
        <v>393</v>
      </c>
      <c r="C528" s="2">
        <v>6</v>
      </c>
      <c r="D528" s="2">
        <v>19</v>
      </c>
      <c r="E528" s="2">
        <v>10</v>
      </c>
      <c r="F528" s="2">
        <v>0</v>
      </c>
      <c r="G528" s="2">
        <v>0</v>
      </c>
      <c r="H528" s="2">
        <v>0</v>
      </c>
      <c r="I528" s="2">
        <v>50</v>
      </c>
      <c r="J528" s="2">
        <v>10000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8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11</v>
      </c>
      <c r="W528" s="2">
        <v>700</v>
      </c>
      <c r="X528" s="2">
        <v>0</v>
      </c>
      <c r="Y528" s="2">
        <v>255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441</v>
      </c>
      <c r="C529" s="2">
        <v>5</v>
      </c>
      <c r="D529" s="2">
        <v>2</v>
      </c>
      <c r="E529" s="2">
        <v>10</v>
      </c>
      <c r="F529" s="2">
        <v>0</v>
      </c>
      <c r="G529" s="2">
        <v>0</v>
      </c>
      <c r="H529" s="2">
        <v>0</v>
      </c>
      <c r="I529" s="2">
        <v>36</v>
      </c>
      <c r="J529" s="2">
        <v>10000</v>
      </c>
      <c r="K529" s="2">
        <v>0</v>
      </c>
      <c r="L529" s="2">
        <v>0</v>
      </c>
      <c r="M529" s="2">
        <v>0</v>
      </c>
      <c r="N529" s="2">
        <v>0</v>
      </c>
      <c r="O529" s="2">
        <v>5</v>
      </c>
      <c r="P529" s="2">
        <v>9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10</v>
      </c>
      <c r="W529" s="2">
        <v>1200</v>
      </c>
      <c r="X529" s="2">
        <v>0</v>
      </c>
      <c r="Y529" s="2">
        <v>255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436</v>
      </c>
      <c r="C530" s="2">
        <v>5</v>
      </c>
      <c r="D530" s="2">
        <v>4</v>
      </c>
      <c r="E530" s="2">
        <v>9</v>
      </c>
      <c r="F530" s="2">
        <v>0</v>
      </c>
      <c r="G530" s="2">
        <v>0</v>
      </c>
      <c r="H530" s="2">
        <v>0</v>
      </c>
      <c r="I530" s="2">
        <v>33</v>
      </c>
      <c r="J530" s="2">
        <v>8000</v>
      </c>
      <c r="K530" s="2">
        <v>0</v>
      </c>
      <c r="L530" s="2">
        <v>0</v>
      </c>
      <c r="M530" s="2">
        <v>0</v>
      </c>
      <c r="N530" s="2">
        <v>0</v>
      </c>
      <c r="O530" s="2">
        <v>3</v>
      </c>
      <c r="P530" s="2">
        <v>11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10</v>
      </c>
      <c r="W530" s="2">
        <v>1000</v>
      </c>
      <c r="X530" s="2">
        <v>0</v>
      </c>
      <c r="Y530" s="2">
        <v>255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435</v>
      </c>
      <c r="C531" s="2">
        <v>5</v>
      </c>
      <c r="D531" s="2">
        <v>3</v>
      </c>
      <c r="E531" s="2">
        <v>10</v>
      </c>
      <c r="F531" s="2">
        <v>0</v>
      </c>
      <c r="G531" s="2">
        <v>0</v>
      </c>
      <c r="H531" s="2">
        <v>0</v>
      </c>
      <c r="I531" s="2">
        <v>32</v>
      </c>
      <c r="J531" s="2">
        <v>10000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13</v>
      </c>
      <c r="W531" s="2">
        <v>1500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>
        <v>530</v>
      </c>
      <c r="B532" s="2" t="s">
        <v>864</v>
      </c>
      <c r="C532" s="2">
        <v>5</v>
      </c>
      <c r="D532" s="2">
        <v>15</v>
      </c>
      <c r="E532" s="2">
        <v>25</v>
      </c>
      <c r="F532" s="2">
        <v>27</v>
      </c>
      <c r="G532" s="2">
        <v>0</v>
      </c>
      <c r="H532" s="2">
        <v>0</v>
      </c>
      <c r="I532" s="2">
        <v>44</v>
      </c>
      <c r="J532" s="2">
        <v>18000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12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15</v>
      </c>
      <c r="W532" s="2">
        <v>5000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427</v>
      </c>
      <c r="C533" s="2">
        <v>6</v>
      </c>
      <c r="D533" s="2">
        <v>8</v>
      </c>
      <c r="E533" s="2">
        <v>12</v>
      </c>
      <c r="F533" s="2">
        <v>0</v>
      </c>
      <c r="G533" s="2">
        <v>0</v>
      </c>
      <c r="H533" s="2">
        <v>0</v>
      </c>
      <c r="I533" s="2">
        <v>39</v>
      </c>
      <c r="J533" s="2">
        <v>12000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10</v>
      </c>
      <c r="Q533" s="2">
        <v>1</v>
      </c>
      <c r="R533" s="2">
        <v>2</v>
      </c>
      <c r="S533" s="2">
        <v>0</v>
      </c>
      <c r="T533" s="2">
        <v>0</v>
      </c>
      <c r="U533" s="2">
        <v>0</v>
      </c>
      <c r="V533" s="2">
        <v>15</v>
      </c>
      <c r="W533" s="2">
        <v>3000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5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405</v>
      </c>
      <c r="C534" s="2">
        <v>5</v>
      </c>
      <c r="D534" s="2">
        <v>16</v>
      </c>
      <c r="E534" s="2">
        <v>16</v>
      </c>
      <c r="F534" s="2">
        <v>0</v>
      </c>
      <c r="G534" s="2">
        <v>0</v>
      </c>
      <c r="H534" s="2">
        <v>0</v>
      </c>
      <c r="I534" s="2">
        <v>46</v>
      </c>
      <c r="J534" s="2">
        <v>14000</v>
      </c>
      <c r="K534" s="2">
        <v>0</v>
      </c>
      <c r="L534" s="2">
        <v>0</v>
      </c>
      <c r="M534" s="2">
        <v>0</v>
      </c>
      <c r="N534" s="2">
        <v>0</v>
      </c>
      <c r="O534" s="2">
        <v>5</v>
      </c>
      <c r="P534" s="2">
        <v>10</v>
      </c>
      <c r="Q534" s="2">
        <v>0</v>
      </c>
      <c r="R534" s="2">
        <v>1</v>
      </c>
      <c r="S534" s="2">
        <v>1</v>
      </c>
      <c r="T534" s="2">
        <v>1</v>
      </c>
      <c r="U534" s="2">
        <v>0</v>
      </c>
      <c r="V534" s="2">
        <v>15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425</v>
      </c>
      <c r="C535" s="2">
        <v>5</v>
      </c>
      <c r="D535" s="2">
        <v>5</v>
      </c>
      <c r="E535" s="2">
        <v>20</v>
      </c>
      <c r="F535" s="2">
        <v>0</v>
      </c>
      <c r="G535" s="2">
        <v>0</v>
      </c>
      <c r="H535" s="2">
        <v>0</v>
      </c>
      <c r="I535" s="2">
        <v>34</v>
      </c>
      <c r="J535" s="2">
        <v>18000</v>
      </c>
      <c r="K535" s="2">
        <v>0</v>
      </c>
      <c r="L535" s="2">
        <v>0</v>
      </c>
      <c r="M535" s="2">
        <v>0</v>
      </c>
      <c r="N535" s="2">
        <v>0</v>
      </c>
      <c r="O535" s="2">
        <v>6</v>
      </c>
      <c r="P535" s="2">
        <v>12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19</v>
      </c>
      <c r="W535" s="2">
        <v>5000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>
        <v>534</v>
      </c>
      <c r="B536" s="2" t="s">
        <v>865</v>
      </c>
      <c r="C536" s="2">
        <v>5</v>
      </c>
      <c r="D536" s="2">
        <v>7</v>
      </c>
      <c r="E536" s="2">
        <v>30</v>
      </c>
      <c r="F536" s="2">
        <v>0</v>
      </c>
      <c r="G536" s="2">
        <v>0</v>
      </c>
      <c r="H536" s="2">
        <v>0</v>
      </c>
      <c r="I536" s="2">
        <v>40</v>
      </c>
      <c r="J536" s="2">
        <v>27000</v>
      </c>
      <c r="K536" s="2">
        <v>0</v>
      </c>
      <c r="L536" s="2">
        <v>0</v>
      </c>
      <c r="M536" s="2">
        <v>0</v>
      </c>
      <c r="N536" s="2">
        <v>0</v>
      </c>
      <c r="O536" s="2">
        <v>15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20</v>
      </c>
      <c r="W536" s="2">
        <v>15000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>
        <v>535</v>
      </c>
      <c r="B537" s="2" t="s">
        <v>424</v>
      </c>
      <c r="C537" s="2">
        <v>5</v>
      </c>
      <c r="D537" s="2">
        <v>6</v>
      </c>
      <c r="E537" s="2">
        <v>8</v>
      </c>
      <c r="F537" s="2">
        <v>0</v>
      </c>
      <c r="G537" s="2">
        <v>0</v>
      </c>
      <c r="H537" s="2">
        <v>0</v>
      </c>
      <c r="I537" s="2">
        <v>51</v>
      </c>
      <c r="J537" s="2">
        <v>11000</v>
      </c>
      <c r="K537" s="2">
        <v>0</v>
      </c>
      <c r="L537" s="2">
        <v>2</v>
      </c>
      <c r="M537" s="2">
        <v>0</v>
      </c>
      <c r="N537" s="2">
        <v>0</v>
      </c>
      <c r="O537" s="2">
        <v>8</v>
      </c>
      <c r="P537" s="2">
        <v>10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20</v>
      </c>
      <c r="W537" s="2">
        <v>5000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423</v>
      </c>
      <c r="C538" s="2">
        <v>5</v>
      </c>
      <c r="D538" s="2">
        <v>10</v>
      </c>
      <c r="E538" s="2">
        <v>27</v>
      </c>
      <c r="F538" s="2">
        <v>0</v>
      </c>
      <c r="G538" s="2">
        <v>0</v>
      </c>
      <c r="H538" s="2">
        <v>0</v>
      </c>
      <c r="I538" s="2">
        <v>37</v>
      </c>
      <c r="J538" s="2">
        <v>19000</v>
      </c>
      <c r="K538" s="2">
        <v>0</v>
      </c>
      <c r="L538" s="2">
        <v>0</v>
      </c>
      <c r="M538" s="2">
        <v>0</v>
      </c>
      <c r="N538" s="2">
        <v>0</v>
      </c>
      <c r="O538" s="2">
        <v>5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20</v>
      </c>
      <c r="W538" s="2">
        <v>6000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397</v>
      </c>
      <c r="C539" s="2">
        <v>6</v>
      </c>
      <c r="D539" s="2">
        <v>18</v>
      </c>
      <c r="E539" s="2">
        <v>13</v>
      </c>
      <c r="F539" s="2">
        <v>0</v>
      </c>
      <c r="G539" s="2">
        <v>0</v>
      </c>
      <c r="H539" s="2">
        <v>0</v>
      </c>
      <c r="I539" s="2">
        <v>49</v>
      </c>
      <c r="J539" s="2">
        <v>12000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10</v>
      </c>
      <c r="Q539" s="2">
        <v>1</v>
      </c>
      <c r="R539" s="2">
        <v>3</v>
      </c>
      <c r="S539" s="2">
        <v>0</v>
      </c>
      <c r="T539" s="2">
        <v>0</v>
      </c>
      <c r="U539" s="2">
        <v>0</v>
      </c>
      <c r="V539" s="2">
        <v>20</v>
      </c>
      <c r="W539" s="2">
        <v>10000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5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396</v>
      </c>
      <c r="C540" s="2">
        <v>5</v>
      </c>
      <c r="D540" s="2">
        <v>14</v>
      </c>
      <c r="E540" s="2">
        <v>20</v>
      </c>
      <c r="F540" s="2">
        <v>0</v>
      </c>
      <c r="G540" s="2">
        <v>0</v>
      </c>
      <c r="H540" s="2">
        <v>0</v>
      </c>
      <c r="I540" s="2">
        <v>47</v>
      </c>
      <c r="J540" s="2">
        <v>17000</v>
      </c>
      <c r="K540" s="2">
        <v>0</v>
      </c>
      <c r="L540" s="2">
        <v>1</v>
      </c>
      <c r="M540" s="2">
        <v>0</v>
      </c>
      <c r="N540" s="2">
        <v>0</v>
      </c>
      <c r="O540" s="2">
        <v>6</v>
      </c>
      <c r="P540" s="2">
        <v>11</v>
      </c>
      <c r="Q540" s="2">
        <v>0</v>
      </c>
      <c r="R540" s="2">
        <v>0</v>
      </c>
      <c r="S540" s="2">
        <v>1</v>
      </c>
      <c r="T540" s="2">
        <v>2</v>
      </c>
      <c r="U540" s="2">
        <v>0</v>
      </c>
      <c r="V540" s="2">
        <v>20</v>
      </c>
      <c r="W540" s="2">
        <v>10000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>
        <v>539</v>
      </c>
      <c r="B541" s="2" t="s">
        <v>866</v>
      </c>
      <c r="C541" s="2">
        <v>5</v>
      </c>
      <c r="D541" s="2">
        <v>7</v>
      </c>
      <c r="E541" s="2">
        <v>40</v>
      </c>
      <c r="F541" s="2">
        <v>0</v>
      </c>
      <c r="G541" s="2">
        <v>0</v>
      </c>
      <c r="H541" s="2">
        <v>0</v>
      </c>
      <c r="I541" s="2">
        <v>40</v>
      </c>
      <c r="J541" s="2">
        <v>25000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20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22</v>
      </c>
      <c r="W541" s="2">
        <v>10000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867</v>
      </c>
      <c r="C542" s="2">
        <v>5</v>
      </c>
      <c r="D542" s="2">
        <v>13</v>
      </c>
      <c r="E542" s="2">
        <v>20</v>
      </c>
      <c r="F542" s="2">
        <v>0</v>
      </c>
      <c r="G542" s="2">
        <v>0</v>
      </c>
      <c r="H542" s="2">
        <v>0</v>
      </c>
      <c r="I542" s="2">
        <v>45</v>
      </c>
      <c r="J542" s="2">
        <v>20000</v>
      </c>
      <c r="K542" s="2">
        <v>0</v>
      </c>
      <c r="L542" s="2">
        <v>0</v>
      </c>
      <c r="M542" s="2">
        <v>0</v>
      </c>
      <c r="N542" s="2">
        <v>0</v>
      </c>
      <c r="O542" s="2">
        <v>10</v>
      </c>
      <c r="P542" s="2">
        <v>13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25</v>
      </c>
      <c r="W542" s="2">
        <v>15000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>
        <v>541</v>
      </c>
      <c r="B543" s="2" t="s">
        <v>426</v>
      </c>
      <c r="C543" s="2">
        <v>6</v>
      </c>
      <c r="D543" s="2">
        <v>11</v>
      </c>
      <c r="E543" s="2">
        <v>60</v>
      </c>
      <c r="F543" s="2">
        <v>0</v>
      </c>
      <c r="G543" s="2">
        <v>0</v>
      </c>
      <c r="H543" s="2">
        <v>0</v>
      </c>
      <c r="I543" s="2">
        <v>41</v>
      </c>
      <c r="J543" s="2">
        <v>28000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25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26</v>
      </c>
      <c r="W543" s="2">
        <v>25000</v>
      </c>
      <c r="X543" s="2">
        <v>0</v>
      </c>
      <c r="Y543" s="2">
        <v>253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868</v>
      </c>
      <c r="C544" s="2">
        <v>6</v>
      </c>
      <c r="D544" s="2">
        <v>12</v>
      </c>
      <c r="E544" s="2">
        <v>10</v>
      </c>
      <c r="F544" s="2">
        <v>0</v>
      </c>
      <c r="G544" s="2">
        <v>0</v>
      </c>
      <c r="H544" s="2">
        <v>0</v>
      </c>
      <c r="I544" s="2">
        <v>42</v>
      </c>
      <c r="J544" s="2">
        <v>15000</v>
      </c>
      <c r="K544" s="2">
        <v>0</v>
      </c>
      <c r="L544" s="2">
        <v>0</v>
      </c>
      <c r="M544" s="2">
        <v>0</v>
      </c>
      <c r="N544" s="2">
        <v>0</v>
      </c>
      <c r="O544" s="2">
        <v>5</v>
      </c>
      <c r="P544" s="2">
        <v>9</v>
      </c>
      <c r="Q544" s="2">
        <v>2</v>
      </c>
      <c r="R544" s="2">
        <v>5</v>
      </c>
      <c r="S544" s="2">
        <v>0</v>
      </c>
      <c r="T544" s="2">
        <v>0</v>
      </c>
      <c r="U544" s="2">
        <v>0</v>
      </c>
      <c r="V544" s="2">
        <v>26</v>
      </c>
      <c r="W544" s="2">
        <v>25000</v>
      </c>
      <c r="X544" s="2">
        <v>0</v>
      </c>
      <c r="Y544" s="2">
        <v>253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869</v>
      </c>
      <c r="C545" s="2">
        <v>5</v>
      </c>
      <c r="D545" s="2">
        <v>9</v>
      </c>
      <c r="E545" s="2">
        <v>26</v>
      </c>
      <c r="F545" s="2">
        <v>0</v>
      </c>
      <c r="G545" s="2">
        <v>0</v>
      </c>
      <c r="H545" s="2">
        <v>0</v>
      </c>
      <c r="I545" s="2">
        <v>38</v>
      </c>
      <c r="J545" s="2">
        <v>24000</v>
      </c>
      <c r="K545" s="2">
        <v>0</v>
      </c>
      <c r="L545" s="2">
        <v>1</v>
      </c>
      <c r="M545" s="2">
        <v>0</v>
      </c>
      <c r="N545" s="2">
        <v>0</v>
      </c>
      <c r="O545" s="2">
        <v>7</v>
      </c>
      <c r="P545" s="2">
        <v>14</v>
      </c>
      <c r="Q545" s="2">
        <v>0</v>
      </c>
      <c r="R545" s="2">
        <v>0</v>
      </c>
      <c r="S545" s="2">
        <v>1</v>
      </c>
      <c r="T545" s="2">
        <v>3</v>
      </c>
      <c r="U545" s="2">
        <v>0</v>
      </c>
      <c r="V545" s="2">
        <v>26</v>
      </c>
      <c r="W545" s="2">
        <v>25000</v>
      </c>
      <c r="X545" s="2">
        <v>0</v>
      </c>
      <c r="Y545" s="2">
        <v>253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5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428</v>
      </c>
      <c r="C546" s="2">
        <v>5</v>
      </c>
      <c r="D546" s="2">
        <v>17</v>
      </c>
      <c r="E546" s="2">
        <v>58</v>
      </c>
      <c r="F546" s="2">
        <v>0</v>
      </c>
      <c r="G546" s="2">
        <v>0</v>
      </c>
      <c r="H546" s="2">
        <v>0</v>
      </c>
      <c r="I546" s="2">
        <v>48</v>
      </c>
      <c r="J546" s="2">
        <v>30000</v>
      </c>
      <c r="K546" s="2">
        <v>0</v>
      </c>
      <c r="L546" s="2">
        <v>0</v>
      </c>
      <c r="M546" s="2">
        <v>0</v>
      </c>
      <c r="N546" s="2">
        <v>0</v>
      </c>
      <c r="O546" s="2">
        <v>7</v>
      </c>
      <c r="P546" s="2">
        <v>22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28</v>
      </c>
      <c r="W546" s="2">
        <v>40000</v>
      </c>
      <c r="X546" s="2">
        <v>0</v>
      </c>
      <c r="Y546" s="2">
        <v>253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>
        <v>545</v>
      </c>
      <c r="B547" s="2" t="s">
        <v>870</v>
      </c>
      <c r="C547" s="2">
        <v>5</v>
      </c>
      <c r="D547" s="2">
        <v>22</v>
      </c>
      <c r="E547" s="2">
        <v>12</v>
      </c>
      <c r="F547" s="2">
        <v>0</v>
      </c>
      <c r="G547" s="2">
        <v>0</v>
      </c>
      <c r="H547" s="2">
        <v>0</v>
      </c>
      <c r="I547" s="2">
        <v>53</v>
      </c>
      <c r="J547" s="2">
        <v>20000</v>
      </c>
      <c r="K547" s="2">
        <v>0</v>
      </c>
      <c r="L547" s="2">
        <v>5</v>
      </c>
      <c r="M547" s="2">
        <v>0</v>
      </c>
      <c r="N547" s="2">
        <v>0</v>
      </c>
      <c r="O547" s="2">
        <v>3</v>
      </c>
      <c r="P547" s="2">
        <v>14</v>
      </c>
      <c r="Q547" s="2">
        <v>3</v>
      </c>
      <c r="R547" s="2">
        <v>5</v>
      </c>
      <c r="S547" s="2">
        <v>0</v>
      </c>
      <c r="T547" s="2">
        <v>0</v>
      </c>
      <c r="U547" s="2">
        <v>2</v>
      </c>
      <c r="V547" s="2">
        <v>27</v>
      </c>
      <c r="W547" s="2">
        <v>40000</v>
      </c>
      <c r="X547" s="2">
        <v>0</v>
      </c>
      <c r="Y547" s="2">
        <v>253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871</v>
      </c>
      <c r="C548" s="2">
        <v>5</v>
      </c>
      <c r="D548" s="2">
        <v>21</v>
      </c>
      <c r="E548" s="2">
        <v>15</v>
      </c>
      <c r="F548" s="2">
        <v>0</v>
      </c>
      <c r="G548" s="2">
        <v>0</v>
      </c>
      <c r="H548" s="2">
        <v>0</v>
      </c>
      <c r="I548" s="2">
        <v>52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8</v>
      </c>
      <c r="P548" s="2">
        <v>16</v>
      </c>
      <c r="Q548" s="2">
        <v>0</v>
      </c>
      <c r="R548" s="2">
        <v>0</v>
      </c>
      <c r="S548" s="2">
        <v>3</v>
      </c>
      <c r="T548" s="2">
        <v>5</v>
      </c>
      <c r="U548" s="2">
        <v>3</v>
      </c>
      <c r="V548" s="2">
        <v>25</v>
      </c>
      <c r="W548" s="2">
        <v>40000</v>
      </c>
      <c r="X548" s="2">
        <v>0</v>
      </c>
      <c r="Y548" s="2">
        <v>253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872</v>
      </c>
      <c r="C549" s="2">
        <v>6</v>
      </c>
      <c r="D549" s="2">
        <v>24</v>
      </c>
      <c r="E549" s="2">
        <v>80</v>
      </c>
      <c r="F549" s="2">
        <v>0</v>
      </c>
      <c r="G549" s="2">
        <v>0</v>
      </c>
      <c r="H549" s="2">
        <v>0</v>
      </c>
      <c r="I549" s="2">
        <v>55</v>
      </c>
      <c r="J549" s="2">
        <v>32000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30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30</v>
      </c>
      <c r="W549" s="2">
        <v>50000</v>
      </c>
      <c r="X549" s="2">
        <v>0</v>
      </c>
      <c r="Y549" s="2">
        <v>253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873</v>
      </c>
      <c r="C550" s="2">
        <v>6</v>
      </c>
      <c r="D550" s="2">
        <v>28</v>
      </c>
      <c r="E550" s="2">
        <v>20</v>
      </c>
      <c r="F550" s="2">
        <v>0</v>
      </c>
      <c r="G550" s="2">
        <v>0</v>
      </c>
      <c r="H550" s="2">
        <v>0</v>
      </c>
      <c r="I550" s="2">
        <v>59</v>
      </c>
      <c r="J550" s="2">
        <v>18000</v>
      </c>
      <c r="K550" s="2">
        <v>0</v>
      </c>
      <c r="L550" s="2">
        <v>0</v>
      </c>
      <c r="M550" s="2">
        <v>0</v>
      </c>
      <c r="N550" s="2">
        <v>0</v>
      </c>
      <c r="O550" s="2">
        <v>6</v>
      </c>
      <c r="P550" s="2">
        <v>12</v>
      </c>
      <c r="Q550" s="2">
        <v>2</v>
      </c>
      <c r="R550" s="2">
        <v>6</v>
      </c>
      <c r="S550" s="2">
        <v>0</v>
      </c>
      <c r="T550" s="2">
        <v>0</v>
      </c>
      <c r="U550" s="2">
        <v>0</v>
      </c>
      <c r="V550" s="2">
        <v>35</v>
      </c>
      <c r="W550" s="2">
        <v>50000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>
        <v>549</v>
      </c>
      <c r="B551" s="2" t="s">
        <v>874</v>
      </c>
      <c r="C551" s="2">
        <v>5</v>
      </c>
      <c r="D551" s="2">
        <v>25</v>
      </c>
      <c r="E551" s="2">
        <v>40</v>
      </c>
      <c r="F551" s="2">
        <v>0</v>
      </c>
      <c r="G551" s="2">
        <v>0</v>
      </c>
      <c r="H551" s="2">
        <v>0</v>
      </c>
      <c r="I551" s="2">
        <v>56</v>
      </c>
      <c r="J551" s="2">
        <v>22000</v>
      </c>
      <c r="K551" s="2">
        <v>0</v>
      </c>
      <c r="L551" s="2">
        <v>0</v>
      </c>
      <c r="M551" s="2">
        <v>0</v>
      </c>
      <c r="N551" s="2">
        <v>0</v>
      </c>
      <c r="O551" s="2">
        <v>8</v>
      </c>
      <c r="P551" s="2">
        <v>20</v>
      </c>
      <c r="Q551" s="2">
        <v>0</v>
      </c>
      <c r="R551" s="2">
        <v>0</v>
      </c>
      <c r="S551" s="2">
        <v>3</v>
      </c>
      <c r="T551" s="2">
        <v>6</v>
      </c>
      <c r="U551" s="2">
        <v>0</v>
      </c>
      <c r="V551" s="2">
        <v>35</v>
      </c>
      <c r="W551" s="2">
        <v>50000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5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>
        <v>550</v>
      </c>
      <c r="B552" s="2" t="s">
        <v>875</v>
      </c>
      <c r="C552" s="2">
        <v>5</v>
      </c>
      <c r="D552" s="2">
        <v>32</v>
      </c>
      <c r="E552" s="2">
        <v>85</v>
      </c>
      <c r="F552" s="2">
        <v>0</v>
      </c>
      <c r="G552" s="2">
        <v>0</v>
      </c>
      <c r="H552" s="2">
        <v>0</v>
      </c>
      <c r="I552" s="2">
        <v>70</v>
      </c>
      <c r="J552" s="2">
        <v>35000</v>
      </c>
      <c r="K552" s="2">
        <v>0</v>
      </c>
      <c r="L552" s="2">
        <v>3</v>
      </c>
      <c r="M552" s="2">
        <v>0</v>
      </c>
      <c r="N552" s="2">
        <v>0</v>
      </c>
      <c r="O552" s="2">
        <v>12</v>
      </c>
      <c r="P552" s="2">
        <v>26</v>
      </c>
      <c r="Q552" s="2">
        <v>0</v>
      </c>
      <c r="R552" s="2">
        <v>0</v>
      </c>
      <c r="S552" s="2">
        <v>0</v>
      </c>
      <c r="T552" s="2">
        <v>0</v>
      </c>
      <c r="U552" s="2">
        <v>1</v>
      </c>
      <c r="V552" s="2">
        <v>46</v>
      </c>
      <c r="W552" s="2">
        <v>80000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311</v>
      </c>
      <c r="C553" s="2">
        <v>5</v>
      </c>
      <c r="D553" s="2">
        <v>31</v>
      </c>
      <c r="E553" s="2">
        <v>25</v>
      </c>
      <c r="F553" s="2">
        <v>0</v>
      </c>
      <c r="G553" s="2">
        <v>0</v>
      </c>
      <c r="H553" s="2">
        <v>0</v>
      </c>
      <c r="I553" s="2">
        <v>69</v>
      </c>
      <c r="J553" s="2">
        <v>28000</v>
      </c>
      <c r="K553" s="2">
        <v>0</v>
      </c>
      <c r="L553" s="2">
        <v>5</v>
      </c>
      <c r="M553" s="2">
        <v>0</v>
      </c>
      <c r="N553" s="2">
        <v>0</v>
      </c>
      <c r="O553" s="2">
        <v>10</v>
      </c>
      <c r="P553" s="2">
        <v>18</v>
      </c>
      <c r="Q553" s="2">
        <v>3</v>
      </c>
      <c r="R553" s="2">
        <v>6</v>
      </c>
      <c r="S553" s="2">
        <v>0</v>
      </c>
      <c r="T553" s="2">
        <v>0</v>
      </c>
      <c r="U553" s="2">
        <v>2</v>
      </c>
      <c r="V553" s="2">
        <v>28</v>
      </c>
      <c r="W553" s="2">
        <v>80000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876</v>
      </c>
      <c r="C554" s="2">
        <v>5</v>
      </c>
      <c r="D554" s="2">
        <v>33</v>
      </c>
      <c r="E554" s="2">
        <v>40</v>
      </c>
      <c r="F554" s="2">
        <v>0</v>
      </c>
      <c r="G554" s="2">
        <v>0</v>
      </c>
      <c r="H554" s="2">
        <v>0</v>
      </c>
      <c r="I554" s="2">
        <v>71</v>
      </c>
      <c r="J554" s="2">
        <v>30000</v>
      </c>
      <c r="K554" s="2">
        <v>1</v>
      </c>
      <c r="L554" s="2">
        <v>0</v>
      </c>
      <c r="M554" s="2">
        <v>0</v>
      </c>
      <c r="N554" s="2">
        <v>0</v>
      </c>
      <c r="O554" s="2">
        <v>5</v>
      </c>
      <c r="P554" s="2">
        <v>13</v>
      </c>
      <c r="Q554" s="2">
        <v>0</v>
      </c>
      <c r="R554" s="2">
        <v>0</v>
      </c>
      <c r="S554" s="2">
        <v>4</v>
      </c>
      <c r="T554" s="2">
        <v>10</v>
      </c>
      <c r="U554" s="2">
        <v>0</v>
      </c>
      <c r="V554" s="2">
        <v>35</v>
      </c>
      <c r="W554" s="2">
        <v>80000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877</v>
      </c>
      <c r="C555" s="2">
        <v>5</v>
      </c>
      <c r="D555" s="2">
        <v>26</v>
      </c>
      <c r="E555" s="2">
        <v>99</v>
      </c>
      <c r="F555" s="2">
        <v>0</v>
      </c>
      <c r="G555" s="2">
        <v>0</v>
      </c>
      <c r="H555" s="2">
        <v>0</v>
      </c>
      <c r="I555" s="2">
        <v>57</v>
      </c>
      <c r="J555" s="2">
        <v>33000</v>
      </c>
      <c r="K555" s="2">
        <v>0</v>
      </c>
      <c r="L555" s="2">
        <v>0</v>
      </c>
      <c r="M555" s="2">
        <v>0</v>
      </c>
      <c r="N555" s="2">
        <v>0</v>
      </c>
      <c r="O555" s="2">
        <v>5</v>
      </c>
      <c r="P555" s="2">
        <v>35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34</v>
      </c>
      <c r="W555" s="2">
        <v>100000</v>
      </c>
      <c r="X555" s="2">
        <v>0</v>
      </c>
      <c r="Y555" s="2">
        <v>70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>
        <v>554</v>
      </c>
      <c r="B556" s="2" t="s">
        <v>878</v>
      </c>
      <c r="C556" s="2">
        <v>6</v>
      </c>
      <c r="D556" s="2">
        <v>27</v>
      </c>
      <c r="E556" s="2">
        <v>26</v>
      </c>
      <c r="F556" s="2">
        <v>0</v>
      </c>
      <c r="G556" s="2">
        <v>0</v>
      </c>
      <c r="H556" s="2">
        <v>0</v>
      </c>
      <c r="I556" s="2">
        <v>58</v>
      </c>
      <c r="J556" s="2">
        <v>10000</v>
      </c>
      <c r="K556" s="2">
        <v>0</v>
      </c>
      <c r="L556" s="2">
        <v>0</v>
      </c>
      <c r="M556" s="2">
        <v>0</v>
      </c>
      <c r="N556" s="2">
        <v>0</v>
      </c>
      <c r="O556" s="2">
        <v>6</v>
      </c>
      <c r="P556" s="2">
        <v>13</v>
      </c>
      <c r="Q556" s="2">
        <v>2</v>
      </c>
      <c r="R556" s="2">
        <v>8</v>
      </c>
      <c r="S556" s="2">
        <v>0</v>
      </c>
      <c r="T556" s="2">
        <v>0</v>
      </c>
      <c r="U556" s="2">
        <v>0</v>
      </c>
      <c r="V556" s="2">
        <v>35</v>
      </c>
      <c r="W556" s="2">
        <v>100000</v>
      </c>
      <c r="X556" s="2">
        <v>0</v>
      </c>
      <c r="Y556" s="2">
        <v>70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879</v>
      </c>
      <c r="C557" s="2">
        <v>5</v>
      </c>
      <c r="D557" s="2">
        <v>107</v>
      </c>
      <c r="E557" s="2">
        <v>40</v>
      </c>
      <c r="F557" s="2">
        <v>0</v>
      </c>
      <c r="G557" s="2">
        <v>-2</v>
      </c>
      <c r="H557" s="2">
        <v>0</v>
      </c>
      <c r="I557" s="2">
        <v>1411</v>
      </c>
      <c r="J557" s="2">
        <v>22000</v>
      </c>
      <c r="K557" s="2">
        <v>1</v>
      </c>
      <c r="L557" s="2">
        <v>1</v>
      </c>
      <c r="M557" s="2">
        <v>0</v>
      </c>
      <c r="N557" s="2">
        <v>0</v>
      </c>
      <c r="O557" s="2">
        <v>6</v>
      </c>
      <c r="P557" s="2">
        <v>15</v>
      </c>
      <c r="Q557" s="2">
        <v>0</v>
      </c>
      <c r="R557" s="2">
        <v>0</v>
      </c>
      <c r="S557" s="2">
        <v>6</v>
      </c>
      <c r="T557" s="2">
        <v>10</v>
      </c>
      <c r="U557" s="2">
        <v>0</v>
      </c>
      <c r="V557" s="2">
        <v>35</v>
      </c>
      <c r="W557" s="2">
        <v>100000</v>
      </c>
      <c r="X557" s="2">
        <v>0</v>
      </c>
      <c r="Y557" s="2">
        <v>70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5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>
        <v>556</v>
      </c>
      <c r="B558" s="2" t="s">
        <v>880</v>
      </c>
      <c r="C558" s="2">
        <v>5</v>
      </c>
      <c r="D558" s="2">
        <v>29</v>
      </c>
      <c r="E558" s="2">
        <v>48</v>
      </c>
      <c r="F558" s="2">
        <v>0</v>
      </c>
      <c r="G558" s="2">
        <v>0</v>
      </c>
      <c r="H558" s="2">
        <v>0</v>
      </c>
      <c r="I558" s="2">
        <v>65</v>
      </c>
      <c r="J558" s="2">
        <v>20000</v>
      </c>
      <c r="K558" s="2">
        <v>0</v>
      </c>
      <c r="L558" s="2">
        <v>2</v>
      </c>
      <c r="M558" s="2">
        <v>0</v>
      </c>
      <c r="N558" s="2">
        <v>0</v>
      </c>
      <c r="O558" s="2">
        <v>12</v>
      </c>
      <c r="P558" s="2">
        <v>16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881</v>
      </c>
      <c r="C559" s="2">
        <v>5</v>
      </c>
      <c r="D559" s="2">
        <v>29</v>
      </c>
      <c r="E559" s="2">
        <v>48</v>
      </c>
      <c r="F559" s="2">
        <v>0</v>
      </c>
      <c r="G559" s="2">
        <v>0</v>
      </c>
      <c r="H559" s="2">
        <v>0</v>
      </c>
      <c r="I559" s="2">
        <v>65</v>
      </c>
      <c r="J559" s="2">
        <v>30000</v>
      </c>
      <c r="K559" s="2">
        <v>0</v>
      </c>
      <c r="L559" s="2">
        <v>2</v>
      </c>
      <c r="M559" s="2">
        <v>0</v>
      </c>
      <c r="N559" s="2">
        <v>0</v>
      </c>
      <c r="O559" s="2">
        <v>6</v>
      </c>
      <c r="P559" s="2">
        <v>32</v>
      </c>
      <c r="Q559" s="2">
        <v>2</v>
      </c>
      <c r="R559" s="2">
        <v>7</v>
      </c>
      <c r="S559" s="2">
        <v>3</v>
      </c>
      <c r="T559" s="2">
        <v>8</v>
      </c>
      <c r="U559" s="2">
        <v>0</v>
      </c>
      <c r="V559" s="2">
        <v>46</v>
      </c>
      <c r="W559" s="2">
        <v>50000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882</v>
      </c>
      <c r="C560" s="2">
        <v>5</v>
      </c>
      <c r="D560" s="2">
        <v>30</v>
      </c>
      <c r="E560" s="2">
        <v>22</v>
      </c>
      <c r="F560" s="2">
        <v>0</v>
      </c>
      <c r="G560" s="2">
        <v>0</v>
      </c>
      <c r="H560" s="2">
        <v>0</v>
      </c>
      <c r="I560" s="2">
        <v>66</v>
      </c>
      <c r="J560" s="2">
        <v>22000</v>
      </c>
      <c r="K560" s="2">
        <v>0</v>
      </c>
      <c r="L560" s="2">
        <v>1</v>
      </c>
      <c r="M560" s="2">
        <v>0</v>
      </c>
      <c r="N560" s="2">
        <v>0</v>
      </c>
      <c r="O560" s="2">
        <v>15</v>
      </c>
      <c r="P560" s="2">
        <v>10</v>
      </c>
      <c r="Q560" s="2">
        <v>4</v>
      </c>
      <c r="R560" s="2">
        <v>3</v>
      </c>
      <c r="S560" s="2">
        <v>4</v>
      </c>
      <c r="T560" s="2">
        <v>2</v>
      </c>
      <c r="U560" s="2">
        <v>0</v>
      </c>
      <c r="V560" s="2">
        <v>35</v>
      </c>
      <c r="W560" s="2">
        <v>50000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883</v>
      </c>
      <c r="C561" s="2">
        <v>5</v>
      </c>
      <c r="D561" s="2">
        <v>113</v>
      </c>
      <c r="E561" s="2">
        <v>80</v>
      </c>
      <c r="F561" s="2">
        <v>0</v>
      </c>
      <c r="G561" s="2">
        <v>0</v>
      </c>
      <c r="H561" s="2">
        <v>0</v>
      </c>
      <c r="I561" s="2">
        <v>1687</v>
      </c>
      <c r="J561" s="2">
        <v>32000</v>
      </c>
      <c r="K561" s="2">
        <v>0</v>
      </c>
      <c r="L561" s="2">
        <v>0</v>
      </c>
      <c r="M561" s="2">
        <v>0</v>
      </c>
      <c r="N561" s="2">
        <v>0</v>
      </c>
      <c r="O561" s="2">
        <v>5</v>
      </c>
      <c r="P561" s="2">
        <v>35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34</v>
      </c>
      <c r="W561" s="2">
        <v>100000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>
        <v>560</v>
      </c>
      <c r="B562" s="2" t="s">
        <v>884</v>
      </c>
      <c r="C562" s="2">
        <v>5</v>
      </c>
      <c r="D562" s="2">
        <v>119</v>
      </c>
      <c r="E562" s="2">
        <v>99</v>
      </c>
      <c r="F562" s="2">
        <v>0</v>
      </c>
      <c r="G562" s="2">
        <v>0</v>
      </c>
      <c r="H562" s="2">
        <v>0</v>
      </c>
      <c r="I562" s="2">
        <v>1787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885</v>
      </c>
      <c r="C563" s="2">
        <v>6</v>
      </c>
      <c r="D563" s="2">
        <v>114</v>
      </c>
      <c r="E563" s="2">
        <v>26</v>
      </c>
      <c r="F563" s="2">
        <v>0</v>
      </c>
      <c r="G563" s="2">
        <v>0</v>
      </c>
      <c r="H563" s="2">
        <v>0</v>
      </c>
      <c r="I563" s="2">
        <v>1780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5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886</v>
      </c>
      <c r="C564" s="2">
        <v>5</v>
      </c>
      <c r="D564" s="2">
        <v>115</v>
      </c>
      <c r="E564" s="2">
        <v>40</v>
      </c>
      <c r="F564" s="2">
        <v>0</v>
      </c>
      <c r="G564" s="2">
        <v>-2</v>
      </c>
      <c r="H564" s="2">
        <v>0</v>
      </c>
      <c r="I564" s="2">
        <v>1781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887</v>
      </c>
      <c r="C565" s="2">
        <v>10</v>
      </c>
      <c r="D565" s="2">
        <v>1</v>
      </c>
      <c r="E565" s="2">
        <v>5</v>
      </c>
      <c r="F565" s="2">
        <v>0</v>
      </c>
      <c r="G565" s="2">
        <v>0</v>
      </c>
      <c r="H565" s="2">
        <v>0</v>
      </c>
      <c r="I565" s="2">
        <v>60</v>
      </c>
      <c r="J565" s="2">
        <v>5000</v>
      </c>
      <c r="K565" s="2">
        <v>0</v>
      </c>
      <c r="L565" s="2">
        <v>2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1</v>
      </c>
      <c r="W565" s="2">
        <v>120</v>
      </c>
      <c r="X565" s="2">
        <v>0</v>
      </c>
      <c r="Y565" s="2">
        <v>255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>
        <v>564</v>
      </c>
      <c r="B566" s="2" t="s">
        <v>888</v>
      </c>
      <c r="C566" s="2">
        <v>11</v>
      </c>
      <c r="D566" s="2">
        <v>1</v>
      </c>
      <c r="E566" s="2">
        <v>5</v>
      </c>
      <c r="F566" s="2">
        <v>0</v>
      </c>
      <c r="G566" s="2">
        <v>0</v>
      </c>
      <c r="H566" s="2">
        <v>0</v>
      </c>
      <c r="I566" s="2">
        <v>80</v>
      </c>
      <c r="J566" s="2">
        <v>5000</v>
      </c>
      <c r="K566" s="2">
        <v>0</v>
      </c>
      <c r="L566" s="2">
        <v>2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1</v>
      </c>
      <c r="W566" s="2">
        <v>120</v>
      </c>
      <c r="X566" s="2">
        <v>0</v>
      </c>
      <c r="Y566" s="2">
        <v>255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>
        <v>565</v>
      </c>
      <c r="B567" s="2" t="s">
        <v>439</v>
      </c>
      <c r="C567" s="2">
        <v>10</v>
      </c>
      <c r="D567" s="2">
        <v>2</v>
      </c>
      <c r="E567" s="2">
        <v>8</v>
      </c>
      <c r="F567" s="2">
        <v>0</v>
      </c>
      <c r="G567" s="2">
        <v>0</v>
      </c>
      <c r="H567" s="2">
        <v>0</v>
      </c>
      <c r="I567" s="2">
        <v>61</v>
      </c>
      <c r="J567" s="2">
        <v>8000</v>
      </c>
      <c r="K567" s="2">
        <v>3</v>
      </c>
      <c r="L567" s="2">
        <v>3</v>
      </c>
      <c r="M567" s="2">
        <v>1</v>
      </c>
      <c r="N567" s="2">
        <v>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11</v>
      </c>
      <c r="W567" s="2">
        <v>3000</v>
      </c>
      <c r="X567" s="2">
        <v>0</v>
      </c>
      <c r="Y567" s="2">
        <v>255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889</v>
      </c>
      <c r="C568" s="2">
        <v>11</v>
      </c>
      <c r="D568" s="2">
        <v>2</v>
      </c>
      <c r="E568" s="2">
        <v>8</v>
      </c>
      <c r="F568" s="2">
        <v>0</v>
      </c>
      <c r="G568" s="2">
        <v>0</v>
      </c>
      <c r="H568" s="2">
        <v>0</v>
      </c>
      <c r="I568" s="2">
        <v>81</v>
      </c>
      <c r="J568" s="2">
        <v>8000</v>
      </c>
      <c r="K568" s="2">
        <v>3</v>
      </c>
      <c r="L568" s="2">
        <v>3</v>
      </c>
      <c r="M568" s="2">
        <v>1</v>
      </c>
      <c r="N568" s="2">
        <v>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11</v>
      </c>
      <c r="W568" s="2">
        <v>3000</v>
      </c>
      <c r="X568" s="2">
        <v>0</v>
      </c>
      <c r="Y568" s="2">
        <v>255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359</v>
      </c>
      <c r="C569" s="2">
        <v>10</v>
      </c>
      <c r="D569" s="2">
        <v>2</v>
      </c>
      <c r="E569" s="2">
        <v>12</v>
      </c>
      <c r="F569" s="2">
        <v>0</v>
      </c>
      <c r="G569" s="2">
        <v>0</v>
      </c>
      <c r="H569" s="2">
        <v>0</v>
      </c>
      <c r="I569" s="2">
        <v>61</v>
      </c>
      <c r="J569" s="2">
        <v>12000</v>
      </c>
      <c r="K569" s="2">
        <v>3</v>
      </c>
      <c r="L569" s="2">
        <v>5</v>
      </c>
      <c r="M569" s="2">
        <v>1</v>
      </c>
      <c r="N569" s="2">
        <v>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16</v>
      </c>
      <c r="W569" s="2">
        <v>6000</v>
      </c>
      <c r="X569" s="2">
        <v>0</v>
      </c>
      <c r="Y569" s="2">
        <v>255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5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358</v>
      </c>
      <c r="C570" s="2">
        <v>11</v>
      </c>
      <c r="D570" s="2">
        <v>2</v>
      </c>
      <c r="E570" s="2">
        <v>12</v>
      </c>
      <c r="F570" s="2">
        <v>0</v>
      </c>
      <c r="G570" s="2">
        <v>0</v>
      </c>
      <c r="H570" s="2">
        <v>0</v>
      </c>
      <c r="I570" s="2">
        <v>81</v>
      </c>
      <c r="J570" s="2">
        <v>12000</v>
      </c>
      <c r="K570" s="2">
        <v>3</v>
      </c>
      <c r="L570" s="2">
        <v>5</v>
      </c>
      <c r="M570" s="2">
        <v>1</v>
      </c>
      <c r="N570" s="2">
        <v>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16</v>
      </c>
      <c r="W570" s="2">
        <v>6000</v>
      </c>
      <c r="X570" s="2">
        <v>0</v>
      </c>
      <c r="Y570" s="2">
        <v>255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>
        <v>569</v>
      </c>
      <c r="B571" s="2" t="s">
        <v>431</v>
      </c>
      <c r="C571" s="2">
        <v>10</v>
      </c>
      <c r="D571" s="2">
        <v>3</v>
      </c>
      <c r="E571" s="2">
        <v>23</v>
      </c>
      <c r="F571" s="2">
        <v>0</v>
      </c>
      <c r="G571" s="2">
        <v>0</v>
      </c>
      <c r="H571" s="2">
        <v>0</v>
      </c>
      <c r="I571" s="2">
        <v>62</v>
      </c>
      <c r="J571" s="2">
        <v>25000</v>
      </c>
      <c r="K571" s="2">
        <v>4</v>
      </c>
      <c r="L571" s="2">
        <v>7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22</v>
      </c>
      <c r="W571" s="2">
        <v>12000</v>
      </c>
      <c r="X571" s="2">
        <v>0</v>
      </c>
      <c r="Y571" s="2">
        <v>255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434</v>
      </c>
      <c r="C572" s="2">
        <v>11</v>
      </c>
      <c r="D572" s="2">
        <v>3</v>
      </c>
      <c r="E572" s="2">
        <v>23</v>
      </c>
      <c r="F572" s="2">
        <v>0</v>
      </c>
      <c r="G572" s="2">
        <v>0</v>
      </c>
      <c r="H572" s="2">
        <v>0</v>
      </c>
      <c r="I572" s="2">
        <v>82</v>
      </c>
      <c r="J572" s="2">
        <v>25000</v>
      </c>
      <c r="K572" s="2">
        <v>4</v>
      </c>
      <c r="L572" s="2">
        <v>7</v>
      </c>
      <c r="M572" s="2">
        <v>2</v>
      </c>
      <c r="N572" s="2">
        <v>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22</v>
      </c>
      <c r="W572" s="2">
        <v>12000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>
        <v>571</v>
      </c>
      <c r="B573" s="2" t="s">
        <v>430</v>
      </c>
      <c r="C573" s="2">
        <v>10</v>
      </c>
      <c r="D573" s="2">
        <v>4</v>
      </c>
      <c r="E573" s="2">
        <v>12</v>
      </c>
      <c r="F573" s="2">
        <v>0</v>
      </c>
      <c r="G573" s="2">
        <v>0</v>
      </c>
      <c r="H573" s="2">
        <v>0</v>
      </c>
      <c r="I573" s="2">
        <v>63</v>
      </c>
      <c r="J573" s="2">
        <v>20000</v>
      </c>
      <c r="K573" s="2">
        <v>3</v>
      </c>
      <c r="L573" s="2">
        <v>5</v>
      </c>
      <c r="M573" s="2">
        <v>3</v>
      </c>
      <c r="N573" s="2">
        <v>4</v>
      </c>
      <c r="O573" s="2">
        <v>0</v>
      </c>
      <c r="P573" s="2">
        <v>0</v>
      </c>
      <c r="Q573" s="2">
        <v>0</v>
      </c>
      <c r="R573" s="2">
        <v>2</v>
      </c>
      <c r="S573" s="2">
        <v>0</v>
      </c>
      <c r="T573" s="2">
        <v>0</v>
      </c>
      <c r="U573" s="2">
        <v>0</v>
      </c>
      <c r="V573" s="2">
        <v>22</v>
      </c>
      <c r="W573" s="2">
        <v>10000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433</v>
      </c>
      <c r="C574" s="2">
        <v>11</v>
      </c>
      <c r="D574" s="2">
        <v>4</v>
      </c>
      <c r="E574" s="2">
        <v>12</v>
      </c>
      <c r="F574" s="2">
        <v>0</v>
      </c>
      <c r="G574" s="2">
        <v>0</v>
      </c>
      <c r="H574" s="2">
        <v>0</v>
      </c>
      <c r="I574" s="2">
        <v>83</v>
      </c>
      <c r="J574" s="2">
        <v>20000</v>
      </c>
      <c r="K574" s="2">
        <v>3</v>
      </c>
      <c r="L574" s="2">
        <v>5</v>
      </c>
      <c r="M574" s="2">
        <v>3</v>
      </c>
      <c r="N574" s="2">
        <v>4</v>
      </c>
      <c r="O574" s="2">
        <v>0</v>
      </c>
      <c r="P574" s="2">
        <v>0</v>
      </c>
      <c r="Q574" s="2">
        <v>0</v>
      </c>
      <c r="R574" s="2">
        <v>2</v>
      </c>
      <c r="S574" s="2">
        <v>0</v>
      </c>
      <c r="T574" s="2">
        <v>0</v>
      </c>
      <c r="U574" s="2">
        <v>0</v>
      </c>
      <c r="V574" s="2">
        <v>22</v>
      </c>
      <c r="W574" s="2">
        <v>10000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890</v>
      </c>
      <c r="C575" s="2">
        <v>10</v>
      </c>
      <c r="D575" s="2">
        <v>5</v>
      </c>
      <c r="E575" s="2">
        <v>15</v>
      </c>
      <c r="F575" s="2">
        <v>0</v>
      </c>
      <c r="G575" s="2">
        <v>0</v>
      </c>
      <c r="H575" s="2">
        <v>0</v>
      </c>
      <c r="I575" s="2">
        <v>64</v>
      </c>
      <c r="J575" s="2">
        <v>20000</v>
      </c>
      <c r="K575" s="2">
        <v>3</v>
      </c>
      <c r="L575" s="2">
        <v>6</v>
      </c>
      <c r="M575" s="2">
        <v>3</v>
      </c>
      <c r="N575" s="2">
        <v>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2</v>
      </c>
      <c r="U575" s="2">
        <v>0</v>
      </c>
      <c r="V575" s="2">
        <v>22</v>
      </c>
      <c r="W575" s="2">
        <v>10000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5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432</v>
      </c>
      <c r="C576" s="2">
        <v>11</v>
      </c>
      <c r="D576" s="2">
        <v>5</v>
      </c>
      <c r="E576" s="2">
        <v>15</v>
      </c>
      <c r="F576" s="2">
        <v>0</v>
      </c>
      <c r="G576" s="2">
        <v>0</v>
      </c>
      <c r="H576" s="2">
        <v>0</v>
      </c>
      <c r="I576" s="2">
        <v>84</v>
      </c>
      <c r="J576" s="2">
        <v>20000</v>
      </c>
      <c r="K576" s="2">
        <v>3</v>
      </c>
      <c r="L576" s="2">
        <v>6</v>
      </c>
      <c r="M576" s="2">
        <v>3</v>
      </c>
      <c r="N576" s="2">
        <v>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2</v>
      </c>
      <c r="U576" s="2">
        <v>0</v>
      </c>
      <c r="V576" s="2">
        <v>22</v>
      </c>
      <c r="W576" s="2">
        <v>10000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>
        <v>575</v>
      </c>
      <c r="B577" s="2" t="s">
        <v>891</v>
      </c>
      <c r="C577" s="2">
        <v>10</v>
      </c>
      <c r="D577" s="2">
        <v>3</v>
      </c>
      <c r="E577" s="2">
        <v>45</v>
      </c>
      <c r="F577" s="2">
        <v>0</v>
      </c>
      <c r="G577" s="2">
        <v>0</v>
      </c>
      <c r="H577" s="2">
        <v>0</v>
      </c>
      <c r="I577" s="2">
        <v>62</v>
      </c>
      <c r="J577" s="2">
        <v>30000</v>
      </c>
      <c r="K577" s="2">
        <v>5</v>
      </c>
      <c r="L577" s="2">
        <v>9</v>
      </c>
      <c r="M577" s="2">
        <v>3</v>
      </c>
      <c r="N577" s="2">
        <v>5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1</v>
      </c>
      <c r="V577" s="2">
        <v>46</v>
      </c>
      <c r="W577" s="2">
        <v>25000</v>
      </c>
      <c r="X577" s="2">
        <v>0</v>
      </c>
      <c r="Y577" s="3">
        <v>253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343</v>
      </c>
      <c r="C578" s="2">
        <v>11</v>
      </c>
      <c r="D578" s="2">
        <v>3</v>
      </c>
      <c r="E578" s="2">
        <v>45</v>
      </c>
      <c r="F578" s="2">
        <v>0</v>
      </c>
      <c r="G578" s="2">
        <v>0</v>
      </c>
      <c r="H578" s="2">
        <v>0</v>
      </c>
      <c r="I578" s="2">
        <v>82</v>
      </c>
      <c r="J578" s="2">
        <v>30000</v>
      </c>
      <c r="K578" s="2">
        <v>5</v>
      </c>
      <c r="L578" s="2">
        <v>9</v>
      </c>
      <c r="M578" s="2">
        <v>3</v>
      </c>
      <c r="N578" s="2">
        <v>5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1</v>
      </c>
      <c r="V578" s="2">
        <v>46</v>
      </c>
      <c r="W578" s="2">
        <v>25000</v>
      </c>
      <c r="X578" s="2">
        <v>0</v>
      </c>
      <c r="Y578" s="3">
        <v>253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346</v>
      </c>
      <c r="C579" s="2">
        <v>10</v>
      </c>
      <c r="D579" s="2">
        <v>4</v>
      </c>
      <c r="E579" s="2">
        <v>19</v>
      </c>
      <c r="F579" s="2">
        <v>0</v>
      </c>
      <c r="G579" s="2">
        <v>0</v>
      </c>
      <c r="H579" s="2">
        <v>0</v>
      </c>
      <c r="I579" s="2">
        <v>63</v>
      </c>
      <c r="J579" s="2">
        <v>28000</v>
      </c>
      <c r="K579" s="2">
        <v>4</v>
      </c>
      <c r="L579" s="2">
        <v>7</v>
      </c>
      <c r="M579" s="2">
        <v>3</v>
      </c>
      <c r="N579" s="2">
        <v>4</v>
      </c>
      <c r="O579" s="2">
        <v>0</v>
      </c>
      <c r="P579" s="2">
        <v>0</v>
      </c>
      <c r="Q579" s="2">
        <v>1</v>
      </c>
      <c r="R579" s="2">
        <v>4</v>
      </c>
      <c r="S579" s="2">
        <v>0</v>
      </c>
      <c r="T579" s="2">
        <v>0</v>
      </c>
      <c r="U579" s="2">
        <v>2</v>
      </c>
      <c r="V579" s="2">
        <v>28</v>
      </c>
      <c r="W579" s="2">
        <v>22000</v>
      </c>
      <c r="X579" s="2">
        <v>0</v>
      </c>
      <c r="Y579" s="3">
        <v>253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347</v>
      </c>
      <c r="C580" s="2">
        <v>11</v>
      </c>
      <c r="D580" s="2">
        <v>4</v>
      </c>
      <c r="E580" s="2">
        <v>19</v>
      </c>
      <c r="F580" s="2">
        <v>0</v>
      </c>
      <c r="G580" s="2">
        <v>0</v>
      </c>
      <c r="H580" s="2">
        <v>0</v>
      </c>
      <c r="I580" s="2">
        <v>83</v>
      </c>
      <c r="J580" s="2">
        <v>28000</v>
      </c>
      <c r="K580" s="2">
        <v>4</v>
      </c>
      <c r="L580" s="2">
        <v>7</v>
      </c>
      <c r="M580" s="2">
        <v>3</v>
      </c>
      <c r="N580" s="2">
        <v>4</v>
      </c>
      <c r="O580" s="2">
        <v>0</v>
      </c>
      <c r="P580" s="2">
        <v>0</v>
      </c>
      <c r="Q580" s="2">
        <v>1</v>
      </c>
      <c r="R580" s="2">
        <v>4</v>
      </c>
      <c r="S580" s="2">
        <v>0</v>
      </c>
      <c r="T580" s="2">
        <v>0</v>
      </c>
      <c r="U580" s="2">
        <v>2</v>
      </c>
      <c r="V580" s="2">
        <v>28</v>
      </c>
      <c r="W580" s="2">
        <v>22000</v>
      </c>
      <c r="X580" s="2">
        <v>0</v>
      </c>
      <c r="Y580" s="3">
        <v>253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>
        <v>579</v>
      </c>
      <c r="B581" s="2" t="s">
        <v>344</v>
      </c>
      <c r="C581" s="2">
        <v>10</v>
      </c>
      <c r="D581" s="2">
        <v>5</v>
      </c>
      <c r="E581" s="2">
        <v>26</v>
      </c>
      <c r="F581" s="2">
        <v>0</v>
      </c>
      <c r="G581" s="2">
        <v>0</v>
      </c>
      <c r="H581" s="2">
        <v>0</v>
      </c>
      <c r="I581" s="2">
        <v>64</v>
      </c>
      <c r="J581" s="2">
        <v>28000</v>
      </c>
      <c r="K581" s="2">
        <v>4</v>
      </c>
      <c r="L581" s="2">
        <v>7</v>
      </c>
      <c r="M581" s="2">
        <v>3</v>
      </c>
      <c r="N581" s="2">
        <v>3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4</v>
      </c>
      <c r="U581" s="2">
        <v>3</v>
      </c>
      <c r="V581" s="2">
        <v>27</v>
      </c>
      <c r="W581" s="2">
        <v>22000</v>
      </c>
      <c r="X581" s="2">
        <v>0</v>
      </c>
      <c r="Y581" s="3">
        <v>253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5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>
        <v>580</v>
      </c>
      <c r="B582" s="2" t="s">
        <v>345</v>
      </c>
      <c r="C582" s="2">
        <v>11</v>
      </c>
      <c r="D582" s="2">
        <v>5</v>
      </c>
      <c r="E582" s="2">
        <v>26</v>
      </c>
      <c r="F582" s="2">
        <v>0</v>
      </c>
      <c r="G582" s="2">
        <v>0</v>
      </c>
      <c r="H582" s="2">
        <v>0</v>
      </c>
      <c r="I582" s="2">
        <v>84</v>
      </c>
      <c r="J582" s="2">
        <v>28000</v>
      </c>
      <c r="K582" s="2">
        <v>4</v>
      </c>
      <c r="L582" s="2">
        <v>7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4</v>
      </c>
      <c r="U582" s="2">
        <v>3</v>
      </c>
      <c r="V582" s="2">
        <v>27</v>
      </c>
      <c r="W582" s="2">
        <v>22000</v>
      </c>
      <c r="X582" s="2">
        <v>0</v>
      </c>
      <c r="Y582" s="3">
        <v>253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330</v>
      </c>
      <c r="C583" s="2">
        <v>15</v>
      </c>
      <c r="D583" s="2">
        <v>0</v>
      </c>
      <c r="E583" s="2">
        <v>20</v>
      </c>
      <c r="F583" s="2">
        <v>0</v>
      </c>
      <c r="G583" s="2">
        <v>0</v>
      </c>
      <c r="H583" s="2">
        <v>0</v>
      </c>
      <c r="I583" s="2">
        <v>104</v>
      </c>
      <c r="J583" s="2">
        <v>7000</v>
      </c>
      <c r="K583" s="2">
        <v>4</v>
      </c>
      <c r="L583" s="2">
        <v>5</v>
      </c>
      <c r="M583" s="2">
        <v>2</v>
      </c>
      <c r="N583" s="2">
        <v>3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0</v>
      </c>
      <c r="U583" s="2">
        <v>1</v>
      </c>
      <c r="V583" s="2">
        <v>40</v>
      </c>
      <c r="W583" s="2">
        <v>40000</v>
      </c>
      <c r="X583" s="2">
        <v>0</v>
      </c>
      <c r="Y583" s="2">
        <v>70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321</v>
      </c>
      <c r="C584" s="2">
        <v>20</v>
      </c>
      <c r="D584" s="2">
        <v>0</v>
      </c>
      <c r="E584" s="2">
        <v>2</v>
      </c>
      <c r="F584" s="2">
        <v>0</v>
      </c>
      <c r="G584" s="2">
        <v>0</v>
      </c>
      <c r="H584" s="2">
        <v>0</v>
      </c>
      <c r="I584" s="2">
        <v>229</v>
      </c>
      <c r="J584" s="2">
        <v>7000</v>
      </c>
      <c r="K584" s="2">
        <v>0</v>
      </c>
      <c r="L584" s="2">
        <v>0</v>
      </c>
      <c r="M584" s="2">
        <v>0</v>
      </c>
      <c r="N584" s="2">
        <v>0</v>
      </c>
      <c r="O584" s="2">
        <v>3</v>
      </c>
      <c r="P584" s="2">
        <v>6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40</v>
      </c>
      <c r="W584" s="2">
        <v>40000</v>
      </c>
      <c r="X584" s="2">
        <v>0</v>
      </c>
      <c r="Y584" s="2">
        <v>70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327</v>
      </c>
      <c r="C585" s="2">
        <v>26</v>
      </c>
      <c r="D585" s="2">
        <v>0</v>
      </c>
      <c r="E585" s="2">
        <v>2</v>
      </c>
      <c r="F585" s="2">
        <v>0</v>
      </c>
      <c r="G585" s="2">
        <v>0</v>
      </c>
      <c r="H585" s="2">
        <v>0</v>
      </c>
      <c r="I585" s="2">
        <v>196</v>
      </c>
      <c r="J585" s="2">
        <v>7000</v>
      </c>
      <c r="K585" s="2">
        <v>0</v>
      </c>
      <c r="L585" s="2">
        <v>1</v>
      </c>
      <c r="M585" s="2">
        <v>0</v>
      </c>
      <c r="N585" s="2">
        <v>0</v>
      </c>
      <c r="O585" s="2">
        <v>2</v>
      </c>
      <c r="P585" s="2">
        <v>3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40</v>
      </c>
      <c r="W585" s="2">
        <v>40000</v>
      </c>
      <c r="X585" s="2">
        <v>0</v>
      </c>
      <c r="Y585" s="2">
        <v>70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>
        <v>584</v>
      </c>
      <c r="B586" s="2" t="s">
        <v>324</v>
      </c>
      <c r="C586" s="2">
        <v>22</v>
      </c>
      <c r="D586" s="2">
        <v>0</v>
      </c>
      <c r="E586" s="2">
        <v>2</v>
      </c>
      <c r="F586" s="2">
        <v>0</v>
      </c>
      <c r="G586" s="2">
        <v>0</v>
      </c>
      <c r="H586" s="2">
        <v>0</v>
      </c>
      <c r="I586" s="2">
        <v>147</v>
      </c>
      <c r="J586" s="2">
        <v>7000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7</v>
      </c>
      <c r="Q586" s="2">
        <v>0</v>
      </c>
      <c r="R586" s="2">
        <v>0</v>
      </c>
      <c r="S586" s="2">
        <v>0</v>
      </c>
      <c r="T586" s="2">
        <v>0</v>
      </c>
      <c r="U586" s="2">
        <v>1</v>
      </c>
      <c r="V586" s="2">
        <v>40</v>
      </c>
      <c r="W586" s="2">
        <v>40000</v>
      </c>
      <c r="X586" s="2">
        <v>0</v>
      </c>
      <c r="Y586" s="2">
        <v>70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329</v>
      </c>
      <c r="C587" s="2">
        <v>15</v>
      </c>
      <c r="D587" s="2">
        <v>0</v>
      </c>
      <c r="E587" s="2">
        <v>2</v>
      </c>
      <c r="F587" s="2">
        <v>0</v>
      </c>
      <c r="G587" s="2">
        <v>0</v>
      </c>
      <c r="H587" s="2">
        <v>0</v>
      </c>
      <c r="I587" s="2">
        <v>101</v>
      </c>
      <c r="J587" s="2">
        <v>7000</v>
      </c>
      <c r="K587" s="2">
        <v>4</v>
      </c>
      <c r="L587" s="2">
        <v>4</v>
      </c>
      <c r="M587" s="2">
        <v>1</v>
      </c>
      <c r="N587" s="2">
        <v>2</v>
      </c>
      <c r="O587" s="2">
        <v>0</v>
      </c>
      <c r="P587" s="2">
        <v>0</v>
      </c>
      <c r="Q587" s="2">
        <v>0</v>
      </c>
      <c r="R587" s="2">
        <v>1</v>
      </c>
      <c r="S587" s="2">
        <v>0</v>
      </c>
      <c r="T587" s="2">
        <v>0</v>
      </c>
      <c r="U587" s="2">
        <v>2</v>
      </c>
      <c r="V587" s="2">
        <v>28</v>
      </c>
      <c r="W587" s="2">
        <v>40000</v>
      </c>
      <c r="X587" s="2">
        <v>0</v>
      </c>
      <c r="Y587" s="2">
        <v>70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5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>
        <v>586</v>
      </c>
      <c r="B588" s="2" t="s">
        <v>320</v>
      </c>
      <c r="C588" s="2">
        <v>20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226</v>
      </c>
      <c r="J588" s="2">
        <v>7000</v>
      </c>
      <c r="K588" s="2">
        <v>0</v>
      </c>
      <c r="L588" s="2">
        <v>2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8</v>
      </c>
      <c r="S588" s="2">
        <v>0</v>
      </c>
      <c r="T588" s="2">
        <v>0</v>
      </c>
      <c r="U588" s="2">
        <v>2</v>
      </c>
      <c r="V588" s="2">
        <v>28</v>
      </c>
      <c r="W588" s="2">
        <v>40000</v>
      </c>
      <c r="X588" s="2">
        <v>0</v>
      </c>
      <c r="Y588" s="2">
        <v>70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326</v>
      </c>
      <c r="C589" s="2">
        <v>26</v>
      </c>
      <c r="D589" s="2">
        <v>0</v>
      </c>
      <c r="E589" s="2">
        <v>1</v>
      </c>
      <c r="F589" s="2">
        <v>0</v>
      </c>
      <c r="G589" s="2">
        <v>0</v>
      </c>
      <c r="H589" s="2">
        <v>0</v>
      </c>
      <c r="I589" s="2">
        <v>197</v>
      </c>
      <c r="J589" s="2">
        <v>7000</v>
      </c>
      <c r="K589" s="2">
        <v>0</v>
      </c>
      <c r="L589" s="2">
        <v>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4</v>
      </c>
      <c r="S589" s="2">
        <v>0</v>
      </c>
      <c r="T589" s="2">
        <v>0</v>
      </c>
      <c r="U589" s="2">
        <v>2</v>
      </c>
      <c r="V589" s="2">
        <v>28</v>
      </c>
      <c r="W589" s="2">
        <v>40000</v>
      </c>
      <c r="X589" s="2">
        <v>0</v>
      </c>
      <c r="Y589" s="2">
        <v>70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323</v>
      </c>
      <c r="C590" s="2">
        <v>22</v>
      </c>
      <c r="D590" s="2">
        <v>0</v>
      </c>
      <c r="E590" s="2">
        <v>1</v>
      </c>
      <c r="F590" s="2">
        <v>0</v>
      </c>
      <c r="G590" s="2">
        <v>0</v>
      </c>
      <c r="H590" s="2">
        <v>0</v>
      </c>
      <c r="I590" s="2">
        <v>158</v>
      </c>
      <c r="J590" s="2">
        <v>7000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1</v>
      </c>
      <c r="R590" s="2">
        <v>6</v>
      </c>
      <c r="S590" s="2">
        <v>0</v>
      </c>
      <c r="T590" s="2">
        <v>0</v>
      </c>
      <c r="U590" s="2">
        <v>2</v>
      </c>
      <c r="V590" s="2">
        <v>28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328</v>
      </c>
      <c r="C591" s="2">
        <v>15</v>
      </c>
      <c r="D591" s="2">
        <v>0</v>
      </c>
      <c r="E591" s="2">
        <v>3</v>
      </c>
      <c r="F591" s="2">
        <v>0</v>
      </c>
      <c r="G591" s="2">
        <v>0</v>
      </c>
      <c r="H591" s="2">
        <v>0</v>
      </c>
      <c r="I591" s="2">
        <v>102</v>
      </c>
      <c r="J591" s="2">
        <v>7000</v>
      </c>
      <c r="K591" s="2">
        <v>4</v>
      </c>
      <c r="L591" s="2">
        <v>4</v>
      </c>
      <c r="M591" s="2">
        <v>1</v>
      </c>
      <c r="N591" s="2">
        <v>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1</v>
      </c>
      <c r="U591" s="2">
        <v>3</v>
      </c>
      <c r="V591" s="2">
        <v>25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>
        <v>590</v>
      </c>
      <c r="B592" s="2" t="s">
        <v>892</v>
      </c>
      <c r="C592" s="2">
        <v>20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234</v>
      </c>
      <c r="J592" s="2">
        <v>7000</v>
      </c>
      <c r="K592" s="2">
        <v>0</v>
      </c>
      <c r="L592" s="2">
        <v>2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2</v>
      </c>
      <c r="T592" s="2">
        <v>7</v>
      </c>
      <c r="U592" s="2">
        <v>3</v>
      </c>
      <c r="V592" s="2">
        <v>25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325</v>
      </c>
      <c r="C593" s="2">
        <v>26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195</v>
      </c>
      <c r="J593" s="2">
        <v>7000</v>
      </c>
      <c r="K593" s="2">
        <v>1</v>
      </c>
      <c r="L593" s="2">
        <v>2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4</v>
      </c>
      <c r="U593" s="2">
        <v>3</v>
      </c>
      <c r="V593" s="2">
        <v>25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5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322</v>
      </c>
      <c r="C594" s="2">
        <v>22</v>
      </c>
      <c r="D594" s="2">
        <v>0</v>
      </c>
      <c r="E594" s="2">
        <v>1</v>
      </c>
      <c r="F594" s="2">
        <v>0</v>
      </c>
      <c r="G594" s="2">
        <v>0</v>
      </c>
      <c r="H594" s="2">
        <v>0</v>
      </c>
      <c r="I594" s="2">
        <v>157</v>
      </c>
      <c r="J594" s="2">
        <v>7000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2</v>
      </c>
      <c r="T594" s="2">
        <v>7</v>
      </c>
      <c r="U594" s="2">
        <v>3</v>
      </c>
      <c r="V594" s="2">
        <v>25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310</v>
      </c>
      <c r="C595" s="2">
        <v>10</v>
      </c>
      <c r="D595" s="2">
        <v>6</v>
      </c>
      <c r="E595" s="2">
        <v>62</v>
      </c>
      <c r="F595" s="2">
        <v>0</v>
      </c>
      <c r="G595" s="2">
        <v>0</v>
      </c>
      <c r="H595" s="2">
        <v>0</v>
      </c>
      <c r="I595" s="2">
        <v>85</v>
      </c>
      <c r="J595" s="2">
        <v>35000</v>
      </c>
      <c r="K595" s="2">
        <v>5</v>
      </c>
      <c r="L595" s="2">
        <v>12</v>
      </c>
      <c r="M595" s="2">
        <v>4</v>
      </c>
      <c r="N595" s="2">
        <v>7</v>
      </c>
      <c r="O595" s="2">
        <v>1</v>
      </c>
      <c r="P595" s="2">
        <v>2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40</v>
      </c>
      <c r="W595" s="2">
        <v>50000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>
        <v>594</v>
      </c>
      <c r="B596" s="2" t="s">
        <v>307</v>
      </c>
      <c r="C596" s="2">
        <v>11</v>
      </c>
      <c r="D596" s="2">
        <v>6</v>
      </c>
      <c r="E596" s="2">
        <v>62</v>
      </c>
      <c r="F596" s="2">
        <v>0</v>
      </c>
      <c r="G596" s="2">
        <v>0</v>
      </c>
      <c r="H596" s="2">
        <v>0</v>
      </c>
      <c r="I596" s="2">
        <v>88</v>
      </c>
      <c r="J596" s="2">
        <v>35000</v>
      </c>
      <c r="K596" s="2">
        <v>5</v>
      </c>
      <c r="L596" s="2">
        <v>12</v>
      </c>
      <c r="M596" s="2">
        <v>4</v>
      </c>
      <c r="N596" s="2">
        <v>7</v>
      </c>
      <c r="O596" s="2">
        <v>1</v>
      </c>
      <c r="P596" s="2">
        <v>2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40</v>
      </c>
      <c r="W596" s="2">
        <v>50000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>
        <v>595</v>
      </c>
      <c r="B597" s="2" t="s">
        <v>309</v>
      </c>
      <c r="C597" s="2">
        <v>10</v>
      </c>
      <c r="D597" s="2">
        <v>7</v>
      </c>
      <c r="E597" s="2">
        <v>21</v>
      </c>
      <c r="F597" s="2">
        <v>0</v>
      </c>
      <c r="G597" s="2">
        <v>0</v>
      </c>
      <c r="H597" s="2">
        <v>0</v>
      </c>
      <c r="I597" s="2">
        <v>86</v>
      </c>
      <c r="J597" s="2">
        <v>26000</v>
      </c>
      <c r="K597" s="2">
        <v>4</v>
      </c>
      <c r="L597" s="2">
        <v>9</v>
      </c>
      <c r="M597" s="2">
        <v>4</v>
      </c>
      <c r="N597" s="2">
        <v>6</v>
      </c>
      <c r="O597" s="2">
        <v>0</v>
      </c>
      <c r="P597" s="2">
        <v>0</v>
      </c>
      <c r="Q597" s="2">
        <v>2</v>
      </c>
      <c r="R597" s="2">
        <v>5</v>
      </c>
      <c r="S597" s="2">
        <v>0</v>
      </c>
      <c r="T597" s="2">
        <v>0</v>
      </c>
      <c r="U597" s="2">
        <v>0</v>
      </c>
      <c r="V597" s="2">
        <v>40</v>
      </c>
      <c r="W597" s="2">
        <v>50000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306</v>
      </c>
      <c r="C598" s="2">
        <v>11</v>
      </c>
      <c r="D598" s="2">
        <v>7</v>
      </c>
      <c r="E598" s="2">
        <v>21</v>
      </c>
      <c r="F598" s="2">
        <v>0</v>
      </c>
      <c r="G598" s="2">
        <v>0</v>
      </c>
      <c r="H598" s="2">
        <v>0</v>
      </c>
      <c r="I598" s="2">
        <v>89</v>
      </c>
      <c r="J598" s="2">
        <v>26000</v>
      </c>
      <c r="K598" s="2">
        <v>4</v>
      </c>
      <c r="L598" s="2">
        <v>9</v>
      </c>
      <c r="M598" s="2">
        <v>4</v>
      </c>
      <c r="N598" s="2">
        <v>6</v>
      </c>
      <c r="O598" s="2">
        <v>0</v>
      </c>
      <c r="P598" s="2">
        <v>0</v>
      </c>
      <c r="Q598" s="2">
        <v>2</v>
      </c>
      <c r="R598" s="2">
        <v>5</v>
      </c>
      <c r="S598" s="2">
        <v>0</v>
      </c>
      <c r="T598" s="2">
        <v>0</v>
      </c>
      <c r="U598" s="2">
        <v>0</v>
      </c>
      <c r="V598" s="2">
        <v>40</v>
      </c>
      <c r="W598" s="2">
        <v>50000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308</v>
      </c>
      <c r="C599" s="2">
        <v>10</v>
      </c>
      <c r="D599" s="2">
        <v>8</v>
      </c>
      <c r="E599" s="2">
        <v>27</v>
      </c>
      <c r="F599" s="2">
        <v>0</v>
      </c>
      <c r="G599" s="2">
        <v>0</v>
      </c>
      <c r="H599" s="2">
        <v>0</v>
      </c>
      <c r="I599" s="2">
        <v>87</v>
      </c>
      <c r="J599" s="2">
        <v>30000</v>
      </c>
      <c r="K599" s="2">
        <v>4</v>
      </c>
      <c r="L599" s="2">
        <v>9</v>
      </c>
      <c r="M599" s="2">
        <v>4</v>
      </c>
      <c r="N599" s="2">
        <v>6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5</v>
      </c>
      <c r="U599" s="2">
        <v>0</v>
      </c>
      <c r="V599" s="2">
        <v>40</v>
      </c>
      <c r="W599" s="2">
        <v>50000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5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305</v>
      </c>
      <c r="C600" s="2">
        <v>11</v>
      </c>
      <c r="D600" s="2">
        <v>8</v>
      </c>
      <c r="E600" s="2">
        <v>27</v>
      </c>
      <c r="F600" s="2">
        <v>0</v>
      </c>
      <c r="G600" s="2">
        <v>0</v>
      </c>
      <c r="H600" s="2">
        <v>0</v>
      </c>
      <c r="I600" s="2">
        <v>90</v>
      </c>
      <c r="J600" s="2">
        <v>30000</v>
      </c>
      <c r="K600" s="2">
        <v>4</v>
      </c>
      <c r="L600" s="2">
        <v>9</v>
      </c>
      <c r="M600" s="2">
        <v>4</v>
      </c>
      <c r="N600" s="2">
        <v>6</v>
      </c>
      <c r="O600" s="2">
        <v>0</v>
      </c>
      <c r="P600" s="2">
        <v>0</v>
      </c>
      <c r="Q600" s="2">
        <v>0</v>
      </c>
      <c r="R600" s="2">
        <v>0</v>
      </c>
      <c r="S600" s="2">
        <v>2</v>
      </c>
      <c r="T600" s="2">
        <v>5</v>
      </c>
      <c r="U600" s="2">
        <v>0</v>
      </c>
      <c r="V600" s="2">
        <v>40</v>
      </c>
      <c r="W600" s="2">
        <v>50000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1" customFormat="1">
      <c r="A601">
        <v>599</v>
      </c>
      <c r="B601" s="6" t="s">
        <v>893</v>
      </c>
      <c r="C601" s="2">
        <v>30</v>
      </c>
      <c r="D601" s="2">
        <v>0</v>
      </c>
      <c r="E601" s="2">
        <v>1</v>
      </c>
      <c r="F601" s="2">
        <v>0</v>
      </c>
      <c r="G601" s="2">
        <v>1</v>
      </c>
      <c r="H601" s="2">
        <v>0</v>
      </c>
      <c r="I601" s="2">
        <v>393</v>
      </c>
      <c r="J601" s="2">
        <v>7000</v>
      </c>
      <c r="K601" s="6">
        <v>0</v>
      </c>
      <c r="L601" s="6">
        <v>1</v>
      </c>
      <c r="M601" s="6">
        <v>0</v>
      </c>
      <c r="N601" s="6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2">
        <v>0</v>
      </c>
      <c r="V601" s="6">
        <v>30</v>
      </c>
      <c r="W601" s="2">
        <v>50000</v>
      </c>
      <c r="X601" s="2">
        <v>0</v>
      </c>
      <c r="Y601" s="2">
        <v>253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1" customFormat="1">
      <c r="A602" s="2">
        <v>600</v>
      </c>
      <c r="B602" s="6" t="s">
        <v>894</v>
      </c>
      <c r="C602" s="2">
        <v>30</v>
      </c>
      <c r="D602" s="2">
        <v>0</v>
      </c>
      <c r="E602" s="2">
        <v>1</v>
      </c>
      <c r="F602" s="2">
        <v>0</v>
      </c>
      <c r="G602" s="2">
        <v>1</v>
      </c>
      <c r="H602" s="2">
        <v>0</v>
      </c>
      <c r="I602" s="2">
        <v>392</v>
      </c>
      <c r="J602" s="2">
        <v>7000</v>
      </c>
      <c r="K602" s="6">
        <v>0</v>
      </c>
      <c r="L602" s="6">
        <v>1</v>
      </c>
      <c r="M602" s="6">
        <v>0</v>
      </c>
      <c r="N602" s="6">
        <v>1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2">
        <v>0</v>
      </c>
      <c r="V602" s="6">
        <v>30</v>
      </c>
      <c r="W602" s="2">
        <v>50000</v>
      </c>
      <c r="X602" s="2">
        <v>0</v>
      </c>
      <c r="Y602" s="2">
        <v>253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1" customFormat="1">
      <c r="A603">
        <v>601</v>
      </c>
      <c r="B603" s="6" t="s">
        <v>895</v>
      </c>
      <c r="C603" s="2">
        <v>30</v>
      </c>
      <c r="D603" s="2">
        <v>0</v>
      </c>
      <c r="E603" s="2">
        <v>1</v>
      </c>
      <c r="F603" s="2">
        <v>0</v>
      </c>
      <c r="G603" s="2">
        <v>1</v>
      </c>
      <c r="H603" s="2">
        <v>0</v>
      </c>
      <c r="I603" s="2">
        <v>393</v>
      </c>
      <c r="J603" s="2">
        <v>7000</v>
      </c>
      <c r="K603" s="6">
        <v>0</v>
      </c>
      <c r="L603" s="6">
        <v>1</v>
      </c>
      <c r="M603" s="6">
        <v>0</v>
      </c>
      <c r="N603" s="6">
        <v>1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2">
        <v>0</v>
      </c>
      <c r="V603" s="6">
        <v>30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896</v>
      </c>
      <c r="C604" s="2">
        <v>22</v>
      </c>
      <c r="D604" s="2">
        <v>133</v>
      </c>
      <c r="E604" s="2">
        <v>2</v>
      </c>
      <c r="F604" s="2">
        <v>25</v>
      </c>
      <c r="G604" s="2">
        <v>0</v>
      </c>
      <c r="H604" s="2">
        <v>0</v>
      </c>
      <c r="I604" s="2">
        <v>430</v>
      </c>
      <c r="J604" s="2">
        <v>4000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3</v>
      </c>
      <c r="Q604" s="2">
        <v>0</v>
      </c>
      <c r="R604" s="2">
        <v>0</v>
      </c>
      <c r="S604" s="2">
        <v>1</v>
      </c>
      <c r="T604" s="2">
        <v>0</v>
      </c>
      <c r="U604" s="2">
        <v>0</v>
      </c>
      <c r="V604" s="2">
        <v>33</v>
      </c>
      <c r="W604" s="2">
        <v>10000</v>
      </c>
      <c r="X604" s="2">
        <v>0</v>
      </c>
      <c r="Y604" s="2">
        <v>255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314</v>
      </c>
      <c r="C605" s="2">
        <v>26</v>
      </c>
      <c r="D605" s="2">
        <v>134</v>
      </c>
      <c r="E605" s="2">
        <v>2</v>
      </c>
      <c r="F605" s="2">
        <v>25</v>
      </c>
      <c r="G605" s="2">
        <v>0</v>
      </c>
      <c r="H605" s="2">
        <v>0</v>
      </c>
      <c r="I605" s="2">
        <v>429</v>
      </c>
      <c r="J605" s="2">
        <v>4000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1</v>
      </c>
      <c r="U605" s="2">
        <v>0</v>
      </c>
      <c r="V605" s="2">
        <v>33</v>
      </c>
      <c r="W605" s="2">
        <v>10000</v>
      </c>
      <c r="X605" s="2">
        <v>0</v>
      </c>
      <c r="Y605" s="2">
        <v>255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5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313</v>
      </c>
      <c r="C606" s="2">
        <v>20</v>
      </c>
      <c r="D606" s="2">
        <v>135</v>
      </c>
      <c r="E606" s="2">
        <v>2</v>
      </c>
      <c r="F606" s="2">
        <v>25</v>
      </c>
      <c r="G606" s="2">
        <v>0</v>
      </c>
      <c r="H606" s="2">
        <v>0</v>
      </c>
      <c r="I606" s="2">
        <v>428</v>
      </c>
      <c r="J606" s="2">
        <v>4000</v>
      </c>
      <c r="K606" s="2">
        <v>0</v>
      </c>
      <c r="L606" s="2">
        <v>0</v>
      </c>
      <c r="M606" s="2">
        <v>0</v>
      </c>
      <c r="N606" s="2">
        <v>0</v>
      </c>
      <c r="O606" s="2">
        <v>2</v>
      </c>
      <c r="P606" s="2">
        <v>2</v>
      </c>
      <c r="Q606" s="2">
        <v>1</v>
      </c>
      <c r="R606" s="2">
        <v>3</v>
      </c>
      <c r="S606" s="2">
        <v>0</v>
      </c>
      <c r="T606" s="2">
        <v>0</v>
      </c>
      <c r="U606" s="2">
        <v>0</v>
      </c>
      <c r="V606" s="2">
        <v>33</v>
      </c>
      <c r="W606" s="2">
        <v>10000</v>
      </c>
      <c r="X606" s="2">
        <v>0</v>
      </c>
      <c r="Y606" s="2">
        <v>255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>
        <v>605</v>
      </c>
      <c r="B607" s="2" t="s">
        <v>897</v>
      </c>
      <c r="C607" s="2">
        <v>22</v>
      </c>
      <c r="D607" s="2">
        <v>136</v>
      </c>
      <c r="E607" s="2">
        <v>2</v>
      </c>
      <c r="F607" s="2">
        <v>5</v>
      </c>
      <c r="G607" s="2">
        <v>0</v>
      </c>
      <c r="H607" s="2">
        <v>0</v>
      </c>
      <c r="I607" s="2">
        <v>433</v>
      </c>
      <c r="J607" s="2">
        <v>4000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4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33</v>
      </c>
      <c r="W607" s="2">
        <v>10000</v>
      </c>
      <c r="X607" s="2">
        <v>0</v>
      </c>
      <c r="Y607" s="2">
        <v>255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2" customFormat="1">
      <c r="A608" s="2">
        <v>606</v>
      </c>
      <c r="B608" s="2" t="s">
        <v>898</v>
      </c>
      <c r="C608" s="2">
        <v>26</v>
      </c>
      <c r="D608" s="2">
        <v>137</v>
      </c>
      <c r="E608" s="2">
        <v>2</v>
      </c>
      <c r="F608" s="2">
        <v>5</v>
      </c>
      <c r="G608" s="2">
        <v>0</v>
      </c>
      <c r="H608" s="2">
        <v>0</v>
      </c>
      <c r="I608" s="2">
        <v>434</v>
      </c>
      <c r="J608" s="2">
        <v>4000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2</v>
      </c>
      <c r="U608" s="2">
        <v>0</v>
      </c>
      <c r="V608" s="2">
        <v>33</v>
      </c>
      <c r="W608" s="2">
        <v>10000</v>
      </c>
      <c r="X608" s="2">
        <v>0</v>
      </c>
      <c r="Y608" s="2">
        <v>255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2" customFormat="1">
      <c r="A609" s="2">
        <v>607</v>
      </c>
      <c r="B609" s="2" t="s">
        <v>312</v>
      </c>
      <c r="C609" s="2">
        <v>20</v>
      </c>
      <c r="D609" s="2">
        <v>138</v>
      </c>
      <c r="E609" s="2">
        <v>2</v>
      </c>
      <c r="F609" s="2">
        <v>5</v>
      </c>
      <c r="G609" s="2">
        <v>0</v>
      </c>
      <c r="H609" s="2">
        <v>0</v>
      </c>
      <c r="I609" s="2">
        <v>432</v>
      </c>
      <c r="J609" s="2">
        <v>4000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4</v>
      </c>
      <c r="S609" s="2">
        <v>0</v>
      </c>
      <c r="T609" s="2">
        <v>0</v>
      </c>
      <c r="U609" s="2">
        <v>0</v>
      </c>
      <c r="V609" s="2">
        <v>33</v>
      </c>
      <c r="W609" s="2">
        <v>10000</v>
      </c>
      <c r="X609" s="2">
        <v>0</v>
      </c>
      <c r="Y609" s="2">
        <v>255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2" customFormat="1">
      <c r="A610" s="2">
        <v>608</v>
      </c>
      <c r="B610" s="2" t="s">
        <v>899</v>
      </c>
      <c r="C610" s="2">
        <v>26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205</v>
      </c>
      <c r="J610" s="2">
        <v>7000</v>
      </c>
      <c r="K610" s="2">
        <v>0</v>
      </c>
      <c r="L610" s="2">
        <v>1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18</v>
      </c>
      <c r="W610" s="2">
        <v>4000</v>
      </c>
      <c r="X610" s="2">
        <v>0</v>
      </c>
      <c r="Y610" s="2">
        <v>255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>
        <v>609</v>
      </c>
      <c r="B611" s="2" t="s">
        <v>900</v>
      </c>
      <c r="C611" s="2">
        <v>23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162</v>
      </c>
      <c r="J611" s="2">
        <v>5000</v>
      </c>
      <c r="K611" s="2">
        <v>1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16</v>
      </c>
      <c r="W611" s="2">
        <v>20000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5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>
        <v>610</v>
      </c>
      <c r="B612" s="2" t="s">
        <v>374</v>
      </c>
      <c r="C612" s="2">
        <v>21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228</v>
      </c>
      <c r="J612" s="2">
        <v>8000</v>
      </c>
      <c r="K612" s="2">
        <v>2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19</v>
      </c>
      <c r="W612" s="2">
        <v>20000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901</v>
      </c>
      <c r="C613" s="2">
        <v>24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204</v>
      </c>
      <c r="J613" s="2">
        <v>7000</v>
      </c>
      <c r="K613" s="2">
        <v>0</v>
      </c>
      <c r="L613" s="2">
        <v>2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16</v>
      </c>
      <c r="W613" s="2">
        <v>20000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902</v>
      </c>
      <c r="C614" s="2">
        <v>20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238</v>
      </c>
      <c r="J614" s="2">
        <v>8000</v>
      </c>
      <c r="K614" s="2">
        <v>0</v>
      </c>
      <c r="L614" s="2">
        <v>0</v>
      </c>
      <c r="M614" s="2">
        <v>0</v>
      </c>
      <c r="N614" s="2">
        <v>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3</v>
      </c>
      <c r="V614" s="2">
        <v>12</v>
      </c>
      <c r="W614" s="2">
        <v>20000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903</v>
      </c>
      <c r="C615" s="2">
        <v>24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200</v>
      </c>
      <c r="J615" s="2">
        <v>7000</v>
      </c>
      <c r="K615" s="2">
        <v>0</v>
      </c>
      <c r="L615" s="2">
        <v>0</v>
      </c>
      <c r="M615" s="2">
        <v>0</v>
      </c>
      <c r="N615" s="2">
        <v>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19</v>
      </c>
      <c r="W615" s="2">
        <v>20000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>
        <v>614</v>
      </c>
      <c r="B616" s="2" t="s">
        <v>904</v>
      </c>
      <c r="C616" s="2">
        <v>22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170</v>
      </c>
      <c r="J616" s="2">
        <v>5000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16</v>
      </c>
      <c r="W616" s="2">
        <v>20000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905</v>
      </c>
      <c r="C617" s="2">
        <v>22</v>
      </c>
      <c r="D617" s="2">
        <v>115</v>
      </c>
      <c r="E617" s="2">
        <v>1</v>
      </c>
      <c r="F617" s="2">
        <v>0</v>
      </c>
      <c r="G617" s="2">
        <v>0</v>
      </c>
      <c r="H617" s="2">
        <v>0</v>
      </c>
      <c r="I617" s="2">
        <v>171</v>
      </c>
      <c r="J617" s="2">
        <v>5000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1</v>
      </c>
      <c r="R617" s="2">
        <v>2</v>
      </c>
      <c r="S617" s="2">
        <v>0</v>
      </c>
      <c r="T617" s="2">
        <v>0</v>
      </c>
      <c r="U617" s="2">
        <v>0</v>
      </c>
      <c r="V617" s="2">
        <v>16</v>
      </c>
      <c r="W617" s="2">
        <v>20000</v>
      </c>
      <c r="X617" s="2">
        <v>0</v>
      </c>
      <c r="Y617" s="2">
        <v>253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5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>
        <v>616</v>
      </c>
      <c r="B618" s="2" t="s">
        <v>906</v>
      </c>
      <c r="C618" s="2">
        <v>22</v>
      </c>
      <c r="D618" s="2">
        <v>116</v>
      </c>
      <c r="E618" s="2">
        <v>1</v>
      </c>
      <c r="F618" s="2">
        <v>0</v>
      </c>
      <c r="G618" s="2">
        <v>0</v>
      </c>
      <c r="H618" s="2">
        <v>0</v>
      </c>
      <c r="I618" s="2">
        <v>167</v>
      </c>
      <c r="J618" s="2">
        <v>5000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2</v>
      </c>
      <c r="U618" s="2">
        <v>0</v>
      </c>
      <c r="V618" s="2">
        <v>16</v>
      </c>
      <c r="W618" s="2">
        <v>20000</v>
      </c>
      <c r="X618" s="2">
        <v>0</v>
      </c>
      <c r="Y618" s="2">
        <v>253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375</v>
      </c>
      <c r="C619" s="2">
        <v>22</v>
      </c>
      <c r="D619" s="2">
        <v>119</v>
      </c>
      <c r="E619" s="2">
        <v>1</v>
      </c>
      <c r="F619" s="2">
        <v>0</v>
      </c>
      <c r="G619" s="2">
        <v>0</v>
      </c>
      <c r="H619" s="2">
        <v>0</v>
      </c>
      <c r="I619" s="2">
        <v>170</v>
      </c>
      <c r="J619" s="2">
        <v>5000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16</v>
      </c>
      <c r="W619" s="2">
        <v>20000</v>
      </c>
      <c r="X619" s="2">
        <v>0</v>
      </c>
      <c r="Y619" s="2">
        <v>253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907</v>
      </c>
      <c r="C620" s="2">
        <v>20</v>
      </c>
      <c r="D620" s="2">
        <v>120</v>
      </c>
      <c r="E620" s="2">
        <v>1</v>
      </c>
      <c r="F620" s="2">
        <v>0</v>
      </c>
      <c r="G620" s="2">
        <v>0</v>
      </c>
      <c r="H620" s="2">
        <v>0</v>
      </c>
      <c r="I620" s="2">
        <v>241</v>
      </c>
      <c r="J620" s="2">
        <v>8000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70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908</v>
      </c>
      <c r="C621" s="2">
        <v>20</v>
      </c>
      <c r="D621" s="2">
        <v>121</v>
      </c>
      <c r="E621" s="2">
        <v>1</v>
      </c>
      <c r="F621" s="2">
        <v>0</v>
      </c>
      <c r="G621" s="2">
        <v>0</v>
      </c>
      <c r="H621" s="2">
        <v>0</v>
      </c>
      <c r="I621" s="2">
        <v>248</v>
      </c>
      <c r="J621" s="2">
        <v>8000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1</v>
      </c>
      <c r="W621" s="2">
        <v>20000</v>
      </c>
      <c r="X621" s="2">
        <v>0</v>
      </c>
      <c r="Y621" s="2">
        <v>70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>
        <v>620</v>
      </c>
      <c r="B622" s="2" t="s">
        <v>392</v>
      </c>
      <c r="C622" s="2">
        <v>22</v>
      </c>
      <c r="D622" s="2">
        <v>111</v>
      </c>
      <c r="E622" s="2">
        <v>1</v>
      </c>
      <c r="F622" s="2">
        <v>0</v>
      </c>
      <c r="G622" s="2">
        <v>0</v>
      </c>
      <c r="H622" s="2">
        <v>0</v>
      </c>
      <c r="I622" s="2">
        <v>174</v>
      </c>
      <c r="J622" s="2">
        <v>4000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12</v>
      </c>
      <c r="W622" s="2">
        <v>20000</v>
      </c>
      <c r="X622" s="2">
        <v>0</v>
      </c>
      <c r="Y622" s="2">
        <v>70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386</v>
      </c>
      <c r="C623" s="2">
        <v>22</v>
      </c>
      <c r="D623" s="2">
        <v>112</v>
      </c>
      <c r="E623" s="2">
        <v>1</v>
      </c>
      <c r="F623" s="2">
        <v>0</v>
      </c>
      <c r="G623" s="2">
        <v>0</v>
      </c>
      <c r="H623" s="2">
        <v>0</v>
      </c>
      <c r="I623" s="2">
        <v>172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12</v>
      </c>
      <c r="W623" s="2">
        <v>20000</v>
      </c>
      <c r="X623" s="2">
        <v>0</v>
      </c>
      <c r="Y623" s="2">
        <v>70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5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378</v>
      </c>
      <c r="C624" s="2">
        <v>22</v>
      </c>
      <c r="D624" s="2">
        <v>113</v>
      </c>
      <c r="E624" s="2">
        <v>1</v>
      </c>
      <c r="F624" s="2">
        <v>0</v>
      </c>
      <c r="G624" s="2">
        <v>0</v>
      </c>
      <c r="H624" s="2">
        <v>0</v>
      </c>
      <c r="I624" s="2">
        <v>168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70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377</v>
      </c>
      <c r="C625" s="2">
        <v>22</v>
      </c>
      <c r="D625" s="2">
        <v>114</v>
      </c>
      <c r="E625" s="2">
        <v>1</v>
      </c>
      <c r="F625" s="2">
        <v>0</v>
      </c>
      <c r="G625" s="2">
        <v>0</v>
      </c>
      <c r="H625" s="2">
        <v>0</v>
      </c>
      <c r="I625" s="2">
        <v>175</v>
      </c>
      <c r="J625" s="2">
        <v>5000</v>
      </c>
      <c r="K625" s="2">
        <v>0</v>
      </c>
      <c r="L625" s="2">
        <v>1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16</v>
      </c>
      <c r="W625" s="2">
        <v>20000</v>
      </c>
      <c r="X625" s="2">
        <v>0</v>
      </c>
      <c r="Y625" s="2">
        <v>70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>
        <v>624</v>
      </c>
      <c r="B626" s="2" t="s">
        <v>376</v>
      </c>
      <c r="C626" s="2">
        <v>22</v>
      </c>
      <c r="D626" s="2">
        <v>118</v>
      </c>
      <c r="E626" s="2">
        <v>1</v>
      </c>
      <c r="F626" s="2">
        <v>0</v>
      </c>
      <c r="G626" s="2">
        <v>0</v>
      </c>
      <c r="H626" s="2">
        <v>0</v>
      </c>
      <c r="I626" s="2">
        <v>176</v>
      </c>
      <c r="J626" s="2">
        <v>5000</v>
      </c>
      <c r="K626" s="2">
        <v>0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70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>
        <v>625</v>
      </c>
      <c r="B627" s="2" t="s">
        <v>909</v>
      </c>
      <c r="C627" s="2">
        <v>22</v>
      </c>
      <c r="D627" s="2">
        <v>130</v>
      </c>
      <c r="E627" s="2">
        <v>1</v>
      </c>
      <c r="F627" s="2">
        <v>0</v>
      </c>
      <c r="G627" s="2">
        <v>0</v>
      </c>
      <c r="H627" s="2">
        <v>0</v>
      </c>
      <c r="I627" s="2">
        <v>181</v>
      </c>
      <c r="J627" s="2">
        <v>5000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18</v>
      </c>
      <c r="W627" s="2">
        <v>100</v>
      </c>
      <c r="X627" s="2">
        <v>0</v>
      </c>
      <c r="Y627" s="2">
        <v>255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353</v>
      </c>
      <c r="C628" s="2">
        <v>26</v>
      </c>
      <c r="D628" s="2">
        <v>131</v>
      </c>
      <c r="E628" s="2">
        <v>1</v>
      </c>
      <c r="F628" s="2">
        <v>0</v>
      </c>
      <c r="G628" s="2">
        <v>0</v>
      </c>
      <c r="H628" s="2">
        <v>0</v>
      </c>
      <c r="I628" s="2">
        <v>215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18</v>
      </c>
      <c r="W628" s="2">
        <v>100</v>
      </c>
      <c r="X628" s="2">
        <v>0</v>
      </c>
      <c r="Y628" s="2">
        <v>255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352</v>
      </c>
      <c r="C629" s="2">
        <v>15</v>
      </c>
      <c r="D629" s="2">
        <v>132</v>
      </c>
      <c r="E629" s="2">
        <v>10</v>
      </c>
      <c r="F629" s="2">
        <v>0</v>
      </c>
      <c r="G629" s="2">
        <v>0</v>
      </c>
      <c r="H629" s="2">
        <v>0</v>
      </c>
      <c r="I629" s="2">
        <v>111</v>
      </c>
      <c r="J629" s="2">
        <v>10000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18</v>
      </c>
      <c r="W629" s="2">
        <v>100</v>
      </c>
      <c r="X629" s="2">
        <v>0</v>
      </c>
      <c r="Y629" s="2">
        <v>255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5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910</v>
      </c>
      <c r="C630" s="2">
        <v>22</v>
      </c>
      <c r="D630" s="2">
        <v>122</v>
      </c>
      <c r="E630" s="2">
        <v>1</v>
      </c>
      <c r="F630" s="2">
        <v>0</v>
      </c>
      <c r="G630" s="2">
        <v>0</v>
      </c>
      <c r="H630" s="2">
        <v>0</v>
      </c>
      <c r="I630" s="2">
        <v>178</v>
      </c>
      <c r="J630" s="2">
        <v>7000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3</v>
      </c>
      <c r="U630" s="2">
        <v>0</v>
      </c>
      <c r="V630" s="2">
        <v>26</v>
      </c>
      <c r="W630" s="2">
        <v>20000</v>
      </c>
      <c r="X630" s="2">
        <v>0</v>
      </c>
      <c r="Y630" s="2">
        <v>253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>
        <v>629</v>
      </c>
      <c r="B631" s="2" t="s">
        <v>371</v>
      </c>
      <c r="C631" s="2">
        <v>19</v>
      </c>
      <c r="D631" s="2">
        <v>123</v>
      </c>
      <c r="E631" s="2">
        <v>1</v>
      </c>
      <c r="F631" s="2">
        <v>0</v>
      </c>
      <c r="G631" s="2">
        <v>0</v>
      </c>
      <c r="H631" s="2">
        <v>0</v>
      </c>
      <c r="I631" s="2">
        <v>247</v>
      </c>
      <c r="J631" s="2">
        <v>8000</v>
      </c>
      <c r="K631" s="2">
        <v>0</v>
      </c>
      <c r="L631" s="2">
        <v>0</v>
      </c>
      <c r="M631" s="2">
        <v>0</v>
      </c>
      <c r="N631" s="2">
        <v>0</v>
      </c>
      <c r="O631" s="2">
        <v>2</v>
      </c>
      <c r="P631" s="2">
        <v>4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26</v>
      </c>
      <c r="W631" s="2">
        <v>20000</v>
      </c>
      <c r="X631" s="2">
        <v>0</v>
      </c>
      <c r="Y631" s="2">
        <v>253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370</v>
      </c>
      <c r="C632" s="2">
        <v>24</v>
      </c>
      <c r="D632" s="2">
        <v>124</v>
      </c>
      <c r="E632" s="2">
        <v>1</v>
      </c>
      <c r="F632" s="2">
        <v>0</v>
      </c>
      <c r="G632" s="2">
        <v>0</v>
      </c>
      <c r="H632" s="2">
        <v>0</v>
      </c>
      <c r="I632" s="2">
        <v>212</v>
      </c>
      <c r="J632" s="2">
        <v>6000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1</v>
      </c>
      <c r="R632" s="2">
        <v>1</v>
      </c>
      <c r="S632" s="2">
        <v>0</v>
      </c>
      <c r="T632" s="2">
        <v>0</v>
      </c>
      <c r="U632" s="2">
        <v>0</v>
      </c>
      <c r="V632" s="2">
        <v>26</v>
      </c>
      <c r="W632" s="2">
        <v>20000</v>
      </c>
      <c r="X632" s="2">
        <v>0</v>
      </c>
      <c r="Y632" s="2">
        <v>253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>
        <v>631</v>
      </c>
      <c r="B633" s="2" t="s">
        <v>369</v>
      </c>
      <c r="C633" s="2">
        <v>15</v>
      </c>
      <c r="D633" s="2">
        <v>125</v>
      </c>
      <c r="E633" s="2">
        <v>7</v>
      </c>
      <c r="F633" s="2">
        <v>0</v>
      </c>
      <c r="G633" s="2">
        <v>0</v>
      </c>
      <c r="H633" s="2">
        <v>0</v>
      </c>
      <c r="I633" s="2">
        <v>109</v>
      </c>
      <c r="J633" s="2">
        <v>8000</v>
      </c>
      <c r="K633" s="2">
        <v>3</v>
      </c>
      <c r="L633" s="2">
        <v>3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26</v>
      </c>
      <c r="W633" s="2">
        <v>20000</v>
      </c>
      <c r="X633" s="2">
        <v>0</v>
      </c>
      <c r="Y633" s="2">
        <v>253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911</v>
      </c>
      <c r="C634" s="2">
        <v>5</v>
      </c>
      <c r="D634" s="2">
        <v>23</v>
      </c>
      <c r="E634" s="2">
        <v>10</v>
      </c>
      <c r="F634" s="2">
        <v>0</v>
      </c>
      <c r="G634" s="2">
        <v>0</v>
      </c>
      <c r="H634" s="2">
        <v>8</v>
      </c>
      <c r="I634" s="2">
        <v>54</v>
      </c>
      <c r="J634" s="2">
        <v>20000</v>
      </c>
      <c r="K634" s="2">
        <v>0</v>
      </c>
      <c r="L634" s="2">
        <v>3</v>
      </c>
      <c r="M634" s="2">
        <v>0</v>
      </c>
      <c r="N634" s="2">
        <v>1</v>
      </c>
      <c r="O634" s="2">
        <v>8</v>
      </c>
      <c r="P634" s="2">
        <v>20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20</v>
      </c>
      <c r="W634" s="2">
        <v>20000</v>
      </c>
      <c r="X634" s="2">
        <v>0</v>
      </c>
      <c r="Y634" s="2">
        <v>253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368</v>
      </c>
      <c r="C635" s="2">
        <v>26</v>
      </c>
      <c r="D635" s="2">
        <v>126</v>
      </c>
      <c r="E635" s="2">
        <v>1</v>
      </c>
      <c r="F635" s="2">
        <v>0</v>
      </c>
      <c r="G635" s="2">
        <v>0</v>
      </c>
      <c r="H635" s="2">
        <v>8</v>
      </c>
      <c r="I635" s="2">
        <v>213</v>
      </c>
      <c r="J635" s="2">
        <v>5000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2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15</v>
      </c>
      <c r="W635" s="2">
        <v>20000</v>
      </c>
      <c r="X635" s="2">
        <v>0</v>
      </c>
      <c r="Y635" s="2">
        <v>253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5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367</v>
      </c>
      <c r="C636" s="2">
        <v>21</v>
      </c>
      <c r="D636" s="2">
        <v>127</v>
      </c>
      <c r="E636" s="2">
        <v>1</v>
      </c>
      <c r="F636" s="2">
        <v>0</v>
      </c>
      <c r="G636" s="2">
        <v>0</v>
      </c>
      <c r="H636" s="2">
        <v>8</v>
      </c>
      <c r="I636" s="2">
        <v>249</v>
      </c>
      <c r="J636" s="2">
        <v>5000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15</v>
      </c>
      <c r="W636" s="2">
        <v>20000</v>
      </c>
      <c r="X636" s="2">
        <v>0</v>
      </c>
      <c r="Y636" s="2">
        <v>253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>
        <v>635</v>
      </c>
      <c r="B637" s="2" t="s">
        <v>366</v>
      </c>
      <c r="C637" s="2">
        <v>23</v>
      </c>
      <c r="D637" s="2">
        <v>128</v>
      </c>
      <c r="E637" s="2">
        <v>1</v>
      </c>
      <c r="F637" s="2">
        <v>0</v>
      </c>
      <c r="G637" s="2">
        <v>0</v>
      </c>
      <c r="H637" s="2">
        <v>8</v>
      </c>
      <c r="I637" s="2">
        <v>179</v>
      </c>
      <c r="J637" s="2">
        <v>5000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5</v>
      </c>
      <c r="S637" s="2">
        <v>0</v>
      </c>
      <c r="T637" s="2">
        <v>0</v>
      </c>
      <c r="U637" s="2">
        <v>0</v>
      </c>
      <c r="V637" s="2">
        <v>15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912</v>
      </c>
      <c r="C638" s="2">
        <v>15</v>
      </c>
      <c r="D638" s="2">
        <v>129</v>
      </c>
      <c r="E638" s="2">
        <v>2</v>
      </c>
      <c r="F638" s="2">
        <v>0</v>
      </c>
      <c r="G638" s="2">
        <v>0</v>
      </c>
      <c r="H638" s="2">
        <v>8</v>
      </c>
      <c r="I638" s="2">
        <v>110</v>
      </c>
      <c r="J638" s="2">
        <v>5000</v>
      </c>
      <c r="K638" s="2">
        <v>3</v>
      </c>
      <c r="L638" s="2">
        <v>4</v>
      </c>
      <c r="M638" s="2">
        <v>1</v>
      </c>
      <c r="N638" s="2">
        <v>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15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913</v>
      </c>
      <c r="C639" s="2">
        <v>2</v>
      </c>
      <c r="D639" s="2">
        <v>1</v>
      </c>
      <c r="E639" s="2">
        <v>1</v>
      </c>
      <c r="F639" s="2">
        <v>1000</v>
      </c>
      <c r="G639" s="2">
        <v>1</v>
      </c>
      <c r="H639" s="2">
        <v>0</v>
      </c>
      <c r="I639" s="2">
        <v>1121</v>
      </c>
      <c r="J639" s="2">
        <v>30000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255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914</v>
      </c>
      <c r="C640" s="2">
        <v>2</v>
      </c>
      <c r="D640" s="2">
        <v>1</v>
      </c>
      <c r="E640" s="2">
        <v>1</v>
      </c>
      <c r="F640" s="2">
        <v>1001</v>
      </c>
      <c r="G640" s="2">
        <v>1</v>
      </c>
      <c r="H640" s="2">
        <v>0</v>
      </c>
      <c r="I640" s="2">
        <v>1090</v>
      </c>
      <c r="J640" s="2">
        <v>20000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255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>
        <v>639</v>
      </c>
      <c r="B641" s="2" t="s">
        <v>915</v>
      </c>
      <c r="C641" s="2">
        <v>2</v>
      </c>
      <c r="D641" s="2">
        <v>1</v>
      </c>
      <c r="E641" s="2">
        <v>1</v>
      </c>
      <c r="F641" s="2">
        <v>1002</v>
      </c>
      <c r="G641" s="2">
        <v>1</v>
      </c>
      <c r="H641" s="2">
        <v>0</v>
      </c>
      <c r="I641" s="2">
        <v>1220</v>
      </c>
      <c r="J641" s="2">
        <v>10000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255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5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>
        <v>640</v>
      </c>
      <c r="B642" s="2" t="s">
        <v>916</v>
      </c>
      <c r="C642" s="2">
        <v>31</v>
      </c>
      <c r="D642" s="2">
        <v>0</v>
      </c>
      <c r="E642" s="2">
        <v>1</v>
      </c>
      <c r="F642" s="2">
        <v>1003</v>
      </c>
      <c r="G642" s="2">
        <v>0</v>
      </c>
      <c r="H642" s="2">
        <v>0</v>
      </c>
      <c r="I642" s="2">
        <v>1013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255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917</v>
      </c>
      <c r="C643" s="2">
        <v>31</v>
      </c>
      <c r="D643" s="2">
        <v>0</v>
      </c>
      <c r="E643" s="2">
        <v>1</v>
      </c>
      <c r="F643" s="2">
        <v>1004</v>
      </c>
      <c r="G643" s="2">
        <v>0</v>
      </c>
      <c r="H643" s="2">
        <v>0</v>
      </c>
      <c r="I643" s="2">
        <v>1013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255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918</v>
      </c>
      <c r="C644" s="2">
        <v>2</v>
      </c>
      <c r="D644" s="2">
        <v>1</v>
      </c>
      <c r="E644" s="2">
        <v>1</v>
      </c>
      <c r="F644" s="2">
        <v>1005</v>
      </c>
      <c r="G644" s="2">
        <v>0</v>
      </c>
      <c r="H644" s="2">
        <v>0</v>
      </c>
      <c r="I644" s="2">
        <v>1010</v>
      </c>
      <c r="J644" s="2">
        <v>50000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255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919</v>
      </c>
      <c r="C645" s="2">
        <v>2</v>
      </c>
      <c r="D645" s="2">
        <v>1</v>
      </c>
      <c r="E645" s="2">
        <v>1</v>
      </c>
      <c r="F645" s="2">
        <v>1006</v>
      </c>
      <c r="G645" s="2">
        <v>0</v>
      </c>
      <c r="H645" s="2">
        <v>0</v>
      </c>
      <c r="I645" s="2">
        <v>999</v>
      </c>
      <c r="J645" s="2">
        <v>50000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255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>
        <v>644</v>
      </c>
      <c r="B646" s="2" t="s">
        <v>920</v>
      </c>
      <c r="C646" s="2">
        <v>2</v>
      </c>
      <c r="D646" s="2">
        <v>1</v>
      </c>
      <c r="E646" s="2">
        <v>1</v>
      </c>
      <c r="F646" s="2">
        <v>1007</v>
      </c>
      <c r="G646" s="2">
        <v>0</v>
      </c>
      <c r="H646" s="2">
        <v>0</v>
      </c>
      <c r="I646" s="2">
        <v>1025</v>
      </c>
      <c r="J646" s="2">
        <v>50000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921</v>
      </c>
      <c r="C647" s="2">
        <v>2</v>
      </c>
      <c r="D647" s="2">
        <v>1</v>
      </c>
      <c r="E647" s="2">
        <v>1</v>
      </c>
      <c r="F647" s="2">
        <v>1008</v>
      </c>
      <c r="G647" s="2">
        <v>0</v>
      </c>
      <c r="H647" s="2">
        <v>0</v>
      </c>
      <c r="I647" s="2">
        <v>1024</v>
      </c>
      <c r="J647" s="2">
        <v>50000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5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>
        <v>646</v>
      </c>
      <c r="B648" s="2" t="s">
        <v>922</v>
      </c>
      <c r="C648" s="2">
        <v>2</v>
      </c>
      <c r="D648" s="2">
        <v>2</v>
      </c>
      <c r="E648" s="2">
        <v>1</v>
      </c>
      <c r="F648" s="2">
        <v>0</v>
      </c>
      <c r="G648" s="2">
        <v>0</v>
      </c>
      <c r="H648" s="2">
        <v>0</v>
      </c>
      <c r="I648" s="2">
        <v>1190</v>
      </c>
      <c r="J648" s="2">
        <v>50000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923</v>
      </c>
      <c r="C649" s="2">
        <v>31</v>
      </c>
      <c r="D649" s="2">
        <v>0</v>
      </c>
      <c r="E649" s="2">
        <v>1</v>
      </c>
      <c r="F649" s="2">
        <v>1009</v>
      </c>
      <c r="G649" s="2">
        <v>0</v>
      </c>
      <c r="H649" s="2">
        <v>0</v>
      </c>
      <c r="I649" s="2">
        <v>1136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924</v>
      </c>
      <c r="C650" s="2">
        <v>31</v>
      </c>
      <c r="D650" s="2">
        <v>0</v>
      </c>
      <c r="E650" s="2">
        <v>1</v>
      </c>
      <c r="F650" s="2">
        <v>1010</v>
      </c>
      <c r="G650" s="2">
        <v>0</v>
      </c>
      <c r="H650" s="2">
        <v>0</v>
      </c>
      <c r="I650" s="2">
        <v>1016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287</v>
      </c>
      <c r="C651" s="2">
        <v>31</v>
      </c>
      <c r="D651" s="2">
        <v>301</v>
      </c>
      <c r="E651" s="2">
        <v>6</v>
      </c>
      <c r="F651" s="2">
        <v>0</v>
      </c>
      <c r="G651" s="2">
        <v>0</v>
      </c>
      <c r="H651" s="2">
        <v>0</v>
      </c>
      <c r="I651" s="2">
        <v>1015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>
        <v>650</v>
      </c>
      <c r="B652" s="2" t="s">
        <v>293</v>
      </c>
      <c r="C652" s="2">
        <v>31</v>
      </c>
      <c r="D652" s="2">
        <v>0</v>
      </c>
      <c r="E652" s="2">
        <v>1</v>
      </c>
      <c r="F652" s="2">
        <v>1011</v>
      </c>
      <c r="G652" s="2">
        <v>0</v>
      </c>
      <c r="H652" s="2">
        <v>0</v>
      </c>
      <c r="I652" s="2">
        <v>1016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286</v>
      </c>
      <c r="C653" s="2">
        <v>31</v>
      </c>
      <c r="D653" s="2">
        <v>302</v>
      </c>
      <c r="E653" s="2">
        <v>6</v>
      </c>
      <c r="F653" s="2">
        <v>0</v>
      </c>
      <c r="G653" s="2">
        <v>0</v>
      </c>
      <c r="H653" s="2">
        <v>0</v>
      </c>
      <c r="I653" s="2">
        <v>1015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5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292</v>
      </c>
      <c r="C654" s="2">
        <v>31</v>
      </c>
      <c r="D654" s="2">
        <v>0</v>
      </c>
      <c r="E654" s="2">
        <v>1</v>
      </c>
      <c r="F654" s="2">
        <v>1012</v>
      </c>
      <c r="G654" s="2">
        <v>0</v>
      </c>
      <c r="H654" s="2">
        <v>0</v>
      </c>
      <c r="I654" s="2">
        <v>1016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285</v>
      </c>
      <c r="C655" s="2">
        <v>31</v>
      </c>
      <c r="D655" s="2">
        <v>303</v>
      </c>
      <c r="E655" s="2">
        <v>6</v>
      </c>
      <c r="F655" s="2">
        <v>0</v>
      </c>
      <c r="G655" s="2">
        <v>0</v>
      </c>
      <c r="H655" s="2">
        <v>0</v>
      </c>
      <c r="I655" s="2">
        <v>1015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>
        <v>654</v>
      </c>
      <c r="B656" s="2" t="s">
        <v>291</v>
      </c>
      <c r="C656" s="2">
        <v>31</v>
      </c>
      <c r="D656" s="2">
        <v>0</v>
      </c>
      <c r="E656" s="2">
        <v>1</v>
      </c>
      <c r="F656" s="2">
        <v>1013</v>
      </c>
      <c r="G656" s="2">
        <v>0</v>
      </c>
      <c r="H656" s="2">
        <v>0</v>
      </c>
      <c r="I656" s="2">
        <v>1016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>
        <v>655</v>
      </c>
      <c r="B657" s="2" t="s">
        <v>284</v>
      </c>
      <c r="C657" s="2">
        <v>31</v>
      </c>
      <c r="D657" s="2">
        <v>304</v>
      </c>
      <c r="E657" s="2">
        <v>6</v>
      </c>
      <c r="F657" s="2">
        <v>0</v>
      </c>
      <c r="G657" s="2">
        <v>0</v>
      </c>
      <c r="H657" s="2">
        <v>0</v>
      </c>
      <c r="I657" s="2">
        <v>1015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290</v>
      </c>
      <c r="C658" s="2">
        <v>31</v>
      </c>
      <c r="D658" s="2">
        <v>0</v>
      </c>
      <c r="E658" s="2">
        <v>1</v>
      </c>
      <c r="F658" s="2">
        <v>1014</v>
      </c>
      <c r="G658" s="2">
        <v>0</v>
      </c>
      <c r="H658" s="2">
        <v>0</v>
      </c>
      <c r="I658" s="2">
        <v>1016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1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283</v>
      </c>
      <c r="C659" s="2">
        <v>31</v>
      </c>
      <c r="D659" s="2">
        <v>305</v>
      </c>
      <c r="E659" s="2">
        <v>6</v>
      </c>
      <c r="F659" s="2">
        <v>0</v>
      </c>
      <c r="G659" s="2">
        <v>0</v>
      </c>
      <c r="H659" s="2">
        <v>0</v>
      </c>
      <c r="I659" s="2">
        <v>1015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5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288</v>
      </c>
      <c r="C660" s="2">
        <v>31</v>
      </c>
      <c r="D660" s="2">
        <v>0</v>
      </c>
      <c r="E660" s="2">
        <v>1</v>
      </c>
      <c r="F660" s="2">
        <v>1015</v>
      </c>
      <c r="G660" s="2">
        <v>0</v>
      </c>
      <c r="H660" s="2">
        <v>0</v>
      </c>
      <c r="I660" s="2">
        <v>1016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1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>
        <v>659</v>
      </c>
      <c r="B661" s="2" t="s">
        <v>925</v>
      </c>
      <c r="C661" s="2">
        <v>31</v>
      </c>
      <c r="D661" s="2">
        <v>306</v>
      </c>
      <c r="E661" s="2">
        <v>6</v>
      </c>
      <c r="F661" s="2">
        <v>0</v>
      </c>
      <c r="G661" s="2">
        <v>0</v>
      </c>
      <c r="H661" s="2">
        <v>0</v>
      </c>
      <c r="I661" s="2">
        <v>1015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289</v>
      </c>
      <c r="C662" s="2">
        <v>31</v>
      </c>
      <c r="D662" s="2">
        <v>0</v>
      </c>
      <c r="E662" s="2">
        <v>1</v>
      </c>
      <c r="F662" s="2">
        <v>1016</v>
      </c>
      <c r="G662" s="2">
        <v>0</v>
      </c>
      <c r="H662" s="2">
        <v>0</v>
      </c>
      <c r="I662" s="2">
        <v>1016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1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>
        <v>661</v>
      </c>
      <c r="B663" s="2" t="s">
        <v>282</v>
      </c>
      <c r="C663" s="2">
        <v>31</v>
      </c>
      <c r="D663" s="2">
        <v>307</v>
      </c>
      <c r="E663" s="2">
        <v>6</v>
      </c>
      <c r="F663" s="2">
        <v>0</v>
      </c>
      <c r="G663" s="2">
        <v>0</v>
      </c>
      <c r="H663" s="2">
        <v>0</v>
      </c>
      <c r="I663" s="2">
        <v>1015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926</v>
      </c>
      <c r="C664" s="2">
        <v>31</v>
      </c>
      <c r="D664" s="2">
        <v>0</v>
      </c>
      <c r="E664" s="2">
        <v>1</v>
      </c>
      <c r="F664" s="2">
        <v>1017</v>
      </c>
      <c r="G664" s="2">
        <v>0</v>
      </c>
      <c r="H664" s="2">
        <v>0</v>
      </c>
      <c r="I664" s="2">
        <v>1001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1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927</v>
      </c>
      <c r="C665" s="2">
        <v>7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1000</v>
      </c>
      <c r="J665" s="2">
        <v>10000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5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295</v>
      </c>
      <c r="C666" s="2">
        <v>7</v>
      </c>
      <c r="D666" s="2">
        <v>0</v>
      </c>
      <c r="E666" s="2">
        <v>1</v>
      </c>
      <c r="F666" s="2">
        <v>0</v>
      </c>
      <c r="G666" s="2">
        <v>0</v>
      </c>
      <c r="H666" s="2">
        <v>0</v>
      </c>
      <c r="I666" s="2">
        <v>1000</v>
      </c>
      <c r="J666" s="2">
        <v>20000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1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>
        <v>665</v>
      </c>
      <c r="B667" s="2" t="s">
        <v>928</v>
      </c>
      <c r="C667" s="2">
        <v>31</v>
      </c>
      <c r="D667" s="2">
        <v>0</v>
      </c>
      <c r="E667" s="2">
        <v>1</v>
      </c>
      <c r="F667" s="2">
        <v>1020</v>
      </c>
      <c r="G667" s="2">
        <v>0</v>
      </c>
      <c r="H667" s="2">
        <v>0</v>
      </c>
      <c r="I667" s="2">
        <v>2155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253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929</v>
      </c>
      <c r="C668" s="2">
        <v>31</v>
      </c>
      <c r="D668" s="2">
        <v>0</v>
      </c>
      <c r="E668" s="2">
        <v>1</v>
      </c>
      <c r="F668" s="2">
        <v>1021</v>
      </c>
      <c r="G668" s="2">
        <v>0</v>
      </c>
      <c r="H668" s="2">
        <v>0</v>
      </c>
      <c r="I668" s="2">
        <v>2155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253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930</v>
      </c>
      <c r="C669" s="2">
        <v>31</v>
      </c>
      <c r="D669" s="2">
        <v>0</v>
      </c>
      <c r="E669" s="2">
        <v>1</v>
      </c>
      <c r="F669" s="2">
        <v>1022</v>
      </c>
      <c r="G669" s="2">
        <v>0</v>
      </c>
      <c r="H669" s="2">
        <v>0</v>
      </c>
      <c r="I669" s="2">
        <v>2155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253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931</v>
      </c>
      <c r="C670" s="2">
        <v>31</v>
      </c>
      <c r="D670" s="2">
        <v>0</v>
      </c>
      <c r="E670" s="2">
        <v>1</v>
      </c>
      <c r="F670" s="2">
        <v>1023</v>
      </c>
      <c r="G670" s="2">
        <v>0</v>
      </c>
      <c r="H670" s="2">
        <v>0</v>
      </c>
      <c r="I670" s="2">
        <v>2155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253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>
        <v>669</v>
      </c>
      <c r="B671" s="2" t="s">
        <v>932</v>
      </c>
      <c r="C671" s="2">
        <v>31</v>
      </c>
      <c r="D671" s="2">
        <v>0</v>
      </c>
      <c r="E671" s="2">
        <v>1</v>
      </c>
      <c r="F671" s="2">
        <v>1024</v>
      </c>
      <c r="G671" s="2">
        <v>0</v>
      </c>
      <c r="H671" s="2">
        <v>0</v>
      </c>
      <c r="I671" s="2">
        <v>2155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253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5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>
        <v>670</v>
      </c>
      <c r="B672" s="2" t="s">
        <v>933</v>
      </c>
      <c r="C672" s="2">
        <v>31</v>
      </c>
      <c r="D672" s="2">
        <v>0</v>
      </c>
      <c r="E672" s="2">
        <v>1</v>
      </c>
      <c r="F672" s="2">
        <v>1025</v>
      </c>
      <c r="G672" s="2">
        <v>0</v>
      </c>
      <c r="H672" s="2">
        <v>0</v>
      </c>
      <c r="I672" s="2">
        <v>2155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253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934</v>
      </c>
      <c r="C673" s="2">
        <v>31</v>
      </c>
      <c r="D673" s="2">
        <v>0</v>
      </c>
      <c r="E673" s="2">
        <v>1</v>
      </c>
      <c r="F673" s="2">
        <v>1026</v>
      </c>
      <c r="G673" s="2">
        <v>0</v>
      </c>
      <c r="H673" s="2">
        <v>0</v>
      </c>
      <c r="I673" s="2">
        <v>2155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253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935</v>
      </c>
      <c r="C674" s="2">
        <v>31</v>
      </c>
      <c r="D674" s="2">
        <v>0</v>
      </c>
      <c r="E674" s="2">
        <v>1</v>
      </c>
      <c r="F674" s="2">
        <v>1027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936</v>
      </c>
      <c r="C675" s="2">
        <v>31</v>
      </c>
      <c r="D675" s="2">
        <v>0</v>
      </c>
      <c r="E675" s="2">
        <v>1</v>
      </c>
      <c r="F675" s="2">
        <v>1028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>
        <v>674</v>
      </c>
      <c r="B676" s="2" t="s">
        <v>937</v>
      </c>
      <c r="C676" s="2">
        <v>31</v>
      </c>
      <c r="D676" s="2">
        <v>0</v>
      </c>
      <c r="E676" s="2">
        <v>1</v>
      </c>
      <c r="F676" s="2">
        <v>1029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938</v>
      </c>
      <c r="C677" s="2">
        <v>31</v>
      </c>
      <c r="D677" s="2">
        <v>0</v>
      </c>
      <c r="E677" s="2">
        <v>1</v>
      </c>
      <c r="F677" s="2">
        <v>1030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5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>
        <v>676</v>
      </c>
      <c r="B678" s="2" t="s">
        <v>939</v>
      </c>
      <c r="C678" s="2">
        <v>31</v>
      </c>
      <c r="D678" s="2">
        <v>0</v>
      </c>
      <c r="E678" s="2">
        <v>1</v>
      </c>
      <c r="F678" s="2">
        <v>1031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940</v>
      </c>
      <c r="C679" s="2">
        <v>31</v>
      </c>
      <c r="D679" s="2">
        <v>0</v>
      </c>
      <c r="E679" s="2">
        <v>1</v>
      </c>
      <c r="F679" s="2">
        <v>1032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941</v>
      </c>
      <c r="C680" s="2">
        <v>31</v>
      </c>
      <c r="D680" s="2">
        <v>0</v>
      </c>
      <c r="E680" s="2">
        <v>1</v>
      </c>
      <c r="F680" s="2">
        <v>1040</v>
      </c>
      <c r="G680" s="2">
        <v>0</v>
      </c>
      <c r="H680" s="2">
        <v>0</v>
      </c>
      <c r="I680" s="2">
        <v>272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942</v>
      </c>
      <c r="C681" s="2">
        <v>31</v>
      </c>
      <c r="D681" s="2">
        <v>0</v>
      </c>
      <c r="E681" s="2">
        <v>1</v>
      </c>
      <c r="F681" s="2">
        <v>1041</v>
      </c>
      <c r="G681" s="2">
        <v>0</v>
      </c>
      <c r="H681" s="2">
        <v>0</v>
      </c>
      <c r="I681" s="2">
        <v>273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>
        <v>680</v>
      </c>
      <c r="B682" s="2" t="s">
        <v>943</v>
      </c>
      <c r="C682" s="2">
        <v>31</v>
      </c>
      <c r="D682" s="2">
        <v>0</v>
      </c>
      <c r="E682" s="2">
        <v>1</v>
      </c>
      <c r="F682" s="2">
        <v>1042</v>
      </c>
      <c r="G682" s="2">
        <v>0</v>
      </c>
      <c r="H682" s="2">
        <v>0</v>
      </c>
      <c r="I682" s="2">
        <v>274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944</v>
      </c>
      <c r="C683" s="2">
        <v>31</v>
      </c>
      <c r="D683" s="2">
        <v>0</v>
      </c>
      <c r="E683" s="2">
        <v>1</v>
      </c>
      <c r="F683" s="2">
        <v>1043</v>
      </c>
      <c r="G683" s="2">
        <v>0</v>
      </c>
      <c r="H683" s="2">
        <v>0</v>
      </c>
      <c r="I683" s="2">
        <v>275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5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945</v>
      </c>
      <c r="C684" s="2">
        <v>31</v>
      </c>
      <c r="D684" s="2">
        <v>0</v>
      </c>
      <c r="E684" s="2">
        <v>1</v>
      </c>
      <c r="F684" s="2">
        <v>1044</v>
      </c>
      <c r="G684" s="2">
        <v>0</v>
      </c>
      <c r="H684" s="2">
        <v>0</v>
      </c>
      <c r="I684" s="2">
        <v>276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946</v>
      </c>
      <c r="C685" s="2">
        <v>31</v>
      </c>
      <c r="D685" s="2">
        <v>0</v>
      </c>
      <c r="E685" s="2">
        <v>1</v>
      </c>
      <c r="F685" s="2">
        <v>1018</v>
      </c>
      <c r="G685" s="2">
        <v>0</v>
      </c>
      <c r="H685" s="2">
        <v>0</v>
      </c>
      <c r="I685" s="2">
        <v>1020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255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>
        <v>684</v>
      </c>
      <c r="B686" s="2" t="s">
        <v>947</v>
      </c>
      <c r="C686" s="2">
        <v>31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1220</v>
      </c>
      <c r="J686" s="2">
        <v>10000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255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>
        <v>685</v>
      </c>
      <c r="B687" s="2" t="s">
        <v>948</v>
      </c>
      <c r="C687" s="2">
        <v>31</v>
      </c>
      <c r="D687" s="2">
        <v>0</v>
      </c>
      <c r="E687" s="2">
        <v>1</v>
      </c>
      <c r="F687" s="2">
        <v>0</v>
      </c>
      <c r="G687" s="2">
        <v>0</v>
      </c>
      <c r="H687" s="2">
        <v>0</v>
      </c>
      <c r="I687" s="2">
        <v>1220</v>
      </c>
      <c r="J687" s="2">
        <v>10000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255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949</v>
      </c>
      <c r="C688" s="2">
        <v>31</v>
      </c>
      <c r="D688" s="2">
        <v>0</v>
      </c>
      <c r="E688" s="2">
        <v>1</v>
      </c>
      <c r="F688" s="2">
        <v>0</v>
      </c>
      <c r="G688" s="2">
        <v>0</v>
      </c>
      <c r="H688" s="2">
        <v>0</v>
      </c>
      <c r="I688" s="2">
        <v>1220</v>
      </c>
      <c r="J688" s="2">
        <v>10000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255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950</v>
      </c>
      <c r="C689" s="2">
        <v>31</v>
      </c>
      <c r="D689" s="2">
        <v>0</v>
      </c>
      <c r="E689" s="2">
        <v>1</v>
      </c>
      <c r="F689" s="2">
        <v>0</v>
      </c>
      <c r="G689" s="2">
        <v>0</v>
      </c>
      <c r="H689" s="2">
        <v>0</v>
      </c>
      <c r="I689" s="2">
        <v>1220</v>
      </c>
      <c r="J689" s="2">
        <v>10000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255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5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951</v>
      </c>
      <c r="C690" s="2">
        <v>31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1220</v>
      </c>
      <c r="J690" s="2">
        <v>10000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255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>
        <v>689</v>
      </c>
      <c r="B691" s="2" t="s">
        <v>952</v>
      </c>
      <c r="C691" s="2">
        <v>31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1220</v>
      </c>
      <c r="J691" s="2">
        <v>10000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255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953</v>
      </c>
      <c r="C692" s="2">
        <v>31</v>
      </c>
      <c r="D692" s="2">
        <v>0</v>
      </c>
      <c r="E692" s="2">
        <v>1</v>
      </c>
      <c r="F692" s="2">
        <v>0</v>
      </c>
      <c r="G692" s="2">
        <v>0</v>
      </c>
      <c r="H692" s="2">
        <v>0</v>
      </c>
      <c r="I692" s="2">
        <v>1220</v>
      </c>
      <c r="J692" s="2">
        <v>10000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>
        <v>691</v>
      </c>
      <c r="B693" s="2" t="s">
        <v>954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955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956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5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957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>
        <v>695</v>
      </c>
      <c r="B697" s="2" t="s">
        <v>958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959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960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961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>
        <v>699</v>
      </c>
      <c r="B701" s="2" t="s">
        <v>962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5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>
        <v>700</v>
      </c>
      <c r="B702" s="2" t="s">
        <v>963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964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965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966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>
        <v>704</v>
      </c>
      <c r="B706" s="2" t="s">
        <v>967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968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5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>
        <v>706</v>
      </c>
      <c r="B708" s="2" t="s">
        <v>969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970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971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972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>
        <v>710</v>
      </c>
      <c r="B712" s="2" t="s">
        <v>973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974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5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975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2388</v>
      </c>
      <c r="C715" s="2">
        <v>7</v>
      </c>
      <c r="D715" s="2">
        <v>1</v>
      </c>
      <c r="E715" s="2">
        <v>1</v>
      </c>
      <c r="F715" s="2">
        <v>1</v>
      </c>
      <c r="G715" s="2">
        <v>0</v>
      </c>
      <c r="H715" s="2">
        <v>0</v>
      </c>
      <c r="I715" s="2">
        <v>990</v>
      </c>
      <c r="J715" s="2">
        <v>4000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>
        <v>714</v>
      </c>
      <c r="B716" s="2" t="s">
        <v>303</v>
      </c>
      <c r="C716" s="2">
        <v>7</v>
      </c>
      <c r="D716" s="2">
        <v>1</v>
      </c>
      <c r="E716" s="2">
        <v>1</v>
      </c>
      <c r="F716" s="2">
        <v>1</v>
      </c>
      <c r="G716" s="2">
        <v>0</v>
      </c>
      <c r="H716" s="2">
        <v>0</v>
      </c>
      <c r="I716" s="2">
        <v>991</v>
      </c>
      <c r="J716" s="2">
        <v>9000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>
        <v>715</v>
      </c>
      <c r="B717" s="2" t="s">
        <v>302</v>
      </c>
      <c r="C717" s="2">
        <v>7</v>
      </c>
      <c r="D717" s="2">
        <v>1</v>
      </c>
      <c r="E717" s="2">
        <v>1</v>
      </c>
      <c r="F717" s="2">
        <v>1</v>
      </c>
      <c r="G717" s="2">
        <v>0</v>
      </c>
      <c r="H717" s="2">
        <v>0</v>
      </c>
      <c r="I717" s="2">
        <v>992</v>
      </c>
      <c r="J717" s="2">
        <v>20000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301</v>
      </c>
      <c r="C718" s="2">
        <v>7</v>
      </c>
      <c r="D718" s="2">
        <v>2</v>
      </c>
      <c r="E718" s="2">
        <v>1</v>
      </c>
      <c r="F718" s="2">
        <v>2</v>
      </c>
      <c r="G718" s="2">
        <v>0</v>
      </c>
      <c r="H718" s="2">
        <v>0</v>
      </c>
      <c r="I718" s="2">
        <v>994</v>
      </c>
      <c r="J718" s="2">
        <v>6000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300</v>
      </c>
      <c r="C719" s="2">
        <v>7</v>
      </c>
      <c r="D719" s="2">
        <v>2</v>
      </c>
      <c r="E719" s="2">
        <v>1</v>
      </c>
      <c r="F719" s="2">
        <v>2</v>
      </c>
      <c r="G719" s="2">
        <v>0</v>
      </c>
      <c r="H719" s="2">
        <v>0</v>
      </c>
      <c r="I719" s="2">
        <v>995</v>
      </c>
      <c r="J719" s="2">
        <v>14000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5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299</v>
      </c>
      <c r="C720" s="2">
        <v>7</v>
      </c>
      <c r="D720" s="2">
        <v>2</v>
      </c>
      <c r="E720" s="2">
        <v>1</v>
      </c>
      <c r="F720" s="2">
        <v>2</v>
      </c>
      <c r="G720" s="2">
        <v>0</v>
      </c>
      <c r="H720" s="2">
        <v>0</v>
      </c>
      <c r="I720" s="2">
        <v>996</v>
      </c>
      <c r="J720" s="2">
        <v>32000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>
        <v>719</v>
      </c>
      <c r="B721" s="2" t="s">
        <v>298</v>
      </c>
      <c r="C721" s="2">
        <v>7</v>
      </c>
      <c r="D721" s="2">
        <v>3</v>
      </c>
      <c r="E721" s="2">
        <v>1</v>
      </c>
      <c r="F721" s="2">
        <v>3</v>
      </c>
      <c r="G721" s="2">
        <v>0</v>
      </c>
      <c r="H721" s="2">
        <v>0</v>
      </c>
      <c r="I721" s="2">
        <v>1028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297</v>
      </c>
      <c r="C722" s="2">
        <v>7</v>
      </c>
      <c r="D722" s="2">
        <v>3</v>
      </c>
      <c r="E722" s="2">
        <v>1</v>
      </c>
      <c r="F722" s="2">
        <v>3</v>
      </c>
      <c r="G722" s="2">
        <v>0</v>
      </c>
      <c r="H722" s="2">
        <v>0</v>
      </c>
      <c r="I722" s="2">
        <v>1027</v>
      </c>
      <c r="J722" s="2">
        <v>15000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>
        <v>721</v>
      </c>
      <c r="B723" s="2" t="s">
        <v>296</v>
      </c>
      <c r="C723" s="2">
        <v>7</v>
      </c>
      <c r="D723" s="2">
        <v>3</v>
      </c>
      <c r="E723" s="2">
        <v>1</v>
      </c>
      <c r="F723" s="2">
        <v>3</v>
      </c>
      <c r="G723" s="2">
        <v>0</v>
      </c>
      <c r="H723" s="2">
        <v>0</v>
      </c>
      <c r="I723" s="2">
        <v>1026</v>
      </c>
      <c r="J723" s="2">
        <v>20000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976</v>
      </c>
      <c r="C724" s="2">
        <v>62</v>
      </c>
      <c r="D724" s="2">
        <v>0</v>
      </c>
      <c r="E724" s="2">
        <v>1</v>
      </c>
      <c r="F724" s="2">
        <v>0</v>
      </c>
      <c r="G724" s="2">
        <v>0</v>
      </c>
      <c r="H724" s="2">
        <v>0</v>
      </c>
      <c r="I724" s="2">
        <v>560</v>
      </c>
      <c r="J724" s="2">
        <v>6000</v>
      </c>
      <c r="K724" s="2">
        <v>0</v>
      </c>
      <c r="L724" s="2">
        <v>1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15</v>
      </c>
      <c r="W724" s="2">
        <v>4000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977</v>
      </c>
      <c r="C725" s="2">
        <v>62</v>
      </c>
      <c r="D725" s="2">
        <v>0</v>
      </c>
      <c r="E725" s="2">
        <v>1</v>
      </c>
      <c r="F725" s="2">
        <v>0</v>
      </c>
      <c r="G725" s="2">
        <v>0</v>
      </c>
      <c r="H725" s="2">
        <v>0</v>
      </c>
      <c r="I725" s="2">
        <v>561</v>
      </c>
      <c r="J725" s="2">
        <v>6000</v>
      </c>
      <c r="K725" s="2">
        <v>0</v>
      </c>
      <c r="L725" s="2">
        <v>2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22</v>
      </c>
      <c r="W725" s="2">
        <v>20000</v>
      </c>
      <c r="X725" s="2">
        <v>0</v>
      </c>
      <c r="Y725" s="2">
        <v>253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5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978</v>
      </c>
      <c r="C726" s="2">
        <v>62</v>
      </c>
      <c r="D726" s="2">
        <v>0</v>
      </c>
      <c r="E726" s="2">
        <v>1</v>
      </c>
      <c r="F726" s="2">
        <v>0</v>
      </c>
      <c r="G726" s="2">
        <v>0</v>
      </c>
      <c r="H726" s="2">
        <v>0</v>
      </c>
      <c r="I726" s="2">
        <v>562</v>
      </c>
      <c r="J726" s="2">
        <v>7000</v>
      </c>
      <c r="K726" s="2">
        <v>0</v>
      </c>
      <c r="L726" s="2">
        <v>3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30</v>
      </c>
      <c r="W726" s="2">
        <v>30000</v>
      </c>
      <c r="X726" s="2">
        <v>0</v>
      </c>
      <c r="Y726" s="2">
        <v>253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>
        <v>725</v>
      </c>
      <c r="B727" s="2" t="s">
        <v>979</v>
      </c>
      <c r="C727" s="2">
        <v>62</v>
      </c>
      <c r="D727" s="2">
        <v>0</v>
      </c>
      <c r="E727" s="2">
        <v>1</v>
      </c>
      <c r="F727" s="2">
        <v>0</v>
      </c>
      <c r="G727" s="2">
        <v>0</v>
      </c>
      <c r="H727" s="2">
        <v>0</v>
      </c>
      <c r="I727" s="2">
        <v>563</v>
      </c>
      <c r="J727" s="2">
        <v>7000</v>
      </c>
      <c r="K727" s="2">
        <v>1</v>
      </c>
      <c r="L727" s="2">
        <v>3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35</v>
      </c>
      <c r="W727" s="2">
        <v>40000</v>
      </c>
      <c r="X727" s="2">
        <v>0</v>
      </c>
      <c r="Y727" s="2">
        <v>70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980</v>
      </c>
      <c r="C728" s="2">
        <v>64</v>
      </c>
      <c r="D728" s="2">
        <v>0</v>
      </c>
      <c r="E728" s="2">
        <v>1</v>
      </c>
      <c r="F728" s="2">
        <v>0</v>
      </c>
      <c r="G728" s="2">
        <v>0</v>
      </c>
      <c r="H728" s="2">
        <v>0</v>
      </c>
      <c r="I728" s="2">
        <v>550</v>
      </c>
      <c r="J728" s="2">
        <v>6000</v>
      </c>
      <c r="K728" s="2">
        <v>0</v>
      </c>
      <c r="L728" s="2">
        <v>1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15</v>
      </c>
      <c r="W728" s="2">
        <v>4000</v>
      </c>
      <c r="X728" s="2">
        <v>0</v>
      </c>
      <c r="Y728" s="3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981</v>
      </c>
      <c r="C729" s="2">
        <v>64</v>
      </c>
      <c r="D729" s="2">
        <v>0</v>
      </c>
      <c r="E729" s="2">
        <v>1</v>
      </c>
      <c r="F729" s="2">
        <v>0</v>
      </c>
      <c r="G729" s="2">
        <v>0</v>
      </c>
      <c r="H729" s="2">
        <v>0</v>
      </c>
      <c r="I729" s="2">
        <v>551</v>
      </c>
      <c r="J729" s="2">
        <v>6000</v>
      </c>
      <c r="K729" s="2">
        <v>0</v>
      </c>
      <c r="L729" s="2">
        <v>2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22</v>
      </c>
      <c r="W729" s="2">
        <v>20000</v>
      </c>
      <c r="X729" s="2">
        <v>0</v>
      </c>
      <c r="Y729" s="3">
        <v>253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982</v>
      </c>
      <c r="C730" s="2">
        <v>64</v>
      </c>
      <c r="D730" s="2">
        <v>0</v>
      </c>
      <c r="E730" s="2">
        <v>1</v>
      </c>
      <c r="F730" s="2">
        <v>0</v>
      </c>
      <c r="G730" s="2">
        <v>0</v>
      </c>
      <c r="H730" s="2">
        <v>0</v>
      </c>
      <c r="I730" s="2">
        <v>552</v>
      </c>
      <c r="J730" s="2">
        <v>7000</v>
      </c>
      <c r="K730" s="2">
        <v>1</v>
      </c>
      <c r="L730" s="2">
        <v>2</v>
      </c>
      <c r="M730" s="2">
        <v>0</v>
      </c>
      <c r="N730" s="2">
        <v>1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30</v>
      </c>
      <c r="W730" s="2">
        <v>30000</v>
      </c>
      <c r="X730" s="2">
        <v>0</v>
      </c>
      <c r="Y730" s="3">
        <v>253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>
        <v>729</v>
      </c>
      <c r="B731" s="2" t="s">
        <v>983</v>
      </c>
      <c r="C731" s="2">
        <v>64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553</v>
      </c>
      <c r="J731" s="2">
        <v>7000</v>
      </c>
      <c r="K731" s="2">
        <v>0</v>
      </c>
      <c r="L731" s="2">
        <v>3</v>
      </c>
      <c r="M731" s="2">
        <v>0</v>
      </c>
      <c r="N731" s="2">
        <v>1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35</v>
      </c>
      <c r="W731" s="2">
        <v>40000</v>
      </c>
      <c r="X731" s="2">
        <v>0</v>
      </c>
      <c r="Y731" s="3">
        <v>70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5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5" customFormat="1">
      <c r="A732">
        <v>730</v>
      </c>
      <c r="B732" s="5" t="s">
        <v>984</v>
      </c>
      <c r="C732" s="5">
        <v>15</v>
      </c>
      <c r="D732" s="5">
        <v>0</v>
      </c>
      <c r="E732" s="5">
        <v>20</v>
      </c>
      <c r="F732" s="5">
        <v>0</v>
      </c>
      <c r="G732" s="5">
        <v>0</v>
      </c>
      <c r="H732" s="5">
        <v>0</v>
      </c>
      <c r="I732" s="5">
        <v>1114</v>
      </c>
      <c r="J732" s="5">
        <v>8000</v>
      </c>
      <c r="K732" s="5">
        <v>4</v>
      </c>
      <c r="L732" s="5">
        <v>6</v>
      </c>
      <c r="M732" s="5">
        <v>4</v>
      </c>
      <c r="N732" s="5">
        <v>4</v>
      </c>
      <c r="O732" s="5">
        <v>1</v>
      </c>
      <c r="P732" s="5">
        <v>2</v>
      </c>
      <c r="Q732" s="5">
        <v>0</v>
      </c>
      <c r="R732" s="5">
        <v>0</v>
      </c>
      <c r="S732" s="5">
        <v>0</v>
      </c>
      <c r="T732" s="5">
        <v>0</v>
      </c>
      <c r="U732" s="2">
        <v>1</v>
      </c>
      <c r="V732" s="2">
        <v>45</v>
      </c>
      <c r="W732" s="2">
        <v>60000</v>
      </c>
      <c r="X732" s="2">
        <v>0</v>
      </c>
      <c r="Y732" s="3">
        <v>70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1" customFormat="1">
      <c r="A733" s="2">
        <v>731</v>
      </c>
      <c r="B733" s="2" t="s">
        <v>985</v>
      </c>
      <c r="C733" s="2">
        <v>20</v>
      </c>
      <c r="D733" s="2">
        <v>0</v>
      </c>
      <c r="E733" s="2">
        <v>2</v>
      </c>
      <c r="F733" s="2">
        <v>0</v>
      </c>
      <c r="G733" s="2">
        <v>0</v>
      </c>
      <c r="H733" s="2">
        <v>0</v>
      </c>
      <c r="I733" s="2">
        <v>781</v>
      </c>
      <c r="J733" s="2">
        <v>7000</v>
      </c>
      <c r="K733" s="2">
        <v>0</v>
      </c>
      <c r="L733" s="2">
        <v>0</v>
      </c>
      <c r="M733" s="2">
        <v>0</v>
      </c>
      <c r="N733" s="2">
        <v>0</v>
      </c>
      <c r="O733" s="2">
        <v>3</v>
      </c>
      <c r="P733" s="2">
        <v>7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45</v>
      </c>
      <c r="W733" s="2">
        <v>60000</v>
      </c>
      <c r="X733" s="2">
        <v>0</v>
      </c>
      <c r="Y733" s="3">
        <v>70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1" customFormat="1">
      <c r="A734" s="2">
        <v>732</v>
      </c>
      <c r="B734" s="6" t="s">
        <v>986</v>
      </c>
      <c r="C734" s="2">
        <v>30</v>
      </c>
      <c r="D734" s="2">
        <v>0</v>
      </c>
      <c r="E734" s="2">
        <v>1</v>
      </c>
      <c r="F734" s="2">
        <v>0</v>
      </c>
      <c r="G734" s="2">
        <v>1</v>
      </c>
      <c r="H734" s="2">
        <v>0</v>
      </c>
      <c r="I734" s="2">
        <v>860</v>
      </c>
      <c r="J734" s="2">
        <v>7000</v>
      </c>
      <c r="K734" s="6">
        <v>1</v>
      </c>
      <c r="L734" s="6">
        <v>2</v>
      </c>
      <c r="M734" s="6">
        <v>0</v>
      </c>
      <c r="N734" s="6">
        <v>2</v>
      </c>
      <c r="O734" s="6">
        <v>0</v>
      </c>
      <c r="P734" s="6">
        <v>1</v>
      </c>
      <c r="Q734" s="6">
        <v>0</v>
      </c>
      <c r="R734" s="6">
        <v>0</v>
      </c>
      <c r="S734" s="6">
        <v>0</v>
      </c>
      <c r="T734" s="6">
        <v>0</v>
      </c>
      <c r="U734" s="2">
        <v>1</v>
      </c>
      <c r="V734" s="6">
        <v>45</v>
      </c>
      <c r="W734" s="2">
        <v>60000</v>
      </c>
      <c r="X734" s="2">
        <v>0</v>
      </c>
      <c r="Y734" s="3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1" customFormat="1">
      <c r="A735" s="2">
        <v>733</v>
      </c>
      <c r="B735" s="2" t="s">
        <v>987</v>
      </c>
      <c r="C735" s="2">
        <v>26</v>
      </c>
      <c r="D735" s="2">
        <v>0</v>
      </c>
      <c r="E735" s="2">
        <v>2</v>
      </c>
      <c r="F735" s="2">
        <v>0</v>
      </c>
      <c r="G735" s="2">
        <v>0</v>
      </c>
      <c r="H735" s="2">
        <v>0</v>
      </c>
      <c r="I735" s="2">
        <v>766</v>
      </c>
      <c r="J735" s="2">
        <v>7000</v>
      </c>
      <c r="K735" s="2">
        <v>0</v>
      </c>
      <c r="L735" s="2">
        <v>2</v>
      </c>
      <c r="M735" s="2">
        <v>0</v>
      </c>
      <c r="N735" s="2">
        <v>2</v>
      </c>
      <c r="O735" s="2">
        <v>1</v>
      </c>
      <c r="P735" s="2">
        <v>4</v>
      </c>
      <c r="Q735" s="2">
        <v>0</v>
      </c>
      <c r="R735" s="2">
        <v>0</v>
      </c>
      <c r="S735" s="2">
        <v>0</v>
      </c>
      <c r="T735" s="2">
        <v>0</v>
      </c>
      <c r="U735" s="2">
        <v>1</v>
      </c>
      <c r="V735" s="2">
        <v>45</v>
      </c>
      <c r="W735" s="2">
        <v>60000</v>
      </c>
      <c r="X735" s="2">
        <v>0</v>
      </c>
      <c r="Y735" s="3">
        <v>70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1" customFormat="1">
      <c r="A736">
        <v>734</v>
      </c>
      <c r="B736" s="2" t="s">
        <v>988</v>
      </c>
      <c r="C736" s="2">
        <v>22</v>
      </c>
      <c r="D736" s="2">
        <v>0</v>
      </c>
      <c r="E736" s="2">
        <v>2</v>
      </c>
      <c r="F736" s="2">
        <v>0</v>
      </c>
      <c r="G736" s="2">
        <v>0</v>
      </c>
      <c r="H736" s="2">
        <v>0</v>
      </c>
      <c r="I736" s="2">
        <v>773</v>
      </c>
      <c r="J736" s="2">
        <v>7000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8</v>
      </c>
      <c r="Q736" s="2">
        <v>0</v>
      </c>
      <c r="R736" s="2">
        <v>0</v>
      </c>
      <c r="S736" s="2">
        <v>0</v>
      </c>
      <c r="T736" s="2">
        <v>0</v>
      </c>
      <c r="U736" s="2">
        <v>1</v>
      </c>
      <c r="V736" s="2">
        <v>45</v>
      </c>
      <c r="W736" s="2">
        <v>60000</v>
      </c>
      <c r="X736" s="2">
        <v>0</v>
      </c>
      <c r="Y736" s="3">
        <v>70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1" customFormat="1">
      <c r="A737" s="2">
        <v>735</v>
      </c>
      <c r="B737" s="2" t="s">
        <v>989</v>
      </c>
      <c r="C737" s="2">
        <v>64</v>
      </c>
      <c r="D737" s="2">
        <v>0</v>
      </c>
      <c r="E737" s="2">
        <v>2</v>
      </c>
      <c r="F737" s="2">
        <v>0</v>
      </c>
      <c r="G737" s="2">
        <v>0</v>
      </c>
      <c r="H737" s="2">
        <v>0</v>
      </c>
      <c r="I737" s="2">
        <v>761</v>
      </c>
      <c r="J737" s="2">
        <v>7000</v>
      </c>
      <c r="K737" s="2">
        <v>2</v>
      </c>
      <c r="L737" s="2">
        <v>3</v>
      </c>
      <c r="M737" s="2">
        <v>0</v>
      </c>
      <c r="N737" s="2">
        <v>1</v>
      </c>
      <c r="O737" s="2">
        <v>1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1</v>
      </c>
      <c r="V737" s="2">
        <v>45</v>
      </c>
      <c r="W737" s="2">
        <v>60000</v>
      </c>
      <c r="X737" s="2">
        <v>0</v>
      </c>
      <c r="Y737" s="3">
        <v>70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5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1" customFormat="1">
      <c r="A738">
        <v>736</v>
      </c>
      <c r="B738" s="2" t="s">
        <v>990</v>
      </c>
      <c r="C738" s="2">
        <v>62</v>
      </c>
      <c r="D738" s="2">
        <v>0</v>
      </c>
      <c r="E738" s="2">
        <v>2</v>
      </c>
      <c r="F738" s="2">
        <v>0</v>
      </c>
      <c r="G738" s="2">
        <v>0</v>
      </c>
      <c r="H738" s="2">
        <v>0</v>
      </c>
      <c r="I738" s="2">
        <v>752</v>
      </c>
      <c r="J738" s="2">
        <v>7000</v>
      </c>
      <c r="K738" s="2">
        <v>0</v>
      </c>
      <c r="L738" s="2">
        <v>3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1</v>
      </c>
      <c r="V738" s="2">
        <v>45</v>
      </c>
      <c r="W738" s="2">
        <v>60000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991</v>
      </c>
      <c r="C739" s="5">
        <v>15</v>
      </c>
      <c r="D739" s="5">
        <v>0</v>
      </c>
      <c r="E739" s="5">
        <v>5</v>
      </c>
      <c r="F739" s="5">
        <v>0</v>
      </c>
      <c r="G739" s="5">
        <v>0</v>
      </c>
      <c r="H739" s="5">
        <v>0</v>
      </c>
      <c r="I739" s="5">
        <v>1115</v>
      </c>
      <c r="J739" s="5">
        <v>8000</v>
      </c>
      <c r="K739" s="5">
        <v>4</v>
      </c>
      <c r="L739" s="5">
        <v>6</v>
      </c>
      <c r="M739" s="5">
        <v>3</v>
      </c>
      <c r="N739" s="5">
        <v>4</v>
      </c>
      <c r="O739" s="5">
        <v>0</v>
      </c>
      <c r="P739" s="5">
        <v>0</v>
      </c>
      <c r="Q739" s="5">
        <v>1</v>
      </c>
      <c r="R739" s="5">
        <v>3</v>
      </c>
      <c r="S739" s="5">
        <v>0</v>
      </c>
      <c r="T739" s="5">
        <v>0</v>
      </c>
      <c r="U739" s="2">
        <v>2</v>
      </c>
      <c r="V739" s="2">
        <v>30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2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992</v>
      </c>
      <c r="C740" s="2">
        <v>20</v>
      </c>
      <c r="D740" s="2">
        <v>0</v>
      </c>
      <c r="E740" s="2">
        <v>1</v>
      </c>
      <c r="F740" s="2">
        <v>0</v>
      </c>
      <c r="G740" s="2">
        <v>0</v>
      </c>
      <c r="H740" s="2">
        <v>0</v>
      </c>
      <c r="I740" s="2">
        <v>775</v>
      </c>
      <c r="J740" s="2">
        <v>7000</v>
      </c>
      <c r="K740" s="2">
        <v>0</v>
      </c>
      <c r="L740" s="2">
        <v>3</v>
      </c>
      <c r="M740" s="2">
        <v>0</v>
      </c>
      <c r="N740" s="2">
        <v>0</v>
      </c>
      <c r="O740" s="2">
        <v>0</v>
      </c>
      <c r="P740" s="2">
        <v>0</v>
      </c>
      <c r="Q740" s="2">
        <v>1</v>
      </c>
      <c r="R740" s="2">
        <v>9</v>
      </c>
      <c r="S740" s="2">
        <v>0</v>
      </c>
      <c r="T740" s="2">
        <v>0</v>
      </c>
      <c r="U740" s="2">
        <v>2</v>
      </c>
      <c r="V740" s="2">
        <v>30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993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862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0</v>
      </c>
      <c r="Q741" s="6">
        <v>0</v>
      </c>
      <c r="R741" s="6">
        <v>1</v>
      </c>
      <c r="S741" s="6">
        <v>0</v>
      </c>
      <c r="T741" s="6">
        <v>0</v>
      </c>
      <c r="U741" s="2">
        <v>2</v>
      </c>
      <c r="V741" s="6">
        <v>30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>
        <v>740</v>
      </c>
      <c r="B742" s="2" t="s">
        <v>994</v>
      </c>
      <c r="C742" s="2">
        <v>26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762</v>
      </c>
      <c r="J742" s="2">
        <v>7000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2</v>
      </c>
      <c r="R742" s="2">
        <v>4</v>
      </c>
      <c r="S742" s="2">
        <v>0</v>
      </c>
      <c r="T742" s="2">
        <v>0</v>
      </c>
      <c r="U742" s="2">
        <v>2</v>
      </c>
      <c r="V742" s="2">
        <v>30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995</v>
      </c>
      <c r="C743" s="2">
        <v>22</v>
      </c>
      <c r="D743" s="2">
        <v>0</v>
      </c>
      <c r="E743" s="2">
        <v>1</v>
      </c>
      <c r="F743" s="2">
        <v>0</v>
      </c>
      <c r="G743" s="2">
        <v>0</v>
      </c>
      <c r="H743" s="2">
        <v>0</v>
      </c>
      <c r="I743" s="2">
        <v>771</v>
      </c>
      <c r="J743" s="2">
        <v>7000</v>
      </c>
      <c r="K743" s="2">
        <v>0</v>
      </c>
      <c r="L743" s="2">
        <v>1</v>
      </c>
      <c r="M743" s="2">
        <v>0</v>
      </c>
      <c r="N743" s="2">
        <v>0</v>
      </c>
      <c r="O743" s="2">
        <v>0</v>
      </c>
      <c r="P743" s="2">
        <v>0</v>
      </c>
      <c r="Q743" s="2">
        <v>1</v>
      </c>
      <c r="R743" s="2">
        <v>7</v>
      </c>
      <c r="S743" s="2">
        <v>0</v>
      </c>
      <c r="T743" s="2">
        <v>0</v>
      </c>
      <c r="U743" s="2">
        <v>2</v>
      </c>
      <c r="V743" s="2">
        <v>30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5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996</v>
      </c>
      <c r="C744" s="2">
        <v>64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759</v>
      </c>
      <c r="J744" s="2">
        <v>7000</v>
      </c>
      <c r="K744" s="2">
        <v>2</v>
      </c>
      <c r="L744" s="2">
        <v>2</v>
      </c>
      <c r="M744" s="2">
        <v>0</v>
      </c>
      <c r="N744" s="2">
        <v>1</v>
      </c>
      <c r="O744" s="2">
        <v>0</v>
      </c>
      <c r="P744" s="2">
        <v>0</v>
      </c>
      <c r="Q744" s="2">
        <v>1</v>
      </c>
      <c r="R744" s="2">
        <v>0</v>
      </c>
      <c r="S744" s="2">
        <v>0</v>
      </c>
      <c r="T744" s="2">
        <v>0</v>
      </c>
      <c r="U744" s="2">
        <v>2</v>
      </c>
      <c r="V744" s="2">
        <v>30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997</v>
      </c>
      <c r="C745" s="2">
        <v>62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750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0</v>
      </c>
      <c r="T745" s="2">
        <v>0</v>
      </c>
      <c r="U745" s="2">
        <v>2</v>
      </c>
      <c r="V745" s="2">
        <v>30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>
        <v>744</v>
      </c>
      <c r="B746" s="5" t="s">
        <v>998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1116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0</v>
      </c>
      <c r="R746" s="5">
        <v>0</v>
      </c>
      <c r="S746" s="5">
        <v>1</v>
      </c>
      <c r="T746" s="5">
        <v>3</v>
      </c>
      <c r="U746" s="2">
        <v>3</v>
      </c>
      <c r="V746" s="2">
        <v>28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>
        <v>745</v>
      </c>
      <c r="B747" s="2" t="s">
        <v>999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779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2</v>
      </c>
      <c r="T747" s="2">
        <v>8</v>
      </c>
      <c r="U747" s="2">
        <v>3</v>
      </c>
      <c r="V747" s="2">
        <v>28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1000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861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1</v>
      </c>
      <c r="U748" s="2">
        <v>3</v>
      </c>
      <c r="V748" s="6">
        <v>28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1001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764</v>
      </c>
      <c r="J749" s="2">
        <v>7000</v>
      </c>
      <c r="K749" s="2">
        <v>1</v>
      </c>
      <c r="L749" s="2">
        <v>3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2</v>
      </c>
      <c r="T749" s="2">
        <v>4</v>
      </c>
      <c r="U749" s="2">
        <v>3</v>
      </c>
      <c r="V749" s="2">
        <v>28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5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1002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772</v>
      </c>
      <c r="J750" s="2">
        <v>7000</v>
      </c>
      <c r="K750" s="2">
        <v>0</v>
      </c>
      <c r="L750" s="2">
        <v>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8</v>
      </c>
      <c r="U750" s="2">
        <v>3</v>
      </c>
      <c r="V750" s="2">
        <v>28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>
        <v>749</v>
      </c>
      <c r="B751" s="2" t="s">
        <v>1003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760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T751" s="2">
        <v>0</v>
      </c>
      <c r="U751" s="2">
        <v>3</v>
      </c>
      <c r="V751" s="2">
        <v>28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1004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751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T752" s="2">
        <v>0</v>
      </c>
      <c r="U752" s="2">
        <v>3</v>
      </c>
      <c r="V752" s="2">
        <v>28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7" customFormat="1">
      <c r="A753">
        <v>751</v>
      </c>
      <c r="B753" s="7" t="s">
        <v>1005</v>
      </c>
      <c r="C753" s="7">
        <v>15</v>
      </c>
      <c r="D753" s="7">
        <v>0</v>
      </c>
      <c r="E753" s="7">
        <v>20</v>
      </c>
      <c r="F753" s="7">
        <v>0</v>
      </c>
      <c r="G753" s="7">
        <v>0</v>
      </c>
      <c r="H753" s="7">
        <v>0</v>
      </c>
      <c r="I753" s="7">
        <v>1114</v>
      </c>
      <c r="J753" s="7">
        <v>8000</v>
      </c>
      <c r="K753" s="7">
        <v>4</v>
      </c>
      <c r="L753" s="7">
        <v>6</v>
      </c>
      <c r="M753" s="7">
        <v>4</v>
      </c>
      <c r="N753" s="7">
        <v>4</v>
      </c>
      <c r="O753" s="7">
        <v>1</v>
      </c>
      <c r="P753" s="7">
        <v>2</v>
      </c>
      <c r="Q753" s="7">
        <v>0</v>
      </c>
      <c r="R753" s="7">
        <v>0</v>
      </c>
      <c r="S753" s="7">
        <v>0</v>
      </c>
      <c r="T753" s="7">
        <v>0</v>
      </c>
      <c r="U753" s="7">
        <v>1</v>
      </c>
      <c r="V753" s="7">
        <v>45</v>
      </c>
      <c r="W753" s="7">
        <v>60000</v>
      </c>
      <c r="X753" s="7">
        <v>0</v>
      </c>
      <c r="Y753" s="8">
        <v>70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2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8" customFormat="1">
      <c r="A754" s="2">
        <v>752</v>
      </c>
      <c r="B754" s="8" t="s">
        <v>1006</v>
      </c>
      <c r="C754" s="8">
        <v>20</v>
      </c>
      <c r="D754" s="8">
        <v>0</v>
      </c>
      <c r="E754" s="8">
        <v>2</v>
      </c>
      <c r="F754" s="8">
        <v>0</v>
      </c>
      <c r="G754" s="8">
        <v>0</v>
      </c>
      <c r="H754" s="8">
        <v>0</v>
      </c>
      <c r="I754" s="8">
        <v>776</v>
      </c>
      <c r="J754" s="8">
        <v>7000</v>
      </c>
      <c r="K754" s="8">
        <v>0</v>
      </c>
      <c r="L754" s="8">
        <v>0</v>
      </c>
      <c r="M754" s="8">
        <v>0</v>
      </c>
      <c r="N754" s="8">
        <v>0</v>
      </c>
      <c r="O754" s="8">
        <v>3</v>
      </c>
      <c r="P754" s="8">
        <v>7</v>
      </c>
      <c r="Q754" s="8">
        <v>0</v>
      </c>
      <c r="R754" s="8">
        <v>0</v>
      </c>
      <c r="S754" s="8">
        <v>0</v>
      </c>
      <c r="T754" s="8">
        <v>0</v>
      </c>
      <c r="U754" s="8">
        <v>1</v>
      </c>
      <c r="V754" s="8">
        <v>45</v>
      </c>
      <c r="W754" s="7">
        <v>60000</v>
      </c>
      <c r="X754" s="8">
        <v>0</v>
      </c>
      <c r="Y754" s="8">
        <v>70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2">
        <v>0</v>
      </c>
      <c r="AH754" s="8">
        <v>0</v>
      </c>
      <c r="AI754" s="8">
        <v>0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0</v>
      </c>
      <c r="AQ754" s="8">
        <v>0</v>
      </c>
      <c r="AR754" s="8">
        <v>0</v>
      </c>
      <c r="AS754" s="8">
        <v>0</v>
      </c>
      <c r="AT754" s="8">
        <v>0</v>
      </c>
      <c r="AU754" s="8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7" customFormat="1">
      <c r="A755" s="2">
        <v>753</v>
      </c>
      <c r="B755" s="8" t="s">
        <v>1007</v>
      </c>
      <c r="C755" s="7">
        <v>30</v>
      </c>
      <c r="D755" s="7">
        <v>0</v>
      </c>
      <c r="E755" s="7">
        <v>1</v>
      </c>
      <c r="F755" s="7">
        <v>0</v>
      </c>
      <c r="G755" s="7">
        <v>1</v>
      </c>
      <c r="H755" s="7">
        <v>0</v>
      </c>
      <c r="I755" s="7">
        <v>860</v>
      </c>
      <c r="J755" s="7">
        <v>7000</v>
      </c>
      <c r="K755" s="8">
        <v>1</v>
      </c>
      <c r="L755" s="8">
        <v>2</v>
      </c>
      <c r="M755" s="8">
        <v>0</v>
      </c>
      <c r="N755" s="8">
        <v>2</v>
      </c>
      <c r="O755" s="8">
        <v>0</v>
      </c>
      <c r="P755" s="8">
        <v>1</v>
      </c>
      <c r="Q755" s="8">
        <v>0</v>
      </c>
      <c r="R755" s="8">
        <v>0</v>
      </c>
      <c r="S755" s="8">
        <v>0</v>
      </c>
      <c r="T755" s="8">
        <v>0</v>
      </c>
      <c r="U755" s="7">
        <v>1</v>
      </c>
      <c r="V755" s="8">
        <v>45</v>
      </c>
      <c r="W755" s="7">
        <v>60000</v>
      </c>
      <c r="X755" s="7">
        <v>0</v>
      </c>
      <c r="Y755" s="8">
        <v>70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5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8" customFormat="1">
      <c r="A756" s="2">
        <v>754</v>
      </c>
      <c r="B756" s="8" t="s">
        <v>1008</v>
      </c>
      <c r="C756" s="8">
        <v>26</v>
      </c>
      <c r="D756" s="8">
        <v>0</v>
      </c>
      <c r="E756" s="8">
        <v>2</v>
      </c>
      <c r="F756" s="8">
        <v>0</v>
      </c>
      <c r="G756" s="8">
        <v>0</v>
      </c>
      <c r="H756" s="8">
        <v>0</v>
      </c>
      <c r="I756" s="8">
        <v>767</v>
      </c>
      <c r="J756" s="8">
        <v>7000</v>
      </c>
      <c r="K756" s="8">
        <v>0</v>
      </c>
      <c r="L756" s="8">
        <v>2</v>
      </c>
      <c r="M756" s="8">
        <v>0</v>
      </c>
      <c r="N756" s="8">
        <v>2</v>
      </c>
      <c r="O756" s="8">
        <v>1</v>
      </c>
      <c r="P756" s="8">
        <v>4</v>
      </c>
      <c r="Q756" s="8">
        <v>0</v>
      </c>
      <c r="R756" s="8">
        <v>0</v>
      </c>
      <c r="S756" s="8">
        <v>0</v>
      </c>
      <c r="T756" s="8">
        <v>0</v>
      </c>
      <c r="U756" s="8">
        <v>1</v>
      </c>
      <c r="V756" s="8">
        <v>45</v>
      </c>
      <c r="W756" s="7">
        <v>60000</v>
      </c>
      <c r="X756" s="8">
        <v>0</v>
      </c>
      <c r="Y756" s="8">
        <v>70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5">
        <v>0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0</v>
      </c>
      <c r="AU756" s="8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8" customFormat="1">
      <c r="A757">
        <v>755</v>
      </c>
      <c r="B757" s="8" t="s">
        <v>1009</v>
      </c>
      <c r="C757" s="8">
        <v>22</v>
      </c>
      <c r="D757" s="8">
        <v>0</v>
      </c>
      <c r="E757" s="8">
        <v>2</v>
      </c>
      <c r="F757" s="8">
        <v>0</v>
      </c>
      <c r="G757" s="8">
        <v>0</v>
      </c>
      <c r="H757" s="8">
        <v>0</v>
      </c>
      <c r="I757" s="8">
        <v>769</v>
      </c>
      <c r="J757" s="8">
        <v>7000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8</v>
      </c>
      <c r="Q757" s="8">
        <v>0</v>
      </c>
      <c r="R757" s="8">
        <v>0</v>
      </c>
      <c r="S757" s="8">
        <v>0</v>
      </c>
      <c r="T757" s="8">
        <v>0</v>
      </c>
      <c r="U757" s="8">
        <v>1</v>
      </c>
      <c r="V757" s="8">
        <v>45</v>
      </c>
      <c r="W757" s="7">
        <v>60000</v>
      </c>
      <c r="X757" s="8">
        <v>0</v>
      </c>
      <c r="Y757" s="8">
        <v>70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2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0</v>
      </c>
      <c r="AU757" s="8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8" customFormat="1">
      <c r="A758" s="2">
        <v>756</v>
      </c>
      <c r="B758" s="8" t="s">
        <v>1010</v>
      </c>
      <c r="C758" s="8">
        <v>64</v>
      </c>
      <c r="D758" s="8">
        <v>0</v>
      </c>
      <c r="E758" s="8">
        <v>2</v>
      </c>
      <c r="F758" s="8">
        <v>0</v>
      </c>
      <c r="G758" s="8">
        <v>0</v>
      </c>
      <c r="H758" s="8">
        <v>0</v>
      </c>
      <c r="I758" s="8">
        <v>758</v>
      </c>
      <c r="J758" s="8">
        <v>7000</v>
      </c>
      <c r="K758" s="8">
        <v>2</v>
      </c>
      <c r="L758" s="8">
        <v>3</v>
      </c>
      <c r="M758" s="8">
        <v>0</v>
      </c>
      <c r="N758" s="8">
        <v>1</v>
      </c>
      <c r="O758" s="8">
        <v>1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1</v>
      </c>
      <c r="V758" s="8">
        <v>45</v>
      </c>
      <c r="W758" s="7">
        <v>60000</v>
      </c>
      <c r="X758" s="8">
        <v>0</v>
      </c>
      <c r="Y758" s="8">
        <v>70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2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8" customFormat="1">
      <c r="A759" s="2">
        <v>757</v>
      </c>
      <c r="B759" s="8" t="s">
        <v>1011</v>
      </c>
      <c r="C759" s="8">
        <v>62</v>
      </c>
      <c r="D759" s="8">
        <v>0</v>
      </c>
      <c r="E759" s="8">
        <v>2</v>
      </c>
      <c r="F759" s="8">
        <v>0</v>
      </c>
      <c r="G759" s="8">
        <v>0</v>
      </c>
      <c r="H759" s="8">
        <v>0</v>
      </c>
      <c r="I759" s="8">
        <v>755</v>
      </c>
      <c r="J759" s="8">
        <v>7000</v>
      </c>
      <c r="K759" s="8">
        <v>0</v>
      </c>
      <c r="L759" s="8">
        <v>3</v>
      </c>
      <c r="M759" s="8">
        <v>0</v>
      </c>
      <c r="N759" s="8">
        <v>0</v>
      </c>
      <c r="O759" s="8">
        <v>1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1</v>
      </c>
      <c r="V759" s="8">
        <v>45</v>
      </c>
      <c r="W759" s="7">
        <v>60000</v>
      </c>
      <c r="X759" s="8">
        <v>0</v>
      </c>
      <c r="Y759" s="8">
        <v>70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2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8">
        <v>0</v>
      </c>
      <c r="AR759" s="8">
        <v>0</v>
      </c>
      <c r="AS759" s="8">
        <v>0</v>
      </c>
      <c r="AT759" s="8">
        <v>0</v>
      </c>
      <c r="AU759" s="8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1012</v>
      </c>
      <c r="C760" s="7">
        <v>15</v>
      </c>
      <c r="D760" s="7">
        <v>0</v>
      </c>
      <c r="E760" s="7">
        <v>5</v>
      </c>
      <c r="F760" s="7">
        <v>0</v>
      </c>
      <c r="G760" s="7">
        <v>0</v>
      </c>
      <c r="H760" s="7">
        <v>0</v>
      </c>
      <c r="I760" s="7">
        <v>1115</v>
      </c>
      <c r="J760" s="7">
        <v>8000</v>
      </c>
      <c r="K760" s="7">
        <v>4</v>
      </c>
      <c r="L760" s="7">
        <v>6</v>
      </c>
      <c r="M760" s="7">
        <v>3</v>
      </c>
      <c r="N760" s="7">
        <v>4</v>
      </c>
      <c r="O760" s="7">
        <v>0</v>
      </c>
      <c r="P760" s="7">
        <v>0</v>
      </c>
      <c r="Q760" s="7">
        <v>1</v>
      </c>
      <c r="R760" s="7">
        <v>3</v>
      </c>
      <c r="S760" s="7">
        <v>0</v>
      </c>
      <c r="T760" s="7">
        <v>0</v>
      </c>
      <c r="U760" s="7">
        <v>2</v>
      </c>
      <c r="V760" s="7">
        <v>30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>
        <v>759</v>
      </c>
      <c r="B761" s="8" t="s">
        <v>1013</v>
      </c>
      <c r="C761" s="8">
        <v>20</v>
      </c>
      <c r="D761" s="8">
        <v>0</v>
      </c>
      <c r="E761" s="8">
        <v>1</v>
      </c>
      <c r="F761" s="8">
        <v>0</v>
      </c>
      <c r="G761" s="8">
        <v>0</v>
      </c>
      <c r="H761" s="8">
        <v>0</v>
      </c>
      <c r="I761" s="8">
        <v>778</v>
      </c>
      <c r="J761" s="8">
        <v>7000</v>
      </c>
      <c r="K761" s="8">
        <v>0</v>
      </c>
      <c r="L761" s="8">
        <v>3</v>
      </c>
      <c r="M761" s="8">
        <v>0</v>
      </c>
      <c r="N761" s="8">
        <v>0</v>
      </c>
      <c r="O761" s="8">
        <v>0</v>
      </c>
      <c r="P761" s="8">
        <v>0</v>
      </c>
      <c r="Q761" s="8">
        <v>1</v>
      </c>
      <c r="R761" s="8">
        <v>9</v>
      </c>
      <c r="S761" s="8">
        <v>0</v>
      </c>
      <c r="T761" s="8">
        <v>0</v>
      </c>
      <c r="U761" s="8">
        <v>2</v>
      </c>
      <c r="V761" s="8">
        <v>30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5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>
        <v>760</v>
      </c>
      <c r="B762" s="8" t="s">
        <v>1014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862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0</v>
      </c>
      <c r="Q762" s="8">
        <v>0</v>
      </c>
      <c r="R762" s="8">
        <v>1</v>
      </c>
      <c r="S762" s="8">
        <v>0</v>
      </c>
      <c r="T762" s="8">
        <v>0</v>
      </c>
      <c r="U762" s="7">
        <v>2</v>
      </c>
      <c r="V762" s="8">
        <v>30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1015</v>
      </c>
      <c r="C763" s="8">
        <v>26</v>
      </c>
      <c r="D763" s="8">
        <v>0</v>
      </c>
      <c r="E763" s="8">
        <v>1</v>
      </c>
      <c r="F763" s="8">
        <v>0</v>
      </c>
      <c r="G763" s="8">
        <v>0</v>
      </c>
      <c r="H763" s="8">
        <v>0</v>
      </c>
      <c r="I763" s="8">
        <v>763</v>
      </c>
      <c r="J763" s="8">
        <v>7000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2</v>
      </c>
      <c r="R763" s="8">
        <v>4</v>
      </c>
      <c r="S763" s="8">
        <v>0</v>
      </c>
      <c r="T763" s="8">
        <v>0</v>
      </c>
      <c r="U763" s="8">
        <v>2</v>
      </c>
      <c r="V763" s="8">
        <v>30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2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1016</v>
      </c>
      <c r="C764" s="8">
        <v>22</v>
      </c>
      <c r="D764" s="8">
        <v>0</v>
      </c>
      <c r="E764" s="8">
        <v>1</v>
      </c>
      <c r="F764" s="8">
        <v>0</v>
      </c>
      <c r="G764" s="8">
        <v>0</v>
      </c>
      <c r="H764" s="8">
        <v>0</v>
      </c>
      <c r="I764" s="8">
        <v>770</v>
      </c>
      <c r="J764" s="8">
        <v>7000</v>
      </c>
      <c r="K764" s="8">
        <v>0</v>
      </c>
      <c r="L764" s="8">
        <v>1</v>
      </c>
      <c r="M764" s="8">
        <v>0</v>
      </c>
      <c r="N764" s="8">
        <v>0</v>
      </c>
      <c r="O764" s="8">
        <v>0</v>
      </c>
      <c r="P764" s="8">
        <v>0</v>
      </c>
      <c r="Q764" s="8">
        <v>1</v>
      </c>
      <c r="R764" s="8">
        <v>7</v>
      </c>
      <c r="S764" s="8">
        <v>0</v>
      </c>
      <c r="T764" s="8">
        <v>0</v>
      </c>
      <c r="U764" s="8">
        <v>2</v>
      </c>
      <c r="V764" s="8">
        <v>30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1017</v>
      </c>
      <c r="C765" s="8">
        <v>64</v>
      </c>
      <c r="D765" s="8">
        <v>0</v>
      </c>
      <c r="E765" s="8">
        <v>1</v>
      </c>
      <c r="F765" s="8">
        <v>0</v>
      </c>
      <c r="G765" s="8">
        <v>0</v>
      </c>
      <c r="H765" s="8">
        <v>0</v>
      </c>
      <c r="I765" s="8">
        <v>756</v>
      </c>
      <c r="J765" s="8">
        <v>7000</v>
      </c>
      <c r="K765" s="8">
        <v>2</v>
      </c>
      <c r="L765" s="8">
        <v>2</v>
      </c>
      <c r="M765" s="8">
        <v>0</v>
      </c>
      <c r="N765" s="8">
        <v>1</v>
      </c>
      <c r="O765" s="8">
        <v>0</v>
      </c>
      <c r="P765" s="8">
        <v>0</v>
      </c>
      <c r="Q765" s="8">
        <v>1</v>
      </c>
      <c r="R765" s="8">
        <v>0</v>
      </c>
      <c r="S765" s="8">
        <v>0</v>
      </c>
      <c r="T765" s="8">
        <v>0</v>
      </c>
      <c r="U765" s="8">
        <v>2</v>
      </c>
      <c r="V765" s="8">
        <v>30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>
        <v>764</v>
      </c>
      <c r="B766" s="8" t="s">
        <v>1018</v>
      </c>
      <c r="C766" s="8">
        <v>62</v>
      </c>
      <c r="D766" s="8">
        <v>0</v>
      </c>
      <c r="E766" s="8">
        <v>1</v>
      </c>
      <c r="F766" s="8">
        <v>0</v>
      </c>
      <c r="G766" s="8">
        <v>0</v>
      </c>
      <c r="H766" s="8">
        <v>0</v>
      </c>
      <c r="I766" s="8">
        <v>753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0</v>
      </c>
      <c r="P766" s="8">
        <v>0</v>
      </c>
      <c r="Q766" s="8">
        <v>1</v>
      </c>
      <c r="R766" s="8">
        <v>0</v>
      </c>
      <c r="S766" s="8">
        <v>0</v>
      </c>
      <c r="T766" s="8">
        <v>0</v>
      </c>
      <c r="U766" s="8">
        <v>2</v>
      </c>
      <c r="V766" s="8">
        <v>30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1019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1116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0</v>
      </c>
      <c r="R767" s="7">
        <v>0</v>
      </c>
      <c r="S767" s="7">
        <v>1</v>
      </c>
      <c r="T767" s="7">
        <v>3</v>
      </c>
      <c r="U767" s="7">
        <v>3</v>
      </c>
      <c r="V767" s="7">
        <v>28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5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>
        <v>766</v>
      </c>
      <c r="B768" s="8" t="s">
        <v>1020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777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2</v>
      </c>
      <c r="T768" s="8">
        <v>8</v>
      </c>
      <c r="U768" s="8">
        <v>3</v>
      </c>
      <c r="V768" s="8">
        <v>28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1021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861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1</v>
      </c>
      <c r="U769" s="7">
        <v>3</v>
      </c>
      <c r="V769" s="8">
        <v>28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2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1022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765</v>
      </c>
      <c r="J770" s="8">
        <v>7000</v>
      </c>
      <c r="K770" s="8">
        <v>1</v>
      </c>
      <c r="L770" s="8">
        <v>3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2</v>
      </c>
      <c r="T770" s="8">
        <v>4</v>
      </c>
      <c r="U770" s="8">
        <v>3</v>
      </c>
      <c r="V770" s="8">
        <v>28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1023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768</v>
      </c>
      <c r="J771" s="8">
        <v>7000</v>
      </c>
      <c r="K771" s="8">
        <v>0</v>
      </c>
      <c r="L771" s="8">
        <v>2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1</v>
      </c>
      <c r="T771" s="8">
        <v>8</v>
      </c>
      <c r="U771" s="8">
        <v>3</v>
      </c>
      <c r="V771" s="8">
        <v>28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>
        <v>770</v>
      </c>
      <c r="B772" s="8" t="s">
        <v>1024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757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0</v>
      </c>
      <c r="R772" s="8">
        <v>0</v>
      </c>
      <c r="S772" s="8">
        <v>1</v>
      </c>
      <c r="T772" s="8">
        <v>0</v>
      </c>
      <c r="U772" s="8">
        <v>3</v>
      </c>
      <c r="V772" s="8">
        <v>28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1025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754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1</v>
      </c>
      <c r="T773" s="8">
        <v>0</v>
      </c>
      <c r="U773" s="8">
        <v>3</v>
      </c>
      <c r="V773" s="8">
        <v>28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5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2" customFormat="1">
      <c r="A774" s="2">
        <v>772</v>
      </c>
      <c r="B774" s="2" t="s">
        <v>1026</v>
      </c>
      <c r="C774" s="2">
        <v>19</v>
      </c>
      <c r="D774" s="2">
        <v>0</v>
      </c>
      <c r="E774" s="2">
        <v>1</v>
      </c>
      <c r="F774" s="2">
        <v>0</v>
      </c>
      <c r="G774" s="2">
        <v>0</v>
      </c>
      <c r="H774" s="2">
        <v>0</v>
      </c>
      <c r="I774" s="2">
        <v>682</v>
      </c>
      <c r="J774" s="2">
        <v>8000</v>
      </c>
      <c r="K774" s="2">
        <v>0</v>
      </c>
      <c r="L774" s="2">
        <v>0</v>
      </c>
      <c r="M774" s="2">
        <v>0</v>
      </c>
      <c r="N774" s="2">
        <v>1</v>
      </c>
      <c r="O774" s="2">
        <v>3</v>
      </c>
      <c r="P774" s="2">
        <v>8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54</v>
      </c>
      <c r="W774" s="2">
        <v>80000</v>
      </c>
      <c r="X774" s="2">
        <v>0</v>
      </c>
      <c r="Y774" s="3">
        <v>70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5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2" customFormat="1">
      <c r="A775" s="2">
        <v>773</v>
      </c>
      <c r="B775" s="2" t="s">
        <v>1027</v>
      </c>
      <c r="C775" s="2">
        <v>26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676</v>
      </c>
      <c r="J775" s="2">
        <v>8000</v>
      </c>
      <c r="K775" s="2">
        <v>0</v>
      </c>
      <c r="L775" s="2">
        <v>1</v>
      </c>
      <c r="M775" s="2">
        <v>0</v>
      </c>
      <c r="N775" s="2">
        <v>0</v>
      </c>
      <c r="O775" s="2">
        <v>1</v>
      </c>
      <c r="P775" s="2">
        <v>5</v>
      </c>
      <c r="Q775" s="2">
        <v>0</v>
      </c>
      <c r="R775" s="2">
        <v>0</v>
      </c>
      <c r="S775" s="2">
        <v>0</v>
      </c>
      <c r="T775" s="2">
        <v>0</v>
      </c>
      <c r="U775" s="2">
        <v>1</v>
      </c>
      <c r="V775" s="2">
        <v>54</v>
      </c>
      <c r="W775" s="2">
        <v>80000</v>
      </c>
      <c r="X775" s="2">
        <v>0</v>
      </c>
      <c r="Y775" s="2">
        <v>70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2" customFormat="1">
      <c r="A776">
        <v>774</v>
      </c>
      <c r="B776" s="2" t="s">
        <v>1028</v>
      </c>
      <c r="C776" s="2">
        <v>22</v>
      </c>
      <c r="D776" s="2">
        <v>0</v>
      </c>
      <c r="E776" s="2">
        <v>1</v>
      </c>
      <c r="F776" s="2">
        <v>0</v>
      </c>
      <c r="G776" s="2">
        <v>0</v>
      </c>
      <c r="H776" s="2">
        <v>0</v>
      </c>
      <c r="I776" s="2">
        <v>670</v>
      </c>
      <c r="J776" s="2">
        <v>8000</v>
      </c>
      <c r="K776" s="2">
        <v>0</v>
      </c>
      <c r="L776" s="2">
        <v>0</v>
      </c>
      <c r="M776" s="2">
        <v>0</v>
      </c>
      <c r="N776" s="2">
        <v>1</v>
      </c>
      <c r="O776" s="2">
        <v>0</v>
      </c>
      <c r="P776" s="2">
        <v>9</v>
      </c>
      <c r="Q776" s="2">
        <v>0</v>
      </c>
      <c r="R776" s="2">
        <v>0</v>
      </c>
      <c r="S776" s="2">
        <v>0</v>
      </c>
      <c r="T776" s="2">
        <v>0</v>
      </c>
      <c r="U776" s="2">
        <v>1</v>
      </c>
      <c r="V776" s="2">
        <v>54</v>
      </c>
      <c r="W776" s="2">
        <v>80000</v>
      </c>
      <c r="X776" s="2">
        <v>0</v>
      </c>
      <c r="Y776" s="3">
        <v>70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2" customFormat="1">
      <c r="A777">
        <v>775</v>
      </c>
      <c r="B777" s="2" t="s">
        <v>1029</v>
      </c>
      <c r="C777" s="2">
        <v>20</v>
      </c>
      <c r="D777" s="2">
        <v>0</v>
      </c>
      <c r="E777" s="2">
        <v>1</v>
      </c>
      <c r="F777" s="2">
        <v>0</v>
      </c>
      <c r="G777" s="2">
        <v>0</v>
      </c>
      <c r="H777" s="2">
        <v>0</v>
      </c>
      <c r="I777" s="2">
        <v>683</v>
      </c>
      <c r="J777" s="2">
        <v>8000</v>
      </c>
      <c r="K777" s="2">
        <v>0</v>
      </c>
      <c r="L777" s="2">
        <v>0</v>
      </c>
      <c r="M777" s="2">
        <v>0</v>
      </c>
      <c r="N777" s="2">
        <v>3</v>
      </c>
      <c r="O777" s="2">
        <v>0</v>
      </c>
      <c r="P777" s="2">
        <v>0</v>
      </c>
      <c r="Q777" s="2">
        <v>0</v>
      </c>
      <c r="R777" s="2">
        <v>9</v>
      </c>
      <c r="S777" s="2">
        <v>0</v>
      </c>
      <c r="T777" s="2">
        <v>0</v>
      </c>
      <c r="U777" s="2">
        <v>2</v>
      </c>
      <c r="V777" s="2">
        <v>32</v>
      </c>
      <c r="W777" s="2">
        <v>80000</v>
      </c>
      <c r="X777" s="2">
        <v>0</v>
      </c>
      <c r="Y777" s="2">
        <v>70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2" customFormat="1">
      <c r="A778" s="2">
        <v>776</v>
      </c>
      <c r="B778" s="2" t="s">
        <v>1030</v>
      </c>
      <c r="C778" s="2">
        <v>26</v>
      </c>
      <c r="D778" s="2">
        <v>0</v>
      </c>
      <c r="E778" s="2">
        <v>1</v>
      </c>
      <c r="F778" s="2">
        <v>0</v>
      </c>
      <c r="G778" s="2">
        <v>0</v>
      </c>
      <c r="H778" s="2">
        <v>0</v>
      </c>
      <c r="I778" s="2">
        <v>678</v>
      </c>
      <c r="J778" s="2">
        <v>8000</v>
      </c>
      <c r="K778" s="2">
        <v>0</v>
      </c>
      <c r="L778" s="2">
        <v>2</v>
      </c>
      <c r="M778" s="2">
        <v>0</v>
      </c>
      <c r="N778" s="2">
        <v>2</v>
      </c>
      <c r="O778" s="2">
        <v>0</v>
      </c>
      <c r="P778" s="2">
        <v>0</v>
      </c>
      <c r="Q778" s="2">
        <v>1</v>
      </c>
      <c r="R778" s="2">
        <v>5</v>
      </c>
      <c r="S778" s="2">
        <v>0</v>
      </c>
      <c r="T778" s="2">
        <v>0</v>
      </c>
      <c r="U778" s="2">
        <v>2</v>
      </c>
      <c r="V778" s="2">
        <v>32</v>
      </c>
      <c r="W778" s="2">
        <v>80000</v>
      </c>
      <c r="X778" s="2">
        <v>0</v>
      </c>
      <c r="Y778" s="3">
        <v>70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2" customFormat="1">
      <c r="A779" s="2">
        <v>777</v>
      </c>
      <c r="B779" s="2" t="s">
        <v>1031</v>
      </c>
      <c r="C779" s="2">
        <v>22</v>
      </c>
      <c r="D779" s="2">
        <v>0</v>
      </c>
      <c r="E779" s="2">
        <v>1</v>
      </c>
      <c r="F779" s="2">
        <v>0</v>
      </c>
      <c r="G779" s="2">
        <v>0</v>
      </c>
      <c r="H779" s="2">
        <v>0</v>
      </c>
      <c r="I779" s="2">
        <v>672</v>
      </c>
      <c r="J779" s="2">
        <v>8000</v>
      </c>
      <c r="K779" s="2">
        <v>0</v>
      </c>
      <c r="L779" s="2">
        <v>0</v>
      </c>
      <c r="M779" s="2">
        <v>0</v>
      </c>
      <c r="N779" s="2">
        <v>1</v>
      </c>
      <c r="O779" s="2">
        <v>0</v>
      </c>
      <c r="P779" s="2">
        <v>0</v>
      </c>
      <c r="Q779" s="2">
        <v>2</v>
      </c>
      <c r="R779" s="2">
        <v>8</v>
      </c>
      <c r="S779" s="2">
        <v>0</v>
      </c>
      <c r="T779" s="2">
        <v>0</v>
      </c>
      <c r="U779" s="2">
        <v>2</v>
      </c>
      <c r="V779" s="2">
        <v>32</v>
      </c>
      <c r="W779" s="2">
        <v>80000</v>
      </c>
      <c r="X779" s="2">
        <v>0</v>
      </c>
      <c r="Y779" s="2">
        <v>70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5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2" customFormat="1">
      <c r="A780" s="2">
        <v>778</v>
      </c>
      <c r="B780" s="2" t="s">
        <v>1032</v>
      </c>
      <c r="C780" s="2">
        <v>19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684</v>
      </c>
      <c r="J780" s="2">
        <v>8000</v>
      </c>
      <c r="K780" s="2">
        <v>0</v>
      </c>
      <c r="L780" s="2">
        <v>2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1</v>
      </c>
      <c r="T780" s="2">
        <v>8</v>
      </c>
      <c r="U780" s="2">
        <v>3</v>
      </c>
      <c r="V780" s="2">
        <v>30</v>
      </c>
      <c r="W780" s="2">
        <v>80000</v>
      </c>
      <c r="X780" s="2">
        <v>0</v>
      </c>
      <c r="Y780" s="3">
        <v>70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5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>
        <v>779</v>
      </c>
      <c r="B781" s="2" t="s">
        <v>1033</v>
      </c>
      <c r="C781" s="2">
        <v>24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680</v>
      </c>
      <c r="J781" s="2">
        <v>8000</v>
      </c>
      <c r="K781" s="2">
        <v>0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1</v>
      </c>
      <c r="T781" s="2">
        <v>5</v>
      </c>
      <c r="U781" s="2">
        <v>3</v>
      </c>
      <c r="V781" s="2">
        <v>30</v>
      </c>
      <c r="W781" s="2">
        <v>80000</v>
      </c>
      <c r="X781" s="2">
        <v>0</v>
      </c>
      <c r="Y781" s="2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1034</v>
      </c>
      <c r="C782" s="2">
        <v>22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674</v>
      </c>
      <c r="J782" s="2">
        <v>8000</v>
      </c>
      <c r="K782" s="2">
        <v>0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  <c r="Q782" s="2">
        <v>0</v>
      </c>
      <c r="R782" s="2">
        <v>0</v>
      </c>
      <c r="S782" s="2">
        <v>2</v>
      </c>
      <c r="T782" s="2">
        <v>9</v>
      </c>
      <c r="U782" s="2">
        <v>3</v>
      </c>
      <c r="V782" s="2">
        <v>30</v>
      </c>
      <c r="W782" s="2">
        <v>80000</v>
      </c>
      <c r="X782" s="2">
        <v>0</v>
      </c>
      <c r="Y782" s="3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1" customFormat="1">
      <c r="A783">
        <v>781</v>
      </c>
      <c r="B783" s="2" t="s">
        <v>1035</v>
      </c>
      <c r="C783" s="2">
        <v>5</v>
      </c>
      <c r="D783" s="2">
        <v>34</v>
      </c>
      <c r="E783" s="2">
        <v>73</v>
      </c>
      <c r="F783" s="2">
        <v>0</v>
      </c>
      <c r="G783" s="2">
        <v>0</v>
      </c>
      <c r="H783" s="2">
        <v>0</v>
      </c>
      <c r="I783" s="2">
        <v>72</v>
      </c>
      <c r="J783" s="2">
        <v>35000</v>
      </c>
      <c r="K783" s="2">
        <v>0</v>
      </c>
      <c r="L783" s="2">
        <v>0</v>
      </c>
      <c r="M783" s="2">
        <v>0</v>
      </c>
      <c r="N783" s="2">
        <v>0</v>
      </c>
      <c r="O783" s="2">
        <v>6</v>
      </c>
      <c r="P783" s="2">
        <v>40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43</v>
      </c>
      <c r="W783" s="2">
        <v>150000</v>
      </c>
      <c r="X783" s="2">
        <v>0</v>
      </c>
      <c r="Y783" s="2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1" customFormat="1">
      <c r="A784" s="2">
        <v>782</v>
      </c>
      <c r="B784" s="2" t="s">
        <v>1036</v>
      </c>
      <c r="C784" s="2">
        <v>5</v>
      </c>
      <c r="D784" s="2">
        <v>35</v>
      </c>
      <c r="E784" s="2">
        <v>26</v>
      </c>
      <c r="F784" s="2">
        <v>0</v>
      </c>
      <c r="G784" s="2">
        <v>0</v>
      </c>
      <c r="H784" s="2">
        <v>0</v>
      </c>
      <c r="I784" s="2">
        <v>73</v>
      </c>
      <c r="J784" s="2">
        <v>20000</v>
      </c>
      <c r="K784" s="2">
        <v>0</v>
      </c>
      <c r="L784" s="2">
        <v>5</v>
      </c>
      <c r="M784" s="2">
        <v>0</v>
      </c>
      <c r="N784" s="2">
        <v>0</v>
      </c>
      <c r="O784" s="2">
        <v>7</v>
      </c>
      <c r="P784" s="2">
        <v>25</v>
      </c>
      <c r="Q784" s="2">
        <v>5</v>
      </c>
      <c r="R784" s="2">
        <v>12</v>
      </c>
      <c r="S784" s="2">
        <v>0</v>
      </c>
      <c r="T784" s="2">
        <v>0</v>
      </c>
      <c r="U784" s="2">
        <v>0</v>
      </c>
      <c r="V784" s="2">
        <v>43</v>
      </c>
      <c r="W784" s="2">
        <v>150000</v>
      </c>
      <c r="X784" s="2">
        <v>0</v>
      </c>
      <c r="Y784" s="3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1" customFormat="1">
      <c r="A785" s="2">
        <v>783</v>
      </c>
      <c r="B785" s="2" t="s">
        <v>1037</v>
      </c>
      <c r="C785" s="2">
        <v>5</v>
      </c>
      <c r="D785" s="2">
        <v>36</v>
      </c>
      <c r="E785" s="2">
        <v>44</v>
      </c>
      <c r="F785" s="2">
        <v>0</v>
      </c>
      <c r="G785" s="2">
        <v>-4</v>
      </c>
      <c r="H785" s="2">
        <v>0</v>
      </c>
      <c r="I785" s="2">
        <v>74</v>
      </c>
      <c r="J785" s="2">
        <v>25000</v>
      </c>
      <c r="K785" s="2">
        <v>0</v>
      </c>
      <c r="L785" s="2">
        <v>2</v>
      </c>
      <c r="M785" s="2">
        <v>0</v>
      </c>
      <c r="N785" s="2">
        <v>0</v>
      </c>
      <c r="O785" s="2">
        <v>8</v>
      </c>
      <c r="P785" s="2">
        <v>31</v>
      </c>
      <c r="Q785" s="2">
        <v>0</v>
      </c>
      <c r="R785" s="2">
        <v>0</v>
      </c>
      <c r="S785" s="2">
        <v>5</v>
      </c>
      <c r="T785" s="2">
        <v>12</v>
      </c>
      <c r="U785" s="2">
        <v>0</v>
      </c>
      <c r="V785" s="2">
        <v>43</v>
      </c>
      <c r="W785" s="2">
        <v>150000</v>
      </c>
      <c r="X785" s="2">
        <v>0</v>
      </c>
      <c r="Y785" s="2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5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1" customFormat="1">
      <c r="A786" s="2">
        <v>784</v>
      </c>
      <c r="B786" s="2" t="s">
        <v>1038</v>
      </c>
      <c r="C786" s="2">
        <v>10</v>
      </c>
      <c r="D786" s="2">
        <v>9</v>
      </c>
      <c r="E786" s="2">
        <v>60</v>
      </c>
      <c r="F786" s="2">
        <v>15</v>
      </c>
      <c r="G786" s="2">
        <v>0</v>
      </c>
      <c r="H786" s="2">
        <v>0</v>
      </c>
      <c r="I786" s="2">
        <v>869</v>
      </c>
      <c r="J786" s="2">
        <v>60000</v>
      </c>
      <c r="K786" s="2">
        <v>5</v>
      </c>
      <c r="L786" s="2">
        <v>12</v>
      </c>
      <c r="M786" s="2">
        <v>4</v>
      </c>
      <c r="N786" s="2">
        <v>8</v>
      </c>
      <c r="O786" s="2">
        <v>1</v>
      </c>
      <c r="P786" s="2">
        <v>3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42</v>
      </c>
      <c r="W786" s="2">
        <v>80000</v>
      </c>
      <c r="X786" s="2">
        <v>0</v>
      </c>
      <c r="Y786" s="3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1" customFormat="1">
      <c r="A787">
        <v>785</v>
      </c>
      <c r="B787" s="2" t="s">
        <v>1039</v>
      </c>
      <c r="C787" s="2">
        <v>11</v>
      </c>
      <c r="D787" s="2">
        <v>9</v>
      </c>
      <c r="E787" s="2">
        <v>60</v>
      </c>
      <c r="F787" s="2">
        <v>15</v>
      </c>
      <c r="G787" s="2">
        <v>0</v>
      </c>
      <c r="H787" s="2">
        <v>0</v>
      </c>
      <c r="I787" s="2">
        <v>870</v>
      </c>
      <c r="J787" s="2">
        <v>60000</v>
      </c>
      <c r="K787" s="2">
        <v>5</v>
      </c>
      <c r="L787" s="2">
        <v>12</v>
      </c>
      <c r="M787" s="2">
        <v>4</v>
      </c>
      <c r="N787" s="2">
        <v>8</v>
      </c>
      <c r="O787" s="2">
        <v>1</v>
      </c>
      <c r="P787" s="2">
        <v>3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42</v>
      </c>
      <c r="W787" s="2">
        <v>80000</v>
      </c>
      <c r="X787" s="2">
        <v>0</v>
      </c>
      <c r="Y787" s="2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1" customFormat="1">
      <c r="A788" s="2">
        <v>786</v>
      </c>
      <c r="B788" s="2" t="s">
        <v>1040</v>
      </c>
      <c r="C788" s="2">
        <v>10</v>
      </c>
      <c r="D788" s="2">
        <v>9</v>
      </c>
      <c r="E788" s="2">
        <v>20</v>
      </c>
      <c r="F788" s="2">
        <v>17</v>
      </c>
      <c r="G788" s="2">
        <v>0</v>
      </c>
      <c r="H788" s="2">
        <v>0</v>
      </c>
      <c r="I788" s="2">
        <v>871</v>
      </c>
      <c r="J788" s="2">
        <v>40000</v>
      </c>
      <c r="K788" s="2">
        <v>5</v>
      </c>
      <c r="L788" s="2">
        <v>12</v>
      </c>
      <c r="M788" s="2">
        <v>4</v>
      </c>
      <c r="N788" s="2">
        <v>8</v>
      </c>
      <c r="O788" s="2">
        <v>0</v>
      </c>
      <c r="P788" s="2">
        <v>0</v>
      </c>
      <c r="Q788" s="2">
        <v>3</v>
      </c>
      <c r="R788" s="2">
        <v>5</v>
      </c>
      <c r="S788" s="2">
        <v>0</v>
      </c>
      <c r="T788" s="2">
        <v>0</v>
      </c>
      <c r="U788" s="2">
        <v>0</v>
      </c>
      <c r="V788" s="2">
        <v>42</v>
      </c>
      <c r="W788" s="2">
        <v>80000</v>
      </c>
      <c r="X788" s="2">
        <v>0</v>
      </c>
      <c r="Y788" s="3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1" customFormat="1">
      <c r="A789" s="2">
        <v>787</v>
      </c>
      <c r="B789" s="2" t="s">
        <v>1041</v>
      </c>
      <c r="C789" s="2">
        <v>11</v>
      </c>
      <c r="D789" s="2">
        <v>9</v>
      </c>
      <c r="E789" s="2">
        <v>20</v>
      </c>
      <c r="F789" s="2">
        <v>17</v>
      </c>
      <c r="G789" s="2">
        <v>0</v>
      </c>
      <c r="H789" s="2">
        <v>0</v>
      </c>
      <c r="I789" s="2">
        <v>872</v>
      </c>
      <c r="J789" s="2">
        <v>40000</v>
      </c>
      <c r="K789" s="2">
        <v>5</v>
      </c>
      <c r="L789" s="2">
        <v>12</v>
      </c>
      <c r="M789" s="2">
        <v>4</v>
      </c>
      <c r="N789" s="2">
        <v>8</v>
      </c>
      <c r="O789" s="2">
        <v>0</v>
      </c>
      <c r="P789" s="2">
        <v>0</v>
      </c>
      <c r="Q789" s="2">
        <v>3</v>
      </c>
      <c r="R789" s="2">
        <v>5</v>
      </c>
      <c r="S789" s="2">
        <v>0</v>
      </c>
      <c r="T789" s="2">
        <v>0</v>
      </c>
      <c r="U789" s="2">
        <v>0</v>
      </c>
      <c r="V789" s="2">
        <v>42</v>
      </c>
      <c r="W789" s="2">
        <v>80000</v>
      </c>
      <c r="X789" s="2">
        <v>0</v>
      </c>
      <c r="Y789" s="2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1042</v>
      </c>
      <c r="C790" s="2">
        <v>10</v>
      </c>
      <c r="D790" s="2">
        <v>9</v>
      </c>
      <c r="E790" s="2">
        <v>35</v>
      </c>
      <c r="F790" s="2">
        <v>1</v>
      </c>
      <c r="G790" s="2">
        <v>0</v>
      </c>
      <c r="H790" s="2">
        <v>0</v>
      </c>
      <c r="I790" s="2">
        <v>590</v>
      </c>
      <c r="J790" s="2">
        <v>50000</v>
      </c>
      <c r="K790" s="2">
        <v>5</v>
      </c>
      <c r="L790" s="2">
        <v>12</v>
      </c>
      <c r="M790" s="2">
        <v>4</v>
      </c>
      <c r="N790" s="2">
        <v>8</v>
      </c>
      <c r="O790" s="2">
        <v>0</v>
      </c>
      <c r="P790" s="2">
        <v>0</v>
      </c>
      <c r="Q790" s="2">
        <v>0</v>
      </c>
      <c r="R790" s="2">
        <v>0</v>
      </c>
      <c r="S790" s="2">
        <v>3</v>
      </c>
      <c r="T790" s="2">
        <v>5</v>
      </c>
      <c r="U790" s="2">
        <v>0</v>
      </c>
      <c r="V790" s="2">
        <v>42</v>
      </c>
      <c r="W790" s="2">
        <v>80000</v>
      </c>
      <c r="X790" s="2">
        <v>0</v>
      </c>
      <c r="Y790" s="3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>
        <v>789</v>
      </c>
      <c r="B791" s="2" t="s">
        <v>1043</v>
      </c>
      <c r="C791" s="2">
        <v>11</v>
      </c>
      <c r="D791" s="2">
        <v>9</v>
      </c>
      <c r="E791" s="2">
        <v>35</v>
      </c>
      <c r="F791" s="2">
        <v>1</v>
      </c>
      <c r="G791" s="2">
        <v>0</v>
      </c>
      <c r="H791" s="2">
        <v>0</v>
      </c>
      <c r="I791" s="2">
        <v>591</v>
      </c>
      <c r="J791" s="2">
        <v>50000</v>
      </c>
      <c r="K791" s="2">
        <v>5</v>
      </c>
      <c r="L791" s="2">
        <v>12</v>
      </c>
      <c r="M791" s="2">
        <v>4</v>
      </c>
      <c r="N791" s="2">
        <v>8</v>
      </c>
      <c r="O791" s="2">
        <v>0</v>
      </c>
      <c r="P791" s="2">
        <v>0</v>
      </c>
      <c r="Q791" s="2">
        <v>0</v>
      </c>
      <c r="R791" s="2">
        <v>0</v>
      </c>
      <c r="S791" s="2">
        <v>3</v>
      </c>
      <c r="T791" s="2">
        <v>5</v>
      </c>
      <c r="U791" s="2">
        <v>0</v>
      </c>
      <c r="V791" s="2">
        <v>42</v>
      </c>
      <c r="W791" s="2">
        <v>80000</v>
      </c>
      <c r="X791" s="2">
        <v>0</v>
      </c>
      <c r="Y791" s="2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5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2" customFormat="1">
      <c r="A792">
        <v>790</v>
      </c>
      <c r="B792" s="2" t="s">
        <v>1044</v>
      </c>
      <c r="C792" s="2">
        <v>10</v>
      </c>
      <c r="D792" s="2">
        <v>11</v>
      </c>
      <c r="E792" s="2">
        <v>20</v>
      </c>
      <c r="F792" s="2">
        <v>50</v>
      </c>
      <c r="G792" s="2">
        <v>0</v>
      </c>
      <c r="H792" s="2">
        <v>0</v>
      </c>
      <c r="I792" s="2">
        <v>596</v>
      </c>
      <c r="J792" s="2">
        <v>50000</v>
      </c>
      <c r="K792" s="2">
        <v>8</v>
      </c>
      <c r="L792" s="2">
        <v>12</v>
      </c>
      <c r="M792" s="2">
        <v>8</v>
      </c>
      <c r="N792" s="2">
        <v>8</v>
      </c>
      <c r="O792" s="2">
        <v>2</v>
      </c>
      <c r="P792" s="2">
        <v>3</v>
      </c>
      <c r="Q792" s="2">
        <v>3</v>
      </c>
      <c r="R792" s="2">
        <v>5</v>
      </c>
      <c r="S792" s="2">
        <v>3</v>
      </c>
      <c r="T792" s="2">
        <v>5</v>
      </c>
      <c r="U792" s="2">
        <v>0</v>
      </c>
      <c r="V792" s="2">
        <v>45</v>
      </c>
      <c r="W792" s="2">
        <v>90000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2" customFormat="1">
      <c r="A793" s="2">
        <v>791</v>
      </c>
      <c r="B793" s="2" t="s">
        <v>1045</v>
      </c>
      <c r="C793" s="2">
        <v>11</v>
      </c>
      <c r="D793" s="2">
        <v>11</v>
      </c>
      <c r="E793" s="2">
        <v>20</v>
      </c>
      <c r="F793" s="2">
        <v>50</v>
      </c>
      <c r="G793" s="2">
        <v>0</v>
      </c>
      <c r="H793" s="2">
        <v>0</v>
      </c>
      <c r="I793" s="2">
        <v>606</v>
      </c>
      <c r="J793" s="2">
        <v>50000</v>
      </c>
      <c r="K793" s="2">
        <v>8</v>
      </c>
      <c r="L793" s="2">
        <v>12</v>
      </c>
      <c r="M793" s="2">
        <v>8</v>
      </c>
      <c r="N793" s="2">
        <v>8</v>
      </c>
      <c r="O793" s="2">
        <v>2</v>
      </c>
      <c r="P793" s="2">
        <v>3</v>
      </c>
      <c r="Q793" s="2">
        <v>3</v>
      </c>
      <c r="R793" s="2">
        <v>5</v>
      </c>
      <c r="S793" s="2">
        <v>3</v>
      </c>
      <c r="T793" s="2">
        <v>5</v>
      </c>
      <c r="U793" s="2">
        <v>0</v>
      </c>
      <c r="V793" s="2">
        <v>45</v>
      </c>
      <c r="W793" s="2">
        <v>90000</v>
      </c>
      <c r="X793" s="2">
        <v>0</v>
      </c>
      <c r="Y793" s="2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5" customFormat="1">
      <c r="A794" s="2">
        <v>792</v>
      </c>
      <c r="B794" s="2" t="s">
        <v>2250</v>
      </c>
      <c r="C794" s="5">
        <v>46</v>
      </c>
      <c r="D794" s="5">
        <v>3</v>
      </c>
      <c r="E794" s="5">
        <v>1</v>
      </c>
      <c r="F794" s="5">
        <v>3</v>
      </c>
      <c r="G794" s="5">
        <v>0</v>
      </c>
      <c r="H794" s="5">
        <v>0</v>
      </c>
      <c r="I794" s="5">
        <v>575</v>
      </c>
      <c r="J794" s="6">
        <v>10000</v>
      </c>
      <c r="K794" s="5">
        <v>0</v>
      </c>
      <c r="L794" s="5">
        <v>0</v>
      </c>
      <c r="M794" s="5">
        <v>0</v>
      </c>
      <c r="N794" s="5">
        <v>1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2">
        <v>0</v>
      </c>
      <c r="Y794" s="5">
        <v>253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2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2">
        <v>0</v>
      </c>
      <c r="AW794" s="5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5" customFormat="1">
      <c r="A795" s="2">
        <v>793</v>
      </c>
      <c r="B795" s="2" t="s">
        <v>2251</v>
      </c>
      <c r="C795" s="5">
        <v>46</v>
      </c>
      <c r="D795" s="5">
        <v>3</v>
      </c>
      <c r="E795" s="5">
        <v>1</v>
      </c>
      <c r="F795" s="5">
        <v>3</v>
      </c>
      <c r="G795" s="5">
        <v>0</v>
      </c>
      <c r="H795" s="5">
        <v>0</v>
      </c>
      <c r="I795" s="5">
        <v>576</v>
      </c>
      <c r="J795" s="6">
        <v>10000</v>
      </c>
      <c r="K795" s="5">
        <v>0</v>
      </c>
      <c r="L795" s="5">
        <v>0</v>
      </c>
      <c r="M795" s="5">
        <v>0</v>
      </c>
      <c r="N795" s="5">
        <v>2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2">
        <v>0</v>
      </c>
      <c r="Y795" s="5">
        <v>253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2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2">
        <v>0</v>
      </c>
      <c r="AW795" s="5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5" customFormat="1">
      <c r="A796">
        <v>794</v>
      </c>
      <c r="B796" s="2" t="s">
        <v>2252</v>
      </c>
      <c r="C796" s="5">
        <v>46</v>
      </c>
      <c r="D796" s="5">
        <v>3</v>
      </c>
      <c r="E796" s="5">
        <v>1</v>
      </c>
      <c r="F796" s="5">
        <v>3</v>
      </c>
      <c r="G796" s="5">
        <v>0</v>
      </c>
      <c r="H796" s="5">
        <v>0</v>
      </c>
      <c r="I796" s="5">
        <v>577</v>
      </c>
      <c r="J796" s="6">
        <v>10000</v>
      </c>
      <c r="K796" s="5">
        <v>0</v>
      </c>
      <c r="L796" s="5">
        <v>0</v>
      </c>
      <c r="M796" s="5">
        <v>0</v>
      </c>
      <c r="N796" s="5">
        <v>3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2">
        <v>0</v>
      </c>
      <c r="Y796" s="5">
        <v>253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2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2">
        <v>0</v>
      </c>
      <c r="AW796" s="5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5" customFormat="1">
      <c r="A797" s="2">
        <v>795</v>
      </c>
      <c r="B797" s="2" t="s">
        <v>2253</v>
      </c>
      <c r="C797" s="5">
        <v>46</v>
      </c>
      <c r="D797" s="5">
        <v>3</v>
      </c>
      <c r="E797" s="5">
        <v>1</v>
      </c>
      <c r="F797" s="5">
        <v>3</v>
      </c>
      <c r="G797" s="5">
        <v>0</v>
      </c>
      <c r="H797" s="5">
        <v>0</v>
      </c>
      <c r="I797" s="5">
        <v>578</v>
      </c>
      <c r="J797" s="6">
        <v>10000</v>
      </c>
      <c r="K797" s="5">
        <v>0</v>
      </c>
      <c r="L797" s="5">
        <v>0</v>
      </c>
      <c r="M797" s="5">
        <v>0</v>
      </c>
      <c r="N797" s="5">
        <v>4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2">
        <v>0</v>
      </c>
      <c r="Y797" s="5">
        <v>253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2">
        <v>0</v>
      </c>
      <c r="AW797" s="5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5" customFormat="1">
      <c r="A798" s="2">
        <v>796</v>
      </c>
      <c r="B798" s="2" t="s">
        <v>2254</v>
      </c>
      <c r="C798" s="5">
        <v>46</v>
      </c>
      <c r="D798" s="5">
        <v>3</v>
      </c>
      <c r="E798" s="5">
        <v>1</v>
      </c>
      <c r="F798" s="5">
        <v>3</v>
      </c>
      <c r="G798" s="5">
        <v>0</v>
      </c>
      <c r="H798" s="5">
        <v>0</v>
      </c>
      <c r="I798" s="5">
        <v>579</v>
      </c>
      <c r="J798" s="6">
        <v>10000</v>
      </c>
      <c r="K798" s="5">
        <v>0</v>
      </c>
      <c r="L798" s="5">
        <v>0</v>
      </c>
      <c r="M798" s="5">
        <v>0</v>
      </c>
      <c r="N798" s="5">
        <v>5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2">
        <v>0</v>
      </c>
      <c r="Y798" s="5">
        <v>253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2">
        <v>0</v>
      </c>
      <c r="AW798" s="5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5" customFormat="1">
      <c r="A799" s="2">
        <v>797</v>
      </c>
      <c r="B799" s="2" t="s">
        <v>2255</v>
      </c>
      <c r="C799" s="5">
        <v>46</v>
      </c>
      <c r="D799" s="5">
        <v>3</v>
      </c>
      <c r="E799" s="5">
        <v>1</v>
      </c>
      <c r="F799" s="5">
        <v>4</v>
      </c>
      <c r="G799" s="5">
        <v>0</v>
      </c>
      <c r="H799" s="5">
        <v>0</v>
      </c>
      <c r="I799" s="5">
        <v>585</v>
      </c>
      <c r="J799" s="6">
        <v>10000</v>
      </c>
      <c r="K799" s="5">
        <v>0</v>
      </c>
      <c r="L799" s="5">
        <v>0</v>
      </c>
      <c r="M799" s="5">
        <v>0</v>
      </c>
      <c r="N799" s="5">
        <v>1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2">
        <v>0</v>
      </c>
      <c r="Y799" s="5">
        <v>253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2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2">
        <v>0</v>
      </c>
      <c r="AW799" s="5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5" customFormat="1">
      <c r="A800">
        <v>798</v>
      </c>
      <c r="B800" s="2" t="s">
        <v>2256</v>
      </c>
      <c r="C800" s="5">
        <v>46</v>
      </c>
      <c r="D800" s="5">
        <v>3</v>
      </c>
      <c r="E800" s="5">
        <v>1</v>
      </c>
      <c r="F800" s="5">
        <v>4</v>
      </c>
      <c r="G800" s="5">
        <v>0</v>
      </c>
      <c r="H800" s="5">
        <v>0</v>
      </c>
      <c r="I800" s="5">
        <v>586</v>
      </c>
      <c r="J800" s="6">
        <v>10000</v>
      </c>
      <c r="K800" s="5">
        <v>0</v>
      </c>
      <c r="L800" s="5">
        <v>0</v>
      </c>
      <c r="M800" s="5">
        <v>0</v>
      </c>
      <c r="N800" s="5">
        <v>2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2">
        <v>0</v>
      </c>
      <c r="Y800" s="5">
        <v>253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2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2">
        <v>0</v>
      </c>
      <c r="AW800" s="5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>
        <v>799</v>
      </c>
      <c r="B801" s="2" t="s">
        <v>2257</v>
      </c>
      <c r="C801" s="5">
        <v>46</v>
      </c>
      <c r="D801" s="5">
        <v>3</v>
      </c>
      <c r="E801" s="5">
        <v>1</v>
      </c>
      <c r="F801" s="5">
        <v>4</v>
      </c>
      <c r="G801" s="5">
        <v>0</v>
      </c>
      <c r="H801" s="5">
        <v>0</v>
      </c>
      <c r="I801" s="5">
        <v>587</v>
      </c>
      <c r="J801" s="6">
        <v>10000</v>
      </c>
      <c r="K801" s="5">
        <v>0</v>
      </c>
      <c r="L801" s="5">
        <v>0</v>
      </c>
      <c r="M801" s="5">
        <v>0</v>
      </c>
      <c r="N801" s="5">
        <v>3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2258</v>
      </c>
      <c r="C802" s="5">
        <v>46</v>
      </c>
      <c r="D802" s="5">
        <v>3</v>
      </c>
      <c r="E802" s="5">
        <v>1</v>
      </c>
      <c r="F802" s="5">
        <v>4</v>
      </c>
      <c r="G802" s="5">
        <v>0</v>
      </c>
      <c r="H802" s="5">
        <v>0</v>
      </c>
      <c r="I802" s="5">
        <v>588</v>
      </c>
      <c r="J802" s="6">
        <v>10000</v>
      </c>
      <c r="K802" s="5">
        <v>0</v>
      </c>
      <c r="L802" s="5">
        <v>0</v>
      </c>
      <c r="M802" s="5">
        <v>0</v>
      </c>
      <c r="N802" s="5">
        <v>4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2259</v>
      </c>
      <c r="C803" s="5">
        <v>46</v>
      </c>
      <c r="D803" s="5">
        <v>3</v>
      </c>
      <c r="E803" s="5">
        <v>1</v>
      </c>
      <c r="F803" s="5">
        <v>4</v>
      </c>
      <c r="G803" s="5">
        <v>0</v>
      </c>
      <c r="H803" s="5">
        <v>0</v>
      </c>
      <c r="I803" s="5">
        <v>589</v>
      </c>
      <c r="J803" s="6">
        <v>10000</v>
      </c>
      <c r="K803" s="5">
        <v>0</v>
      </c>
      <c r="L803" s="5">
        <v>0</v>
      </c>
      <c r="M803" s="5">
        <v>0</v>
      </c>
      <c r="N803" s="5">
        <v>5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2260</v>
      </c>
      <c r="C804" s="5">
        <v>46</v>
      </c>
      <c r="D804" s="5">
        <v>3</v>
      </c>
      <c r="E804" s="5">
        <v>1</v>
      </c>
      <c r="F804" s="5">
        <v>5</v>
      </c>
      <c r="G804" s="5">
        <v>0</v>
      </c>
      <c r="H804" s="5">
        <v>0</v>
      </c>
      <c r="I804" s="5">
        <v>580</v>
      </c>
      <c r="J804" s="6">
        <v>10000</v>
      </c>
      <c r="K804" s="5">
        <v>0</v>
      </c>
      <c r="L804" s="5">
        <v>0</v>
      </c>
      <c r="M804" s="5">
        <v>0</v>
      </c>
      <c r="N804" s="5">
        <v>1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>
        <v>803</v>
      </c>
      <c r="B805" s="2" t="s">
        <v>2261</v>
      </c>
      <c r="C805" s="5">
        <v>46</v>
      </c>
      <c r="D805" s="5">
        <v>3</v>
      </c>
      <c r="E805" s="5">
        <v>1</v>
      </c>
      <c r="F805" s="5">
        <v>5</v>
      </c>
      <c r="G805" s="5">
        <v>0</v>
      </c>
      <c r="H805" s="5">
        <v>0</v>
      </c>
      <c r="I805" s="5">
        <v>581</v>
      </c>
      <c r="J805" s="6">
        <v>10000</v>
      </c>
      <c r="K805" s="5">
        <v>0</v>
      </c>
      <c r="L805" s="5">
        <v>0</v>
      </c>
      <c r="M805" s="5">
        <v>0</v>
      </c>
      <c r="N805" s="5">
        <v>2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2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2262</v>
      </c>
      <c r="C806" s="5">
        <v>46</v>
      </c>
      <c r="D806" s="5">
        <v>3</v>
      </c>
      <c r="E806" s="5">
        <v>1</v>
      </c>
      <c r="F806" s="5">
        <v>5</v>
      </c>
      <c r="G806" s="5">
        <v>0</v>
      </c>
      <c r="H806" s="5">
        <v>0</v>
      </c>
      <c r="I806" s="5">
        <v>582</v>
      </c>
      <c r="J806" s="6">
        <v>10000</v>
      </c>
      <c r="K806" s="5">
        <v>0</v>
      </c>
      <c r="L806" s="5">
        <v>0</v>
      </c>
      <c r="M806" s="5">
        <v>0</v>
      </c>
      <c r="N806" s="5">
        <v>3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2263</v>
      </c>
      <c r="C807" s="5">
        <v>46</v>
      </c>
      <c r="D807" s="5">
        <v>3</v>
      </c>
      <c r="E807" s="5">
        <v>1</v>
      </c>
      <c r="F807" s="5">
        <v>5</v>
      </c>
      <c r="G807" s="5">
        <v>0</v>
      </c>
      <c r="H807" s="5">
        <v>0</v>
      </c>
      <c r="I807" s="5">
        <v>583</v>
      </c>
      <c r="J807" s="6">
        <v>10000</v>
      </c>
      <c r="K807" s="5">
        <v>0</v>
      </c>
      <c r="L807" s="5">
        <v>0</v>
      </c>
      <c r="M807" s="5">
        <v>0</v>
      </c>
      <c r="N807" s="5">
        <v>4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2264</v>
      </c>
      <c r="C808" s="5">
        <v>46</v>
      </c>
      <c r="D808" s="5">
        <v>3</v>
      </c>
      <c r="E808" s="5">
        <v>1</v>
      </c>
      <c r="F808" s="5">
        <v>5</v>
      </c>
      <c r="G808" s="5">
        <v>0</v>
      </c>
      <c r="H808" s="5">
        <v>0</v>
      </c>
      <c r="I808" s="5">
        <v>584</v>
      </c>
      <c r="J808" s="6">
        <v>10000</v>
      </c>
      <c r="K808" s="5">
        <v>0</v>
      </c>
      <c r="L808" s="5">
        <v>0</v>
      </c>
      <c r="M808" s="5">
        <v>0</v>
      </c>
      <c r="N808" s="5">
        <v>5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>
        <v>807</v>
      </c>
      <c r="B809" s="2" t="s">
        <v>2265</v>
      </c>
      <c r="C809" s="5">
        <v>46</v>
      </c>
      <c r="D809" s="5">
        <v>3</v>
      </c>
      <c r="E809" s="5">
        <v>1</v>
      </c>
      <c r="F809" s="5">
        <v>1</v>
      </c>
      <c r="G809" s="5">
        <v>0</v>
      </c>
      <c r="H809" s="5">
        <v>0</v>
      </c>
      <c r="I809" s="5">
        <v>615</v>
      </c>
      <c r="J809" s="6">
        <v>10000</v>
      </c>
      <c r="K809" s="5">
        <v>0</v>
      </c>
      <c r="L809" s="5">
        <v>0</v>
      </c>
      <c r="M809" s="5">
        <v>0</v>
      </c>
      <c r="N809" s="5">
        <v>1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>
        <v>808</v>
      </c>
      <c r="B810" s="2" t="s">
        <v>2266</v>
      </c>
      <c r="C810" s="5">
        <v>46</v>
      </c>
      <c r="D810" s="5">
        <v>3</v>
      </c>
      <c r="E810" s="5">
        <v>1</v>
      </c>
      <c r="F810" s="5">
        <v>1</v>
      </c>
      <c r="G810" s="5">
        <v>0</v>
      </c>
      <c r="H810" s="5">
        <v>0</v>
      </c>
      <c r="I810" s="5">
        <v>616</v>
      </c>
      <c r="J810" s="6">
        <v>10000</v>
      </c>
      <c r="K810" s="5">
        <v>0</v>
      </c>
      <c r="L810" s="5">
        <v>0</v>
      </c>
      <c r="M810" s="5">
        <v>0</v>
      </c>
      <c r="N810" s="5">
        <v>2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2267</v>
      </c>
      <c r="C811" s="5">
        <v>46</v>
      </c>
      <c r="D811" s="5">
        <v>3</v>
      </c>
      <c r="E811" s="5">
        <v>1</v>
      </c>
      <c r="F811" s="5">
        <v>1</v>
      </c>
      <c r="G811" s="5">
        <v>0</v>
      </c>
      <c r="H811" s="5">
        <v>0</v>
      </c>
      <c r="I811" s="5">
        <v>617</v>
      </c>
      <c r="J811" s="6">
        <v>10000</v>
      </c>
      <c r="K811" s="5">
        <v>0</v>
      </c>
      <c r="L811" s="5">
        <v>0</v>
      </c>
      <c r="M811" s="5">
        <v>0</v>
      </c>
      <c r="N811" s="5">
        <v>3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2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2268</v>
      </c>
      <c r="C812" s="5">
        <v>46</v>
      </c>
      <c r="D812" s="5">
        <v>3</v>
      </c>
      <c r="E812" s="5">
        <v>1</v>
      </c>
      <c r="F812" s="5">
        <v>1</v>
      </c>
      <c r="G812" s="5">
        <v>0</v>
      </c>
      <c r="H812" s="5">
        <v>0</v>
      </c>
      <c r="I812" s="5">
        <v>618</v>
      </c>
      <c r="J812" s="6">
        <v>10000</v>
      </c>
      <c r="K812" s="5">
        <v>0</v>
      </c>
      <c r="L812" s="5">
        <v>0</v>
      </c>
      <c r="M812" s="5">
        <v>0</v>
      </c>
      <c r="N812" s="5">
        <v>4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2269</v>
      </c>
      <c r="C813" s="5">
        <v>46</v>
      </c>
      <c r="D813" s="5">
        <v>3</v>
      </c>
      <c r="E813" s="5">
        <v>1</v>
      </c>
      <c r="F813" s="5">
        <v>1</v>
      </c>
      <c r="G813" s="5">
        <v>0</v>
      </c>
      <c r="H813" s="5">
        <v>0</v>
      </c>
      <c r="I813" s="5">
        <v>619</v>
      </c>
      <c r="J813" s="6">
        <v>10000</v>
      </c>
      <c r="K813" s="5">
        <v>0</v>
      </c>
      <c r="L813" s="5">
        <v>0</v>
      </c>
      <c r="M813" s="5">
        <v>0</v>
      </c>
      <c r="N813" s="5">
        <v>5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>
        <v>812</v>
      </c>
      <c r="B814" s="2" t="s">
        <v>2270</v>
      </c>
      <c r="C814" s="5">
        <v>46</v>
      </c>
      <c r="D814" s="5">
        <v>3</v>
      </c>
      <c r="E814" s="5">
        <v>1</v>
      </c>
      <c r="F814" s="5">
        <v>2</v>
      </c>
      <c r="G814" s="5">
        <v>0</v>
      </c>
      <c r="H814" s="5">
        <v>0</v>
      </c>
      <c r="I814" s="5">
        <v>610</v>
      </c>
      <c r="J814" s="6">
        <v>10000</v>
      </c>
      <c r="K814" s="5">
        <v>0</v>
      </c>
      <c r="L814" s="5">
        <v>0</v>
      </c>
      <c r="M814" s="5">
        <v>0</v>
      </c>
      <c r="N814" s="5">
        <v>1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2271</v>
      </c>
      <c r="C815" s="5">
        <v>46</v>
      </c>
      <c r="D815" s="5">
        <v>3</v>
      </c>
      <c r="E815" s="5">
        <v>1</v>
      </c>
      <c r="F815" s="5">
        <v>2</v>
      </c>
      <c r="G815" s="5">
        <v>0</v>
      </c>
      <c r="H815" s="5">
        <v>0</v>
      </c>
      <c r="I815" s="5">
        <v>611</v>
      </c>
      <c r="J815" s="6">
        <v>10000</v>
      </c>
      <c r="K815" s="5">
        <v>0</v>
      </c>
      <c r="L815" s="5">
        <v>0</v>
      </c>
      <c r="M815" s="5">
        <v>0</v>
      </c>
      <c r="N815" s="5">
        <v>2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2272</v>
      </c>
      <c r="C816" s="5">
        <v>46</v>
      </c>
      <c r="D816" s="5">
        <v>3</v>
      </c>
      <c r="E816" s="5">
        <v>1</v>
      </c>
      <c r="F816" s="5">
        <v>2</v>
      </c>
      <c r="G816" s="5">
        <v>0</v>
      </c>
      <c r="H816" s="5">
        <v>0</v>
      </c>
      <c r="I816" s="5">
        <v>612</v>
      </c>
      <c r="J816" s="6">
        <v>10000</v>
      </c>
      <c r="K816" s="5">
        <v>0</v>
      </c>
      <c r="L816" s="5">
        <v>0</v>
      </c>
      <c r="M816" s="5">
        <v>0</v>
      </c>
      <c r="N816" s="5">
        <v>3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2273</v>
      </c>
      <c r="C817" s="5">
        <v>46</v>
      </c>
      <c r="D817" s="5">
        <v>3</v>
      </c>
      <c r="E817" s="5">
        <v>1</v>
      </c>
      <c r="F817" s="5">
        <v>2</v>
      </c>
      <c r="G817" s="5">
        <v>0</v>
      </c>
      <c r="H817" s="5">
        <v>0</v>
      </c>
      <c r="I817" s="5">
        <v>613</v>
      </c>
      <c r="J817" s="6">
        <v>10000</v>
      </c>
      <c r="K817" s="5">
        <v>0</v>
      </c>
      <c r="L817" s="5">
        <v>0</v>
      </c>
      <c r="M817" s="5">
        <v>0</v>
      </c>
      <c r="N817" s="5">
        <v>4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2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>
        <v>816</v>
      </c>
      <c r="B818" s="2" t="s">
        <v>2274</v>
      </c>
      <c r="C818" s="5">
        <v>46</v>
      </c>
      <c r="D818" s="5">
        <v>3</v>
      </c>
      <c r="E818" s="5">
        <v>1</v>
      </c>
      <c r="F818" s="5">
        <v>2</v>
      </c>
      <c r="G818" s="5">
        <v>0</v>
      </c>
      <c r="H818" s="5">
        <v>0</v>
      </c>
      <c r="I818" s="5">
        <v>614</v>
      </c>
      <c r="J818" s="6">
        <v>10000</v>
      </c>
      <c r="K818" s="5">
        <v>0</v>
      </c>
      <c r="L818" s="5">
        <v>0</v>
      </c>
      <c r="M818" s="5">
        <v>0</v>
      </c>
      <c r="N818" s="5">
        <v>5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>
        <v>817</v>
      </c>
      <c r="B819" s="5" t="s">
        <v>2275</v>
      </c>
      <c r="C819" s="5">
        <v>5</v>
      </c>
      <c r="D819" s="5">
        <v>116</v>
      </c>
      <c r="E819" s="5">
        <v>20</v>
      </c>
      <c r="F819" s="5">
        <v>0</v>
      </c>
      <c r="G819" s="6">
        <v>-5</v>
      </c>
      <c r="H819" s="5">
        <v>0</v>
      </c>
      <c r="I819" s="5">
        <v>1786</v>
      </c>
      <c r="J819" s="5">
        <v>60000</v>
      </c>
      <c r="K819" s="6">
        <v>0</v>
      </c>
      <c r="L819" s="6">
        <v>3</v>
      </c>
      <c r="M819" s="6">
        <v>0</v>
      </c>
      <c r="N819" s="6">
        <v>0</v>
      </c>
      <c r="O819" s="6">
        <v>8</v>
      </c>
      <c r="P819" s="6">
        <v>50</v>
      </c>
      <c r="Q819" s="6">
        <v>8</v>
      </c>
      <c r="R819" s="6">
        <v>20</v>
      </c>
      <c r="S819" s="6">
        <v>6</v>
      </c>
      <c r="T819" s="6">
        <v>20</v>
      </c>
      <c r="U819" s="5">
        <v>0</v>
      </c>
      <c r="V819" s="6">
        <v>46</v>
      </c>
      <c r="W819" s="2">
        <v>200000</v>
      </c>
      <c r="X819" s="2">
        <v>0</v>
      </c>
      <c r="Y819" s="3">
        <v>70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2" customFormat="1">
      <c r="A820" s="2">
        <v>818</v>
      </c>
      <c r="B820" s="5" t="s">
        <v>2276</v>
      </c>
      <c r="C820" s="5">
        <v>10</v>
      </c>
      <c r="D820" s="5">
        <v>165</v>
      </c>
      <c r="E820" s="5">
        <v>20</v>
      </c>
      <c r="F820" s="2">
        <v>50</v>
      </c>
      <c r="G820" s="5">
        <v>0</v>
      </c>
      <c r="H820" s="5">
        <v>0</v>
      </c>
      <c r="I820" s="5">
        <v>3700</v>
      </c>
      <c r="J820" s="5">
        <v>60000</v>
      </c>
      <c r="K820" s="6">
        <v>7</v>
      </c>
      <c r="L820" s="6">
        <v>15</v>
      </c>
      <c r="M820" s="6">
        <v>5</v>
      </c>
      <c r="N820" s="6">
        <v>11</v>
      </c>
      <c r="O820" s="6">
        <v>3</v>
      </c>
      <c r="P820" s="6">
        <v>6</v>
      </c>
      <c r="Q820" s="6">
        <v>4</v>
      </c>
      <c r="R820" s="6">
        <v>8</v>
      </c>
      <c r="S820" s="6">
        <v>4</v>
      </c>
      <c r="T820" s="6">
        <v>8</v>
      </c>
      <c r="U820" s="5">
        <v>0</v>
      </c>
      <c r="V820" s="6">
        <v>46</v>
      </c>
      <c r="W820" s="2">
        <v>150000</v>
      </c>
      <c r="X820" s="2">
        <v>0</v>
      </c>
      <c r="Y820" s="2">
        <v>70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2" customFormat="1">
      <c r="A821" s="2">
        <v>819</v>
      </c>
      <c r="B821" s="5" t="s">
        <v>2277</v>
      </c>
      <c r="C821" s="5">
        <v>11</v>
      </c>
      <c r="D821" s="5">
        <v>165</v>
      </c>
      <c r="E821" s="5">
        <v>20</v>
      </c>
      <c r="F821" s="2">
        <v>50</v>
      </c>
      <c r="G821" s="5">
        <v>0</v>
      </c>
      <c r="H821" s="5">
        <v>0</v>
      </c>
      <c r="I821" s="5">
        <v>3701</v>
      </c>
      <c r="J821" s="5">
        <v>60000</v>
      </c>
      <c r="K821" s="6">
        <v>7</v>
      </c>
      <c r="L821" s="6">
        <v>15</v>
      </c>
      <c r="M821" s="6">
        <v>5</v>
      </c>
      <c r="N821" s="6">
        <v>11</v>
      </c>
      <c r="O821" s="6">
        <v>3</v>
      </c>
      <c r="P821" s="6">
        <v>6</v>
      </c>
      <c r="Q821" s="6">
        <v>4</v>
      </c>
      <c r="R821" s="6">
        <v>8</v>
      </c>
      <c r="S821" s="6">
        <v>4</v>
      </c>
      <c r="T821" s="6">
        <v>8</v>
      </c>
      <c r="U821" s="5">
        <v>0</v>
      </c>
      <c r="V821" s="6">
        <v>46</v>
      </c>
      <c r="W821" s="2">
        <v>150000</v>
      </c>
      <c r="X821" s="2">
        <v>0</v>
      </c>
      <c r="Y821" s="2">
        <v>70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5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5" t="s">
        <v>2278</v>
      </c>
      <c r="C822" s="5">
        <v>15</v>
      </c>
      <c r="D822" s="5">
        <v>0</v>
      </c>
      <c r="E822" s="5">
        <v>5</v>
      </c>
      <c r="F822" s="5">
        <v>0</v>
      </c>
      <c r="G822" s="5">
        <v>0</v>
      </c>
      <c r="H822" s="5">
        <v>0</v>
      </c>
      <c r="I822" s="2">
        <v>1369</v>
      </c>
      <c r="J822" s="5">
        <v>20000</v>
      </c>
      <c r="K822" s="6">
        <v>6</v>
      </c>
      <c r="L822" s="6">
        <v>8</v>
      </c>
      <c r="M822" s="6">
        <v>3</v>
      </c>
      <c r="N822" s="6">
        <v>6</v>
      </c>
      <c r="O822" s="6">
        <v>2</v>
      </c>
      <c r="P822" s="6">
        <v>5</v>
      </c>
      <c r="Q822" s="6">
        <v>2</v>
      </c>
      <c r="R822" s="6">
        <v>6</v>
      </c>
      <c r="S822" s="6">
        <v>2</v>
      </c>
      <c r="T822" s="6">
        <v>6</v>
      </c>
      <c r="U822" s="5">
        <v>0</v>
      </c>
      <c r="V822" s="6">
        <v>46</v>
      </c>
      <c r="W822" s="2">
        <v>100000</v>
      </c>
      <c r="X822" s="2">
        <v>0</v>
      </c>
      <c r="Y822" s="3">
        <v>70</v>
      </c>
      <c r="Z822" s="5">
        <v>0</v>
      </c>
      <c r="AA822" s="5">
        <v>0</v>
      </c>
      <c r="AB822" s="5">
        <v>0</v>
      </c>
      <c r="AC822" s="2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>
        <v>821</v>
      </c>
      <c r="B823" s="5" t="s">
        <v>2279</v>
      </c>
      <c r="C823" s="5">
        <v>19</v>
      </c>
      <c r="D823" s="5">
        <v>0</v>
      </c>
      <c r="E823" s="5">
        <v>2</v>
      </c>
      <c r="F823" s="5">
        <v>0</v>
      </c>
      <c r="G823" s="5">
        <v>0</v>
      </c>
      <c r="H823" s="5">
        <v>0</v>
      </c>
      <c r="I823" s="5">
        <v>1366</v>
      </c>
      <c r="J823" s="5">
        <v>20000</v>
      </c>
      <c r="K823" s="6">
        <v>0</v>
      </c>
      <c r="L823" s="6">
        <v>0</v>
      </c>
      <c r="M823" s="6">
        <v>0</v>
      </c>
      <c r="N823" s="6">
        <v>0</v>
      </c>
      <c r="O823" s="6">
        <v>3</v>
      </c>
      <c r="P823" s="6">
        <v>10</v>
      </c>
      <c r="Q823" s="6">
        <v>2</v>
      </c>
      <c r="R823" s="6">
        <v>13</v>
      </c>
      <c r="S823" s="6">
        <v>4</v>
      </c>
      <c r="T823" s="6">
        <v>12</v>
      </c>
      <c r="U823" s="5">
        <v>0</v>
      </c>
      <c r="V823" s="6">
        <v>46</v>
      </c>
      <c r="W823" s="2">
        <v>100000</v>
      </c>
      <c r="X823" s="2">
        <v>0</v>
      </c>
      <c r="Y823" s="3">
        <v>70</v>
      </c>
      <c r="Z823" s="5">
        <v>0</v>
      </c>
      <c r="AA823" s="5">
        <v>0</v>
      </c>
      <c r="AB823" s="5">
        <v>0</v>
      </c>
      <c r="AC823" s="2">
        <v>0</v>
      </c>
      <c r="AD823" s="5">
        <v>0</v>
      </c>
      <c r="AE823" s="5">
        <v>0</v>
      </c>
      <c r="AF823" s="5">
        <v>0</v>
      </c>
      <c r="AG823" s="2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5" t="s">
        <v>2280</v>
      </c>
      <c r="C824" s="5">
        <v>30</v>
      </c>
      <c r="D824" s="5">
        <v>0</v>
      </c>
      <c r="E824" s="5">
        <v>1</v>
      </c>
      <c r="F824" s="5">
        <v>0</v>
      </c>
      <c r="G824" s="5">
        <v>1</v>
      </c>
      <c r="H824" s="5">
        <v>0</v>
      </c>
      <c r="I824" s="5">
        <v>1362</v>
      </c>
      <c r="J824" s="5">
        <v>10000</v>
      </c>
      <c r="K824" s="6">
        <v>2</v>
      </c>
      <c r="L824" s="6">
        <v>4</v>
      </c>
      <c r="M824" s="6">
        <v>2</v>
      </c>
      <c r="N824" s="6">
        <v>4</v>
      </c>
      <c r="O824" s="6">
        <v>1</v>
      </c>
      <c r="P824" s="6">
        <v>3</v>
      </c>
      <c r="Q824" s="6">
        <v>1</v>
      </c>
      <c r="R824" s="6">
        <v>3</v>
      </c>
      <c r="S824" s="6">
        <v>1</v>
      </c>
      <c r="T824" s="6">
        <v>3</v>
      </c>
      <c r="U824" s="5">
        <v>0</v>
      </c>
      <c r="V824" s="6">
        <v>46</v>
      </c>
      <c r="W824" s="2">
        <v>100000</v>
      </c>
      <c r="X824" s="2">
        <v>0</v>
      </c>
      <c r="Y824" s="3">
        <v>70</v>
      </c>
      <c r="Z824" s="5">
        <v>0</v>
      </c>
      <c r="AA824" s="5">
        <v>0</v>
      </c>
      <c r="AB824" s="5">
        <v>0</v>
      </c>
      <c r="AC824" s="2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5" t="s">
        <v>2281</v>
      </c>
      <c r="C825" s="5">
        <v>26</v>
      </c>
      <c r="D825" s="5">
        <v>0</v>
      </c>
      <c r="E825" s="5">
        <v>2</v>
      </c>
      <c r="F825" s="5">
        <v>0</v>
      </c>
      <c r="G825" s="5">
        <v>0</v>
      </c>
      <c r="H825" s="5">
        <v>0</v>
      </c>
      <c r="I825" s="5">
        <v>1365</v>
      </c>
      <c r="J825" s="5">
        <v>20000</v>
      </c>
      <c r="K825" s="6">
        <v>2</v>
      </c>
      <c r="L825" s="6">
        <v>2</v>
      </c>
      <c r="M825" s="6">
        <v>0</v>
      </c>
      <c r="N825" s="6">
        <v>0</v>
      </c>
      <c r="O825" s="6">
        <v>2</v>
      </c>
      <c r="P825" s="6">
        <v>8</v>
      </c>
      <c r="Q825" s="6">
        <v>3</v>
      </c>
      <c r="R825" s="6">
        <v>8</v>
      </c>
      <c r="S825" s="6">
        <v>4</v>
      </c>
      <c r="T825" s="6">
        <v>8</v>
      </c>
      <c r="U825" s="5">
        <v>0</v>
      </c>
      <c r="V825" s="6">
        <v>46</v>
      </c>
      <c r="W825" s="2">
        <v>100000</v>
      </c>
      <c r="X825" s="2">
        <v>0</v>
      </c>
      <c r="Y825" s="3">
        <v>70</v>
      </c>
      <c r="Z825" s="5">
        <v>0</v>
      </c>
      <c r="AA825" s="5">
        <v>0</v>
      </c>
      <c r="AB825" s="5">
        <v>0</v>
      </c>
      <c r="AC825" s="2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2282</v>
      </c>
      <c r="C826" s="5">
        <v>22</v>
      </c>
      <c r="D826" s="5">
        <v>0</v>
      </c>
      <c r="E826" s="5">
        <v>2</v>
      </c>
      <c r="F826" s="5">
        <v>0</v>
      </c>
      <c r="G826" s="5">
        <v>0</v>
      </c>
      <c r="H826" s="5">
        <v>0</v>
      </c>
      <c r="I826" s="5">
        <v>1364</v>
      </c>
      <c r="J826" s="5">
        <v>20000</v>
      </c>
      <c r="K826" s="6">
        <v>0</v>
      </c>
      <c r="L826" s="6">
        <v>0</v>
      </c>
      <c r="M826" s="6">
        <v>1</v>
      </c>
      <c r="N826" s="6">
        <v>2</v>
      </c>
      <c r="O826" s="6">
        <v>2</v>
      </c>
      <c r="P826" s="6">
        <v>12</v>
      </c>
      <c r="Q826" s="6">
        <v>3</v>
      </c>
      <c r="R826" s="6">
        <v>11</v>
      </c>
      <c r="S826" s="6">
        <v>2</v>
      </c>
      <c r="T826" s="6">
        <v>12</v>
      </c>
      <c r="U826" s="5">
        <v>0</v>
      </c>
      <c r="V826" s="6">
        <v>46</v>
      </c>
      <c r="W826" s="2">
        <v>100000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2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5" customFormat="1">
      <c r="A827">
        <v>825</v>
      </c>
      <c r="B827" s="5" t="s">
        <v>2283</v>
      </c>
      <c r="C827" s="5">
        <v>64</v>
      </c>
      <c r="D827" s="5">
        <v>0</v>
      </c>
      <c r="E827" s="5">
        <v>2</v>
      </c>
      <c r="F827" s="5">
        <v>0</v>
      </c>
      <c r="G827" s="5">
        <v>0</v>
      </c>
      <c r="H827" s="5">
        <v>0</v>
      </c>
      <c r="I827" s="5">
        <v>1368</v>
      </c>
      <c r="J827" s="5">
        <v>20000</v>
      </c>
      <c r="K827" s="6">
        <v>2</v>
      </c>
      <c r="L827" s="6">
        <v>5</v>
      </c>
      <c r="M827" s="6">
        <v>1</v>
      </c>
      <c r="N827" s="6">
        <v>3</v>
      </c>
      <c r="O827" s="6">
        <v>1</v>
      </c>
      <c r="P827" s="6">
        <v>3</v>
      </c>
      <c r="Q827" s="6">
        <v>1</v>
      </c>
      <c r="R827" s="6">
        <v>3</v>
      </c>
      <c r="S827" s="6">
        <v>1</v>
      </c>
      <c r="T827" s="6">
        <v>3</v>
      </c>
      <c r="U827" s="5">
        <v>0</v>
      </c>
      <c r="V827" s="6">
        <v>46</v>
      </c>
      <c r="W827" s="2">
        <v>100000</v>
      </c>
      <c r="X827" s="2">
        <v>0</v>
      </c>
      <c r="Y827" s="3">
        <v>70</v>
      </c>
      <c r="Z827" s="5">
        <v>0</v>
      </c>
      <c r="AA827" s="5">
        <v>0</v>
      </c>
      <c r="AB827" s="5">
        <v>0</v>
      </c>
      <c r="AC827" s="2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2">
        <v>0</v>
      </c>
      <c r="AW827" s="5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5" customFormat="1">
      <c r="A828">
        <v>826</v>
      </c>
      <c r="B828" s="5" t="s">
        <v>2284</v>
      </c>
      <c r="C828" s="5">
        <v>62</v>
      </c>
      <c r="D828" s="5">
        <v>0</v>
      </c>
      <c r="E828" s="5">
        <v>2</v>
      </c>
      <c r="F828" s="5">
        <v>0</v>
      </c>
      <c r="G828" s="5">
        <v>0</v>
      </c>
      <c r="H828" s="5">
        <v>0</v>
      </c>
      <c r="I828" s="5">
        <v>1367</v>
      </c>
      <c r="J828" s="5">
        <v>20000</v>
      </c>
      <c r="K828" s="6">
        <v>1</v>
      </c>
      <c r="L828" s="6">
        <v>4</v>
      </c>
      <c r="M828" s="6">
        <v>1</v>
      </c>
      <c r="N828" s="6">
        <v>2</v>
      </c>
      <c r="O828" s="6">
        <v>1</v>
      </c>
      <c r="P828" s="6">
        <v>3</v>
      </c>
      <c r="Q828" s="6">
        <v>1</v>
      </c>
      <c r="R828" s="6">
        <v>3</v>
      </c>
      <c r="S828" s="6">
        <v>1</v>
      </c>
      <c r="T828" s="6">
        <v>3</v>
      </c>
      <c r="U828" s="5">
        <v>0</v>
      </c>
      <c r="V828" s="6">
        <v>46</v>
      </c>
      <c r="W828" s="2">
        <v>100000</v>
      </c>
      <c r="X828" s="2">
        <v>0</v>
      </c>
      <c r="Y828" s="3">
        <v>70</v>
      </c>
      <c r="Z828" s="5">
        <v>0</v>
      </c>
      <c r="AA828" s="5">
        <v>0</v>
      </c>
      <c r="AB828" s="5">
        <v>0</v>
      </c>
      <c r="AC828" s="2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2">
        <v>0</v>
      </c>
      <c r="AW828" s="5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2285</v>
      </c>
      <c r="C829" s="5">
        <v>5</v>
      </c>
      <c r="D829" s="5">
        <v>109</v>
      </c>
      <c r="E829" s="5">
        <v>20</v>
      </c>
      <c r="F829" s="5">
        <v>0</v>
      </c>
      <c r="G829" s="5">
        <v>-5</v>
      </c>
      <c r="H829" s="5">
        <v>0</v>
      </c>
      <c r="I829" s="5">
        <v>1413</v>
      </c>
      <c r="J829" s="5">
        <v>60000</v>
      </c>
      <c r="K829" s="6">
        <v>0</v>
      </c>
      <c r="L829" s="6">
        <v>4</v>
      </c>
      <c r="M829" s="6">
        <v>0</v>
      </c>
      <c r="N829" s="6">
        <v>0</v>
      </c>
      <c r="O829" s="6">
        <v>12</v>
      </c>
      <c r="P829" s="6">
        <v>60</v>
      </c>
      <c r="Q829" s="6">
        <v>10</v>
      </c>
      <c r="R829" s="6">
        <v>30</v>
      </c>
      <c r="S829" s="6">
        <v>10</v>
      </c>
      <c r="T829" s="6">
        <v>30</v>
      </c>
      <c r="U829" s="5">
        <v>0</v>
      </c>
      <c r="V829" s="2">
        <v>48</v>
      </c>
      <c r="W829" s="2">
        <v>200000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2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2" customFormat="1">
      <c r="A830" s="2">
        <v>828</v>
      </c>
      <c r="B830" s="5" t="s">
        <v>2286</v>
      </c>
      <c r="C830" s="5">
        <v>10</v>
      </c>
      <c r="D830" s="5">
        <v>156</v>
      </c>
      <c r="E830" s="5">
        <v>20</v>
      </c>
      <c r="F830" s="5">
        <v>50</v>
      </c>
      <c r="G830" s="5">
        <v>0</v>
      </c>
      <c r="H830" s="5">
        <v>0</v>
      </c>
      <c r="I830" s="5">
        <v>2462</v>
      </c>
      <c r="J830" s="5">
        <v>60000</v>
      </c>
      <c r="K830" s="6">
        <v>10</v>
      </c>
      <c r="L830" s="6">
        <v>18</v>
      </c>
      <c r="M830" s="6">
        <v>8</v>
      </c>
      <c r="N830" s="6">
        <v>14</v>
      </c>
      <c r="O830" s="6">
        <v>4</v>
      </c>
      <c r="P830" s="6">
        <v>9</v>
      </c>
      <c r="Q830" s="6">
        <v>6</v>
      </c>
      <c r="R830" s="6">
        <v>11</v>
      </c>
      <c r="S830" s="6">
        <v>6</v>
      </c>
      <c r="T830" s="6">
        <v>11</v>
      </c>
      <c r="U830" s="5">
        <v>0</v>
      </c>
      <c r="V830" s="2">
        <v>48</v>
      </c>
      <c r="W830" s="2">
        <v>150000</v>
      </c>
      <c r="X830" s="2">
        <v>0</v>
      </c>
      <c r="Y830" s="2">
        <v>70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2" customFormat="1">
      <c r="A831" s="2">
        <v>829</v>
      </c>
      <c r="B831" s="5" t="s">
        <v>2287</v>
      </c>
      <c r="C831" s="5">
        <v>11</v>
      </c>
      <c r="D831" s="5">
        <v>156</v>
      </c>
      <c r="E831" s="5">
        <v>20</v>
      </c>
      <c r="F831" s="5">
        <v>50</v>
      </c>
      <c r="G831" s="5">
        <v>0</v>
      </c>
      <c r="H831" s="5">
        <v>0</v>
      </c>
      <c r="I831" s="5">
        <v>2463</v>
      </c>
      <c r="J831" s="5">
        <v>60000</v>
      </c>
      <c r="K831" s="6">
        <v>10</v>
      </c>
      <c r="L831" s="6">
        <v>18</v>
      </c>
      <c r="M831" s="6">
        <v>8</v>
      </c>
      <c r="N831" s="6">
        <v>14</v>
      </c>
      <c r="O831" s="6">
        <v>4</v>
      </c>
      <c r="P831" s="6">
        <v>9</v>
      </c>
      <c r="Q831" s="6">
        <v>6</v>
      </c>
      <c r="R831" s="6">
        <v>11</v>
      </c>
      <c r="S831" s="6">
        <v>6</v>
      </c>
      <c r="T831" s="6">
        <v>11</v>
      </c>
      <c r="U831" s="5">
        <v>0</v>
      </c>
      <c r="V831" s="2">
        <v>48</v>
      </c>
      <c r="W831" s="2">
        <v>150000</v>
      </c>
      <c r="X831" s="2">
        <v>0</v>
      </c>
      <c r="Y831" s="2">
        <v>70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>
        <v>830</v>
      </c>
      <c r="B832" s="5" t="s">
        <v>2288</v>
      </c>
      <c r="C832" s="5">
        <v>15</v>
      </c>
      <c r="D832" s="5">
        <v>0</v>
      </c>
      <c r="E832" s="5">
        <v>5</v>
      </c>
      <c r="F832" s="5">
        <v>0</v>
      </c>
      <c r="G832" s="5">
        <v>0</v>
      </c>
      <c r="H832" s="5">
        <v>0</v>
      </c>
      <c r="I832" s="5">
        <v>2272</v>
      </c>
      <c r="J832" s="5">
        <v>20000</v>
      </c>
      <c r="K832" s="6">
        <v>6</v>
      </c>
      <c r="L832" s="6">
        <v>10</v>
      </c>
      <c r="M832" s="6">
        <v>4</v>
      </c>
      <c r="N832" s="6">
        <v>8</v>
      </c>
      <c r="O832" s="6">
        <v>3</v>
      </c>
      <c r="P832" s="6">
        <v>7</v>
      </c>
      <c r="Q832" s="2">
        <v>4</v>
      </c>
      <c r="R832" s="2">
        <v>8</v>
      </c>
      <c r="S832" s="2">
        <v>4</v>
      </c>
      <c r="T832" s="2">
        <v>8</v>
      </c>
      <c r="U832" s="5">
        <v>0</v>
      </c>
      <c r="V832" s="2">
        <v>48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2289</v>
      </c>
      <c r="C833" s="5">
        <v>19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2273</v>
      </c>
      <c r="J833" s="5">
        <v>20000</v>
      </c>
      <c r="K833" s="6">
        <v>0</v>
      </c>
      <c r="L833" s="6">
        <v>0</v>
      </c>
      <c r="M833" s="6">
        <v>0</v>
      </c>
      <c r="N833" s="6">
        <v>0</v>
      </c>
      <c r="O833" s="6">
        <v>4</v>
      </c>
      <c r="P833" s="6">
        <v>14</v>
      </c>
      <c r="Q833" s="6">
        <v>3</v>
      </c>
      <c r="R833" s="6">
        <v>17</v>
      </c>
      <c r="S833" s="6">
        <v>5</v>
      </c>
      <c r="T833" s="6">
        <v>16</v>
      </c>
      <c r="U833" s="5">
        <v>0</v>
      </c>
      <c r="V833" s="2">
        <v>48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2290</v>
      </c>
      <c r="C834" s="5">
        <v>30</v>
      </c>
      <c r="D834" s="5">
        <v>0</v>
      </c>
      <c r="E834" s="5">
        <v>1</v>
      </c>
      <c r="F834" s="5">
        <v>0</v>
      </c>
      <c r="G834" s="5">
        <v>1</v>
      </c>
      <c r="H834" s="5">
        <v>0</v>
      </c>
      <c r="I834" s="5">
        <v>3032</v>
      </c>
      <c r="J834" s="5">
        <v>10000</v>
      </c>
      <c r="K834" s="2">
        <v>3</v>
      </c>
      <c r="L834" s="2">
        <v>6</v>
      </c>
      <c r="M834" s="2">
        <v>3</v>
      </c>
      <c r="N834" s="2">
        <v>6</v>
      </c>
      <c r="O834" s="2">
        <v>2</v>
      </c>
      <c r="P834" s="2">
        <v>5</v>
      </c>
      <c r="Q834" s="6">
        <v>2</v>
      </c>
      <c r="R834" s="6">
        <v>5</v>
      </c>
      <c r="S834" s="6">
        <v>2</v>
      </c>
      <c r="T834" s="6">
        <v>5</v>
      </c>
      <c r="U834" s="5">
        <v>0</v>
      </c>
      <c r="V834" s="2">
        <v>48</v>
      </c>
      <c r="W834" s="6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2291</v>
      </c>
      <c r="C835" s="5">
        <v>26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2271</v>
      </c>
      <c r="J835" s="5">
        <v>20000</v>
      </c>
      <c r="K835" s="6">
        <v>3</v>
      </c>
      <c r="L835" s="6">
        <v>4</v>
      </c>
      <c r="M835" s="6">
        <v>0</v>
      </c>
      <c r="N835" s="6">
        <v>0</v>
      </c>
      <c r="O835" s="6">
        <v>3</v>
      </c>
      <c r="P835" s="6">
        <v>12</v>
      </c>
      <c r="Q835" s="6">
        <v>4</v>
      </c>
      <c r="R835" s="6">
        <v>12</v>
      </c>
      <c r="S835" s="6">
        <v>5</v>
      </c>
      <c r="T835" s="6">
        <v>12</v>
      </c>
      <c r="U835" s="5">
        <v>0</v>
      </c>
      <c r="V835" s="2">
        <v>48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2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>
        <v>834</v>
      </c>
      <c r="B836" s="5" t="s">
        <v>2292</v>
      </c>
      <c r="C836" s="5">
        <v>22</v>
      </c>
      <c r="D836" s="5">
        <v>0</v>
      </c>
      <c r="E836" s="5">
        <v>2</v>
      </c>
      <c r="F836" s="5">
        <v>0</v>
      </c>
      <c r="G836" s="5">
        <v>0</v>
      </c>
      <c r="H836" s="5">
        <v>0</v>
      </c>
      <c r="I836" s="5">
        <v>2270</v>
      </c>
      <c r="J836" s="5">
        <v>20000</v>
      </c>
      <c r="K836" s="6">
        <v>0</v>
      </c>
      <c r="L836" s="6">
        <v>0</v>
      </c>
      <c r="M836" s="6">
        <v>1</v>
      </c>
      <c r="N836" s="6">
        <v>3</v>
      </c>
      <c r="O836" s="6">
        <v>3</v>
      </c>
      <c r="P836" s="6">
        <v>16</v>
      </c>
      <c r="Q836" s="6">
        <v>5</v>
      </c>
      <c r="R836" s="6">
        <v>15</v>
      </c>
      <c r="S836" s="6">
        <v>4</v>
      </c>
      <c r="T836" s="6">
        <v>16</v>
      </c>
      <c r="U836" s="5">
        <v>0</v>
      </c>
      <c r="V836" s="2">
        <v>48</v>
      </c>
      <c r="W836" s="2">
        <v>100000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5" customFormat="1">
      <c r="A837">
        <v>835</v>
      </c>
      <c r="B837" s="5" t="s">
        <v>2293</v>
      </c>
      <c r="C837" s="5">
        <v>64</v>
      </c>
      <c r="D837" s="5">
        <v>0</v>
      </c>
      <c r="E837" s="5">
        <v>2</v>
      </c>
      <c r="F837" s="5">
        <v>0</v>
      </c>
      <c r="G837" s="5">
        <v>0</v>
      </c>
      <c r="H837" s="5">
        <v>0</v>
      </c>
      <c r="I837" s="5">
        <v>2275</v>
      </c>
      <c r="J837" s="5">
        <v>20000</v>
      </c>
      <c r="K837" s="6">
        <v>3</v>
      </c>
      <c r="L837" s="6">
        <v>7</v>
      </c>
      <c r="M837" s="6">
        <v>2</v>
      </c>
      <c r="N837" s="6">
        <v>5</v>
      </c>
      <c r="O837" s="6">
        <v>2</v>
      </c>
      <c r="P837" s="6">
        <v>5</v>
      </c>
      <c r="Q837" s="6">
        <v>2</v>
      </c>
      <c r="R837" s="6">
        <v>5</v>
      </c>
      <c r="S837" s="6">
        <v>2</v>
      </c>
      <c r="T837" s="6">
        <v>5</v>
      </c>
      <c r="U837" s="5">
        <v>0</v>
      </c>
      <c r="V837" s="2">
        <v>48</v>
      </c>
      <c r="W837" s="2">
        <v>100000</v>
      </c>
      <c r="X837" s="2">
        <v>0</v>
      </c>
      <c r="Y837" s="3">
        <v>70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2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2">
        <v>0</v>
      </c>
      <c r="AW837" s="5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5" customFormat="1">
      <c r="A838" s="2">
        <v>836</v>
      </c>
      <c r="B838" s="5" t="s">
        <v>2294</v>
      </c>
      <c r="C838" s="5">
        <v>62</v>
      </c>
      <c r="D838" s="5">
        <v>0</v>
      </c>
      <c r="E838" s="5">
        <v>2</v>
      </c>
      <c r="F838" s="5">
        <v>0</v>
      </c>
      <c r="G838" s="5">
        <v>0</v>
      </c>
      <c r="H838" s="5">
        <v>0</v>
      </c>
      <c r="I838" s="5">
        <v>2274</v>
      </c>
      <c r="J838" s="5">
        <v>20000</v>
      </c>
      <c r="K838" s="6">
        <v>2</v>
      </c>
      <c r="L838" s="6">
        <v>6</v>
      </c>
      <c r="M838" s="6">
        <v>2</v>
      </c>
      <c r="N838" s="6">
        <v>4</v>
      </c>
      <c r="O838" s="6">
        <v>2</v>
      </c>
      <c r="P838" s="6">
        <v>5</v>
      </c>
      <c r="Q838" s="6">
        <v>2</v>
      </c>
      <c r="R838" s="6">
        <v>5</v>
      </c>
      <c r="S838" s="6">
        <v>2</v>
      </c>
      <c r="T838" s="6">
        <v>5</v>
      </c>
      <c r="U838" s="5">
        <v>0</v>
      </c>
      <c r="V838" s="2">
        <v>48</v>
      </c>
      <c r="W838" s="2">
        <v>100000</v>
      </c>
      <c r="X838" s="2">
        <v>0</v>
      </c>
      <c r="Y838" s="3">
        <v>70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2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2">
        <v>0</v>
      </c>
      <c r="AW838" s="5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2" customFormat="1">
      <c r="A839" s="2">
        <v>837</v>
      </c>
      <c r="B839" s="2" t="s">
        <v>2295</v>
      </c>
      <c r="C839" s="2">
        <v>5</v>
      </c>
      <c r="D839" s="2">
        <v>111</v>
      </c>
      <c r="E839" s="2">
        <v>60</v>
      </c>
      <c r="F839" s="2">
        <v>0</v>
      </c>
      <c r="G839" s="2">
        <v>0</v>
      </c>
      <c r="H839" s="2">
        <v>0</v>
      </c>
      <c r="I839" s="2">
        <v>1420</v>
      </c>
      <c r="J839" s="6">
        <v>60000</v>
      </c>
      <c r="K839" s="5">
        <v>0</v>
      </c>
      <c r="L839" s="5">
        <v>5</v>
      </c>
      <c r="M839" s="5">
        <v>0</v>
      </c>
      <c r="N839" s="5">
        <v>0</v>
      </c>
      <c r="O839" s="5">
        <v>16</v>
      </c>
      <c r="P839" s="5">
        <v>70</v>
      </c>
      <c r="Q839" s="6">
        <v>0</v>
      </c>
      <c r="R839" s="6">
        <v>0</v>
      </c>
      <c r="S839" s="6">
        <v>0</v>
      </c>
      <c r="T839" s="6">
        <v>0</v>
      </c>
      <c r="U839" s="2">
        <v>0</v>
      </c>
      <c r="V839" s="6">
        <v>50</v>
      </c>
      <c r="W839" s="2">
        <v>200000</v>
      </c>
      <c r="X839" s="2">
        <v>0</v>
      </c>
      <c r="Y839" s="6">
        <v>70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5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2" customFormat="1">
      <c r="A840" s="2">
        <v>838</v>
      </c>
      <c r="B840" s="2" t="s">
        <v>2296</v>
      </c>
      <c r="C840" s="2">
        <v>10</v>
      </c>
      <c r="D840" s="2">
        <v>103</v>
      </c>
      <c r="E840" s="2">
        <v>60</v>
      </c>
      <c r="F840" s="2">
        <v>50</v>
      </c>
      <c r="G840" s="2">
        <v>0</v>
      </c>
      <c r="H840" s="2">
        <v>0</v>
      </c>
      <c r="I840" s="2">
        <v>1396</v>
      </c>
      <c r="J840" s="6">
        <v>60000</v>
      </c>
      <c r="K840" s="5">
        <v>12</v>
      </c>
      <c r="L840" s="5">
        <v>21</v>
      </c>
      <c r="M840" s="5">
        <v>10</v>
      </c>
      <c r="N840" s="5">
        <v>17</v>
      </c>
      <c r="O840" s="5">
        <v>6</v>
      </c>
      <c r="P840" s="5">
        <v>12</v>
      </c>
      <c r="Q840" s="6">
        <v>0</v>
      </c>
      <c r="R840" s="6">
        <v>0</v>
      </c>
      <c r="S840" s="6">
        <v>0</v>
      </c>
      <c r="T840" s="6">
        <v>0</v>
      </c>
      <c r="U840" s="2">
        <v>0</v>
      </c>
      <c r="V840" s="6">
        <v>50</v>
      </c>
      <c r="W840" s="2">
        <v>150000</v>
      </c>
      <c r="X840" s="2">
        <v>0</v>
      </c>
      <c r="Y840" s="6">
        <v>70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5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2" customFormat="1">
      <c r="A841">
        <v>839</v>
      </c>
      <c r="B841" s="2" t="s">
        <v>2297</v>
      </c>
      <c r="C841" s="2">
        <v>11</v>
      </c>
      <c r="D841" s="2">
        <v>103</v>
      </c>
      <c r="E841" s="2">
        <v>60</v>
      </c>
      <c r="F841" s="2">
        <v>50</v>
      </c>
      <c r="G841" s="2">
        <v>0</v>
      </c>
      <c r="H841" s="2">
        <v>0</v>
      </c>
      <c r="I841" s="2">
        <v>1397</v>
      </c>
      <c r="J841" s="6">
        <v>60000</v>
      </c>
      <c r="K841" s="5">
        <v>12</v>
      </c>
      <c r="L841" s="5">
        <v>21</v>
      </c>
      <c r="M841" s="5">
        <v>10</v>
      </c>
      <c r="N841" s="5">
        <v>17</v>
      </c>
      <c r="O841" s="5">
        <v>6</v>
      </c>
      <c r="P841" s="5">
        <v>12</v>
      </c>
      <c r="Q841" s="6">
        <v>0</v>
      </c>
      <c r="R841" s="6">
        <v>0</v>
      </c>
      <c r="S841" s="6">
        <v>0</v>
      </c>
      <c r="T841" s="6">
        <v>0</v>
      </c>
      <c r="U841" s="2">
        <v>0</v>
      </c>
      <c r="V841" s="6">
        <v>50</v>
      </c>
      <c r="W841" s="2">
        <v>150000</v>
      </c>
      <c r="X841" s="2">
        <v>0</v>
      </c>
      <c r="Y841" s="6">
        <v>70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2" customFormat="1">
      <c r="A842" s="2">
        <v>840</v>
      </c>
      <c r="B842" s="2" t="s">
        <v>2298</v>
      </c>
      <c r="C842" s="2">
        <v>15</v>
      </c>
      <c r="D842" s="2">
        <v>0</v>
      </c>
      <c r="E842" s="2">
        <v>20</v>
      </c>
      <c r="F842" s="2">
        <v>0</v>
      </c>
      <c r="G842" s="2">
        <v>0</v>
      </c>
      <c r="H842" s="2">
        <v>0</v>
      </c>
      <c r="I842" s="2">
        <v>1265</v>
      </c>
      <c r="J842" s="6">
        <v>20000</v>
      </c>
      <c r="K842" s="5">
        <v>8</v>
      </c>
      <c r="L842" s="5">
        <v>12</v>
      </c>
      <c r="M842" s="5">
        <v>6</v>
      </c>
      <c r="N842" s="5">
        <v>10</v>
      </c>
      <c r="O842" s="5">
        <v>4</v>
      </c>
      <c r="P842" s="5">
        <v>11</v>
      </c>
      <c r="Q842" s="6">
        <v>0</v>
      </c>
      <c r="R842" s="6">
        <v>0</v>
      </c>
      <c r="S842" s="6">
        <v>0</v>
      </c>
      <c r="T842" s="6">
        <v>0</v>
      </c>
      <c r="U842" s="2">
        <v>0</v>
      </c>
      <c r="V842" s="6">
        <v>50</v>
      </c>
      <c r="W842" s="2">
        <v>100000</v>
      </c>
      <c r="X842" s="2">
        <v>0</v>
      </c>
      <c r="Y842" s="6">
        <v>70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2" customFormat="1">
      <c r="A843" s="2">
        <v>841</v>
      </c>
      <c r="B843" s="2" t="s">
        <v>2299</v>
      </c>
      <c r="C843" s="2">
        <v>19</v>
      </c>
      <c r="D843" s="2">
        <v>0</v>
      </c>
      <c r="E843" s="2">
        <v>2</v>
      </c>
      <c r="F843" s="2">
        <v>0</v>
      </c>
      <c r="G843" s="2">
        <v>0</v>
      </c>
      <c r="H843" s="2">
        <v>0</v>
      </c>
      <c r="I843" s="2">
        <v>1262</v>
      </c>
      <c r="J843" s="6">
        <v>20000</v>
      </c>
      <c r="K843" s="5">
        <v>0</v>
      </c>
      <c r="L843" s="6">
        <v>0</v>
      </c>
      <c r="M843" s="5">
        <v>0</v>
      </c>
      <c r="N843" s="6">
        <v>0</v>
      </c>
      <c r="O843" s="5">
        <v>6</v>
      </c>
      <c r="P843" s="5">
        <v>18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6">
        <v>50</v>
      </c>
      <c r="W843" s="2">
        <v>100000</v>
      </c>
      <c r="X843" s="2">
        <v>0</v>
      </c>
      <c r="Y843" s="6">
        <v>70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6" customFormat="1">
      <c r="A844" s="2">
        <v>842</v>
      </c>
      <c r="B844" s="6" t="s">
        <v>2300</v>
      </c>
      <c r="C844" s="6">
        <v>30</v>
      </c>
      <c r="D844" s="6">
        <v>0</v>
      </c>
      <c r="E844" s="6">
        <v>1</v>
      </c>
      <c r="F844" s="6">
        <v>0</v>
      </c>
      <c r="G844" s="6">
        <v>1</v>
      </c>
      <c r="H844" s="6">
        <v>0</v>
      </c>
      <c r="I844" s="6">
        <v>3440</v>
      </c>
      <c r="J844" s="6">
        <v>10000</v>
      </c>
      <c r="K844" s="5">
        <v>4</v>
      </c>
      <c r="L844" s="5">
        <v>8</v>
      </c>
      <c r="M844" s="5">
        <v>4</v>
      </c>
      <c r="N844" s="5">
        <v>8</v>
      </c>
      <c r="O844" s="5">
        <v>3</v>
      </c>
      <c r="P844" s="5">
        <v>7</v>
      </c>
      <c r="Q844" s="2">
        <v>0</v>
      </c>
      <c r="R844" s="2">
        <v>0</v>
      </c>
      <c r="S844" s="2">
        <v>0</v>
      </c>
      <c r="T844" s="2">
        <v>0</v>
      </c>
      <c r="U844" s="6">
        <v>0</v>
      </c>
      <c r="V844" s="6">
        <v>50</v>
      </c>
      <c r="W844" s="6">
        <v>100000</v>
      </c>
      <c r="X844" s="2">
        <v>0</v>
      </c>
      <c r="Y844" s="6">
        <v>70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2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0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6">
        <v>0</v>
      </c>
      <c r="AS844" s="6">
        <v>0</v>
      </c>
      <c r="AT844" s="6">
        <v>0</v>
      </c>
      <c r="AU844" s="6">
        <v>0</v>
      </c>
      <c r="AV844" s="2">
        <v>0</v>
      </c>
      <c r="AW844" s="6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2" customFormat="1">
      <c r="A845">
        <v>843</v>
      </c>
      <c r="B845" s="2" t="s">
        <v>2301</v>
      </c>
      <c r="C845" s="2">
        <v>26</v>
      </c>
      <c r="D845" s="2">
        <v>0</v>
      </c>
      <c r="E845" s="2">
        <v>2</v>
      </c>
      <c r="F845" s="2">
        <v>0</v>
      </c>
      <c r="G845" s="2">
        <v>0</v>
      </c>
      <c r="H845" s="2">
        <v>0</v>
      </c>
      <c r="I845" s="2">
        <v>1261</v>
      </c>
      <c r="J845" s="6">
        <v>20000</v>
      </c>
      <c r="K845" s="5">
        <v>4</v>
      </c>
      <c r="L845" s="5">
        <v>6</v>
      </c>
      <c r="M845" s="5">
        <v>0</v>
      </c>
      <c r="N845" s="5">
        <v>0</v>
      </c>
      <c r="O845" s="5">
        <v>4</v>
      </c>
      <c r="P845" s="5">
        <v>16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6">
        <v>50</v>
      </c>
      <c r="W845" s="2">
        <v>100000</v>
      </c>
      <c r="X845" s="2">
        <v>0</v>
      </c>
      <c r="Y845" s="6">
        <v>70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5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>
        <v>844</v>
      </c>
      <c r="B846" s="2" t="s">
        <v>2302</v>
      </c>
      <c r="C846" s="2">
        <v>22</v>
      </c>
      <c r="D846" s="2">
        <v>0</v>
      </c>
      <c r="E846" s="2">
        <v>2</v>
      </c>
      <c r="F846" s="2">
        <v>0</v>
      </c>
      <c r="G846" s="2">
        <v>0</v>
      </c>
      <c r="H846" s="2">
        <v>0</v>
      </c>
      <c r="I846" s="2">
        <v>1260</v>
      </c>
      <c r="J846" s="6">
        <v>20000</v>
      </c>
      <c r="K846" s="5">
        <v>0</v>
      </c>
      <c r="L846" s="5">
        <v>0</v>
      </c>
      <c r="M846" s="5">
        <v>2</v>
      </c>
      <c r="N846" s="5">
        <v>6</v>
      </c>
      <c r="O846" s="5">
        <v>4</v>
      </c>
      <c r="P846" s="5">
        <v>20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100000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2303</v>
      </c>
      <c r="C847" s="2">
        <v>64</v>
      </c>
      <c r="D847" s="2">
        <v>0</v>
      </c>
      <c r="E847" s="2">
        <v>2</v>
      </c>
      <c r="F847" s="2">
        <v>0</v>
      </c>
      <c r="G847" s="2">
        <v>0</v>
      </c>
      <c r="H847" s="2">
        <v>0</v>
      </c>
      <c r="I847" s="2">
        <v>1264</v>
      </c>
      <c r="J847" s="6">
        <v>20000</v>
      </c>
      <c r="K847" s="5">
        <v>4</v>
      </c>
      <c r="L847" s="5">
        <v>9</v>
      </c>
      <c r="M847" s="5">
        <v>3</v>
      </c>
      <c r="N847" s="5">
        <v>7</v>
      </c>
      <c r="O847" s="5">
        <v>3</v>
      </c>
      <c r="P847" s="5">
        <v>7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100000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2304</v>
      </c>
      <c r="C848" s="2">
        <v>62</v>
      </c>
      <c r="D848" s="2">
        <v>0</v>
      </c>
      <c r="E848" s="2">
        <v>2</v>
      </c>
      <c r="F848" s="2">
        <v>0</v>
      </c>
      <c r="G848" s="2">
        <v>0</v>
      </c>
      <c r="H848" s="2">
        <v>0</v>
      </c>
      <c r="I848" s="2">
        <v>1263</v>
      </c>
      <c r="J848" s="6">
        <v>20000</v>
      </c>
      <c r="K848" s="5">
        <v>3</v>
      </c>
      <c r="L848" s="5">
        <v>8</v>
      </c>
      <c r="M848" s="5">
        <v>3</v>
      </c>
      <c r="N848" s="5">
        <v>6</v>
      </c>
      <c r="O848" s="5">
        <v>3</v>
      </c>
      <c r="P848" s="5">
        <v>7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100000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2305</v>
      </c>
      <c r="C849" s="2">
        <v>5</v>
      </c>
      <c r="D849" s="2">
        <v>106</v>
      </c>
      <c r="E849" s="2">
        <v>20</v>
      </c>
      <c r="F849" s="2">
        <v>0</v>
      </c>
      <c r="G849" s="2">
        <v>0</v>
      </c>
      <c r="H849" s="2">
        <v>0</v>
      </c>
      <c r="I849" s="2">
        <v>1410</v>
      </c>
      <c r="J849" s="6">
        <v>60000</v>
      </c>
      <c r="K849" s="5">
        <v>0</v>
      </c>
      <c r="L849" s="5">
        <v>5</v>
      </c>
      <c r="M849" s="5">
        <v>0</v>
      </c>
      <c r="N849" s="5">
        <v>0</v>
      </c>
      <c r="O849" s="2">
        <v>7</v>
      </c>
      <c r="P849" s="2">
        <v>26</v>
      </c>
      <c r="Q849" s="5">
        <v>14</v>
      </c>
      <c r="R849" s="5">
        <v>40</v>
      </c>
      <c r="S849" s="2">
        <v>0</v>
      </c>
      <c r="T849" s="2">
        <v>0</v>
      </c>
      <c r="U849" s="2">
        <v>0</v>
      </c>
      <c r="V849" s="6">
        <v>50</v>
      </c>
      <c r="W849" s="2">
        <v>200000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>
        <v>848</v>
      </c>
      <c r="B850" s="2" t="s">
        <v>2306</v>
      </c>
      <c r="C850" s="2">
        <v>10</v>
      </c>
      <c r="D850" s="2">
        <v>104</v>
      </c>
      <c r="E850" s="2">
        <v>20</v>
      </c>
      <c r="F850" s="2">
        <v>50</v>
      </c>
      <c r="G850" s="2">
        <v>0</v>
      </c>
      <c r="H850" s="2">
        <v>0</v>
      </c>
      <c r="I850" s="2">
        <v>1394</v>
      </c>
      <c r="J850" s="6">
        <v>60000</v>
      </c>
      <c r="K850" s="5">
        <v>12</v>
      </c>
      <c r="L850" s="5">
        <v>21</v>
      </c>
      <c r="M850" s="5">
        <v>10</v>
      </c>
      <c r="N850" s="5">
        <v>17</v>
      </c>
      <c r="O850" s="2">
        <v>0</v>
      </c>
      <c r="P850" s="2">
        <v>0</v>
      </c>
      <c r="Q850" s="5">
        <v>8</v>
      </c>
      <c r="R850" s="5">
        <v>14</v>
      </c>
      <c r="S850" s="2">
        <v>0</v>
      </c>
      <c r="T850" s="2">
        <v>0</v>
      </c>
      <c r="U850" s="2">
        <v>0</v>
      </c>
      <c r="V850" s="6">
        <v>50</v>
      </c>
      <c r="W850" s="2">
        <v>150000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2" customFormat="1">
      <c r="A851" s="2">
        <v>849</v>
      </c>
      <c r="B851" s="2" t="s">
        <v>2307</v>
      </c>
      <c r="C851" s="2">
        <v>11</v>
      </c>
      <c r="D851" s="2">
        <v>104</v>
      </c>
      <c r="E851" s="2">
        <v>20</v>
      </c>
      <c r="F851" s="2">
        <v>50</v>
      </c>
      <c r="G851" s="2">
        <v>0</v>
      </c>
      <c r="H851" s="2">
        <v>0</v>
      </c>
      <c r="I851" s="2">
        <v>1395</v>
      </c>
      <c r="J851" s="6">
        <v>60000</v>
      </c>
      <c r="K851" s="5">
        <v>12</v>
      </c>
      <c r="L851" s="5">
        <v>21</v>
      </c>
      <c r="M851" s="5">
        <v>10</v>
      </c>
      <c r="N851" s="5">
        <v>17</v>
      </c>
      <c r="O851" s="2">
        <v>0</v>
      </c>
      <c r="P851" s="2">
        <v>0</v>
      </c>
      <c r="Q851" s="5">
        <v>8</v>
      </c>
      <c r="R851" s="5">
        <v>14</v>
      </c>
      <c r="S851" s="2">
        <v>0</v>
      </c>
      <c r="T851" s="2">
        <v>0</v>
      </c>
      <c r="U851" s="2">
        <v>0</v>
      </c>
      <c r="V851" s="6">
        <v>50</v>
      </c>
      <c r="W851" s="2">
        <v>150000</v>
      </c>
      <c r="X851" s="2">
        <v>0</v>
      </c>
      <c r="Y851" s="6">
        <v>70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5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2308</v>
      </c>
      <c r="C852" s="2">
        <v>15</v>
      </c>
      <c r="D852" s="2">
        <v>20</v>
      </c>
      <c r="E852" s="2">
        <v>5</v>
      </c>
      <c r="F852" s="2">
        <v>0</v>
      </c>
      <c r="G852" s="2">
        <v>0</v>
      </c>
      <c r="H852" s="2">
        <v>0</v>
      </c>
      <c r="I852" s="2">
        <v>1245</v>
      </c>
      <c r="J852" s="6">
        <v>20000</v>
      </c>
      <c r="K852" s="5">
        <v>8</v>
      </c>
      <c r="L852" s="5">
        <v>12</v>
      </c>
      <c r="M852" s="5">
        <v>6</v>
      </c>
      <c r="N852" s="5">
        <v>10</v>
      </c>
      <c r="O852" s="2">
        <v>0</v>
      </c>
      <c r="P852" s="2">
        <v>0</v>
      </c>
      <c r="Q852" s="5">
        <v>6</v>
      </c>
      <c r="R852" s="5">
        <v>12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2309</v>
      </c>
      <c r="C853" s="2">
        <v>19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1242</v>
      </c>
      <c r="J853" s="6">
        <v>20000</v>
      </c>
      <c r="K853" s="5">
        <v>0</v>
      </c>
      <c r="L853" s="6">
        <v>0</v>
      </c>
      <c r="M853" s="5">
        <v>0</v>
      </c>
      <c r="N853" s="6">
        <v>0</v>
      </c>
      <c r="O853" s="2">
        <v>0</v>
      </c>
      <c r="P853" s="2">
        <v>0</v>
      </c>
      <c r="Q853" s="5">
        <v>5</v>
      </c>
      <c r="R853" s="5">
        <v>21</v>
      </c>
      <c r="S853" s="2">
        <v>0</v>
      </c>
      <c r="T853" s="2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6" customFormat="1">
      <c r="A854">
        <v>852</v>
      </c>
      <c r="B854" s="6" t="s">
        <v>2310</v>
      </c>
      <c r="C854" s="6">
        <v>30</v>
      </c>
      <c r="D854" s="6">
        <v>0</v>
      </c>
      <c r="E854" s="6">
        <v>1</v>
      </c>
      <c r="F854" s="6">
        <v>0</v>
      </c>
      <c r="G854" s="6">
        <v>1</v>
      </c>
      <c r="H854" s="6">
        <v>0</v>
      </c>
      <c r="I854" s="6">
        <v>2419</v>
      </c>
      <c r="J854" s="6">
        <v>10000</v>
      </c>
      <c r="K854" s="5">
        <v>4</v>
      </c>
      <c r="L854" s="5">
        <v>8</v>
      </c>
      <c r="M854" s="5">
        <v>4</v>
      </c>
      <c r="N854" s="5">
        <v>8</v>
      </c>
      <c r="O854" s="2">
        <v>0</v>
      </c>
      <c r="P854" s="2">
        <v>0</v>
      </c>
      <c r="Q854" s="5">
        <v>3</v>
      </c>
      <c r="R854" s="5">
        <v>7</v>
      </c>
      <c r="S854" s="6">
        <v>0</v>
      </c>
      <c r="T854" s="6">
        <v>0</v>
      </c>
      <c r="U854" s="6">
        <v>0</v>
      </c>
      <c r="V854" s="6">
        <v>50</v>
      </c>
      <c r="W854" s="6">
        <v>100000</v>
      </c>
      <c r="X854" s="2">
        <v>0</v>
      </c>
      <c r="Y854" s="6">
        <v>70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2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6">
        <v>0</v>
      </c>
      <c r="AS854" s="6">
        <v>0</v>
      </c>
      <c r="AT854" s="6">
        <v>0</v>
      </c>
      <c r="AU854" s="6">
        <v>0</v>
      </c>
      <c r="AV854" s="2">
        <v>0</v>
      </c>
      <c r="AW854" s="6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>
        <v>853</v>
      </c>
      <c r="B855" s="2" t="s">
        <v>2311</v>
      </c>
      <c r="C855" s="2">
        <v>26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1241</v>
      </c>
      <c r="J855" s="6">
        <v>20000</v>
      </c>
      <c r="K855" s="5">
        <v>4</v>
      </c>
      <c r="L855" s="5">
        <v>6</v>
      </c>
      <c r="M855" s="5">
        <v>0</v>
      </c>
      <c r="N855" s="5">
        <v>0</v>
      </c>
      <c r="O855" s="2">
        <v>0</v>
      </c>
      <c r="P855" s="2">
        <v>0</v>
      </c>
      <c r="Q855" s="5">
        <v>5</v>
      </c>
      <c r="R855" s="5">
        <v>16</v>
      </c>
      <c r="S855" s="2">
        <v>0</v>
      </c>
      <c r="T855" s="2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2312</v>
      </c>
      <c r="C856" s="2">
        <v>22</v>
      </c>
      <c r="D856" s="2">
        <v>0</v>
      </c>
      <c r="E856" s="2">
        <v>2</v>
      </c>
      <c r="F856" s="2">
        <v>0</v>
      </c>
      <c r="G856" s="2">
        <v>0</v>
      </c>
      <c r="H856" s="2">
        <v>0</v>
      </c>
      <c r="I856" s="2">
        <v>1240</v>
      </c>
      <c r="J856" s="6">
        <v>20000</v>
      </c>
      <c r="K856" s="5">
        <v>0</v>
      </c>
      <c r="L856" s="5">
        <v>0</v>
      </c>
      <c r="M856" s="5">
        <v>2</v>
      </c>
      <c r="N856" s="5">
        <v>6</v>
      </c>
      <c r="O856" s="6">
        <v>0</v>
      </c>
      <c r="P856" s="6">
        <v>0</v>
      </c>
      <c r="Q856" s="5">
        <v>6</v>
      </c>
      <c r="R856" s="5">
        <v>19</v>
      </c>
      <c r="S856" s="2">
        <v>0</v>
      </c>
      <c r="T856" s="2">
        <v>0</v>
      </c>
      <c r="U856" s="2">
        <v>0</v>
      </c>
      <c r="V856" s="6">
        <v>50</v>
      </c>
      <c r="W856" s="2">
        <v>100000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2313</v>
      </c>
      <c r="C857" s="2">
        <v>64</v>
      </c>
      <c r="D857" s="2">
        <v>0</v>
      </c>
      <c r="E857" s="2">
        <v>2</v>
      </c>
      <c r="F857" s="2">
        <v>0</v>
      </c>
      <c r="G857" s="2">
        <v>0</v>
      </c>
      <c r="H857" s="2">
        <v>0</v>
      </c>
      <c r="I857" s="2">
        <v>1244</v>
      </c>
      <c r="J857" s="6">
        <v>20000</v>
      </c>
      <c r="K857" s="5">
        <v>4</v>
      </c>
      <c r="L857" s="5">
        <v>9</v>
      </c>
      <c r="M857" s="5">
        <v>3</v>
      </c>
      <c r="N857" s="5">
        <v>7</v>
      </c>
      <c r="O857" s="2">
        <v>0</v>
      </c>
      <c r="P857" s="2">
        <v>0</v>
      </c>
      <c r="Q857" s="5">
        <v>3</v>
      </c>
      <c r="R857" s="5">
        <v>7</v>
      </c>
      <c r="S857" s="2">
        <v>0</v>
      </c>
      <c r="T857" s="2">
        <v>0</v>
      </c>
      <c r="U857" s="2">
        <v>0</v>
      </c>
      <c r="V857" s="6">
        <v>50</v>
      </c>
      <c r="W857" s="2">
        <v>100000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5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2314</v>
      </c>
      <c r="C858" s="2">
        <v>62</v>
      </c>
      <c r="D858" s="2">
        <v>0</v>
      </c>
      <c r="E858" s="2">
        <v>2</v>
      </c>
      <c r="F858" s="2">
        <v>0</v>
      </c>
      <c r="G858" s="2">
        <v>0</v>
      </c>
      <c r="H858" s="2">
        <v>0</v>
      </c>
      <c r="I858" s="2">
        <v>1243</v>
      </c>
      <c r="J858" s="6">
        <v>20000</v>
      </c>
      <c r="K858" s="5">
        <v>3</v>
      </c>
      <c r="L858" s="5">
        <v>8</v>
      </c>
      <c r="M858" s="5">
        <v>3</v>
      </c>
      <c r="N858" s="5">
        <v>6</v>
      </c>
      <c r="O858" s="2">
        <v>0</v>
      </c>
      <c r="P858" s="2">
        <v>0</v>
      </c>
      <c r="Q858" s="5">
        <v>3</v>
      </c>
      <c r="R858" s="5">
        <v>7</v>
      </c>
      <c r="S858" s="2">
        <v>0</v>
      </c>
      <c r="T858" s="2">
        <v>0</v>
      </c>
      <c r="U858" s="2">
        <v>0</v>
      </c>
      <c r="V858" s="6">
        <v>50</v>
      </c>
      <c r="W858" s="2">
        <v>100000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>
        <v>857</v>
      </c>
      <c r="B859" s="2" t="s">
        <v>2315</v>
      </c>
      <c r="C859" s="2">
        <v>5</v>
      </c>
      <c r="D859" s="2">
        <v>112</v>
      </c>
      <c r="E859" s="2">
        <v>40</v>
      </c>
      <c r="F859" s="2">
        <v>0</v>
      </c>
      <c r="G859" s="2">
        <v>-5</v>
      </c>
      <c r="H859" s="2">
        <v>0</v>
      </c>
      <c r="I859" s="2">
        <v>1421</v>
      </c>
      <c r="J859" s="6">
        <v>60000</v>
      </c>
      <c r="K859" s="5">
        <v>0</v>
      </c>
      <c r="L859" s="5">
        <v>5</v>
      </c>
      <c r="M859" s="5">
        <v>0</v>
      </c>
      <c r="N859" s="5">
        <v>0</v>
      </c>
      <c r="O859" s="2">
        <v>8</v>
      </c>
      <c r="P859" s="2">
        <v>32</v>
      </c>
      <c r="Q859" s="2">
        <v>0</v>
      </c>
      <c r="R859" s="2">
        <v>0</v>
      </c>
      <c r="S859" s="5">
        <v>14</v>
      </c>
      <c r="T859" s="5">
        <v>40</v>
      </c>
      <c r="U859" s="2">
        <v>0</v>
      </c>
      <c r="V859" s="6">
        <v>50</v>
      </c>
      <c r="W859" s="2">
        <v>200000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2316</v>
      </c>
      <c r="C860" s="2">
        <v>10</v>
      </c>
      <c r="D860" s="2">
        <v>105</v>
      </c>
      <c r="E860" s="2">
        <v>40</v>
      </c>
      <c r="F860" s="2">
        <v>50</v>
      </c>
      <c r="G860" s="2">
        <v>0</v>
      </c>
      <c r="H860" s="2">
        <v>0</v>
      </c>
      <c r="I860" s="2">
        <v>1398</v>
      </c>
      <c r="J860" s="6">
        <v>60000</v>
      </c>
      <c r="K860" s="5">
        <v>12</v>
      </c>
      <c r="L860" s="5">
        <v>21</v>
      </c>
      <c r="M860" s="5">
        <v>10</v>
      </c>
      <c r="N860" s="5">
        <v>17</v>
      </c>
      <c r="O860" s="2">
        <v>0</v>
      </c>
      <c r="P860" s="2">
        <v>0</v>
      </c>
      <c r="Q860" s="2">
        <v>0</v>
      </c>
      <c r="R860" s="2">
        <v>0</v>
      </c>
      <c r="S860" s="5">
        <v>8</v>
      </c>
      <c r="T860" s="5">
        <v>14</v>
      </c>
      <c r="U860" s="2">
        <v>0</v>
      </c>
      <c r="V860" s="6">
        <v>50</v>
      </c>
      <c r="W860" s="2">
        <v>150000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2" customFormat="1">
      <c r="A861" s="2">
        <v>859</v>
      </c>
      <c r="B861" s="2" t="s">
        <v>2317</v>
      </c>
      <c r="C861" s="2">
        <v>11</v>
      </c>
      <c r="D861" s="2">
        <v>105</v>
      </c>
      <c r="E861" s="2">
        <v>40</v>
      </c>
      <c r="F861" s="2">
        <v>50</v>
      </c>
      <c r="G861" s="2">
        <v>0</v>
      </c>
      <c r="H861" s="2">
        <v>0</v>
      </c>
      <c r="I861" s="2">
        <v>1399</v>
      </c>
      <c r="J861" s="6">
        <v>60000</v>
      </c>
      <c r="K861" s="5">
        <v>12</v>
      </c>
      <c r="L861" s="5">
        <v>21</v>
      </c>
      <c r="M861" s="5">
        <v>10</v>
      </c>
      <c r="N861" s="5">
        <v>17</v>
      </c>
      <c r="O861" s="2">
        <v>0</v>
      </c>
      <c r="P861" s="2">
        <v>0</v>
      </c>
      <c r="Q861" s="2">
        <v>0</v>
      </c>
      <c r="R861" s="2">
        <v>0</v>
      </c>
      <c r="S861" s="5">
        <v>8</v>
      </c>
      <c r="T861" s="5">
        <v>14</v>
      </c>
      <c r="U861" s="2">
        <v>0</v>
      </c>
      <c r="V861" s="6">
        <v>50</v>
      </c>
      <c r="W861" s="2">
        <v>150000</v>
      </c>
      <c r="X861" s="2">
        <v>0</v>
      </c>
      <c r="Y861" s="6">
        <v>70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2318</v>
      </c>
      <c r="C862" s="2">
        <v>15</v>
      </c>
      <c r="D862" s="2">
        <v>0</v>
      </c>
      <c r="E862" s="2">
        <v>5</v>
      </c>
      <c r="F862" s="2">
        <v>0</v>
      </c>
      <c r="G862" s="2">
        <v>0</v>
      </c>
      <c r="H862" s="2">
        <v>0</v>
      </c>
      <c r="I862" s="2">
        <v>1255</v>
      </c>
      <c r="J862" s="6">
        <v>20000</v>
      </c>
      <c r="K862" s="5">
        <v>8</v>
      </c>
      <c r="L862" s="5">
        <v>12</v>
      </c>
      <c r="M862" s="5">
        <v>6</v>
      </c>
      <c r="N862" s="5">
        <v>10</v>
      </c>
      <c r="O862" s="2">
        <v>0</v>
      </c>
      <c r="P862" s="2">
        <v>0</v>
      </c>
      <c r="Q862" s="2">
        <v>0</v>
      </c>
      <c r="R862" s="2">
        <v>0</v>
      </c>
      <c r="S862" s="5">
        <v>6</v>
      </c>
      <c r="T862" s="5">
        <v>12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>
        <v>861</v>
      </c>
      <c r="B863" s="2" t="s">
        <v>2319</v>
      </c>
      <c r="C863" s="2">
        <v>19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1252</v>
      </c>
      <c r="J863" s="6">
        <v>20000</v>
      </c>
      <c r="K863" s="5">
        <v>0</v>
      </c>
      <c r="L863" s="6">
        <v>0</v>
      </c>
      <c r="M863" s="5">
        <v>0</v>
      </c>
      <c r="N863" s="6">
        <v>0</v>
      </c>
      <c r="O863" s="2">
        <v>0</v>
      </c>
      <c r="P863" s="2">
        <v>0</v>
      </c>
      <c r="Q863" s="2">
        <v>0</v>
      </c>
      <c r="R863" s="2">
        <v>0</v>
      </c>
      <c r="S863" s="5">
        <v>7</v>
      </c>
      <c r="T863" s="5">
        <v>20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5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6" customFormat="1">
      <c r="A864">
        <v>862</v>
      </c>
      <c r="B864" s="6" t="s">
        <v>2320</v>
      </c>
      <c r="C864" s="6">
        <v>30</v>
      </c>
      <c r="D864" s="6">
        <v>0</v>
      </c>
      <c r="E864" s="6">
        <v>1</v>
      </c>
      <c r="F864" s="6">
        <v>0</v>
      </c>
      <c r="G864" s="6">
        <v>1</v>
      </c>
      <c r="H864" s="6">
        <v>0</v>
      </c>
      <c r="I864" s="6">
        <v>3441</v>
      </c>
      <c r="J864" s="6">
        <v>10000</v>
      </c>
      <c r="K864" s="5">
        <v>4</v>
      </c>
      <c r="L864" s="5">
        <v>8</v>
      </c>
      <c r="M864" s="5">
        <v>4</v>
      </c>
      <c r="N864" s="5">
        <v>8</v>
      </c>
      <c r="O864" s="2">
        <v>0</v>
      </c>
      <c r="P864" s="2">
        <v>0</v>
      </c>
      <c r="Q864" s="6">
        <v>0</v>
      </c>
      <c r="R864" s="6">
        <v>0</v>
      </c>
      <c r="S864" s="5">
        <v>3</v>
      </c>
      <c r="T864" s="5">
        <v>7</v>
      </c>
      <c r="U864" s="6">
        <v>0</v>
      </c>
      <c r="V864" s="6">
        <v>50</v>
      </c>
      <c r="W864" s="6">
        <v>100000</v>
      </c>
      <c r="X864" s="2">
        <v>0</v>
      </c>
      <c r="Y864" s="6">
        <v>70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5">
        <v>0</v>
      </c>
      <c r="AH864" s="6">
        <v>0</v>
      </c>
      <c r="AI864" s="6">
        <v>0</v>
      </c>
      <c r="AJ864" s="6">
        <v>0</v>
      </c>
      <c r="AK864" s="6">
        <v>0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2">
        <v>0</v>
      </c>
      <c r="AW864" s="6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2321</v>
      </c>
      <c r="C865" s="2">
        <v>26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1251</v>
      </c>
      <c r="J865" s="6">
        <v>20000</v>
      </c>
      <c r="K865" s="5">
        <v>4</v>
      </c>
      <c r="L865" s="5">
        <v>6</v>
      </c>
      <c r="M865" s="5">
        <v>0</v>
      </c>
      <c r="N865" s="5">
        <v>0</v>
      </c>
      <c r="O865" s="2">
        <v>0</v>
      </c>
      <c r="P865" s="2">
        <v>0</v>
      </c>
      <c r="Q865" s="2">
        <v>0</v>
      </c>
      <c r="R865" s="2">
        <v>0</v>
      </c>
      <c r="S865" s="5">
        <v>6</v>
      </c>
      <c r="T865" s="5">
        <v>16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2322</v>
      </c>
      <c r="C866" s="2">
        <v>22</v>
      </c>
      <c r="D866" s="2">
        <v>0</v>
      </c>
      <c r="E866" s="2">
        <v>2</v>
      </c>
      <c r="F866" s="2">
        <v>0</v>
      </c>
      <c r="G866" s="2">
        <v>0</v>
      </c>
      <c r="H866" s="2">
        <v>0</v>
      </c>
      <c r="I866" s="2">
        <v>1250</v>
      </c>
      <c r="J866" s="6">
        <v>20000</v>
      </c>
      <c r="K866" s="5">
        <v>0</v>
      </c>
      <c r="L866" s="5">
        <v>0</v>
      </c>
      <c r="M866" s="5">
        <v>2</v>
      </c>
      <c r="N866" s="5">
        <v>6</v>
      </c>
      <c r="O866" s="6">
        <v>0</v>
      </c>
      <c r="P866" s="6">
        <v>0</v>
      </c>
      <c r="Q866" s="2">
        <v>0</v>
      </c>
      <c r="R866" s="2">
        <v>0</v>
      </c>
      <c r="S866" s="5">
        <v>5</v>
      </c>
      <c r="T866" s="5">
        <v>20</v>
      </c>
      <c r="U866" s="2">
        <v>0</v>
      </c>
      <c r="V866" s="6">
        <v>50</v>
      </c>
      <c r="W866" s="2">
        <v>100000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2323</v>
      </c>
      <c r="C867" s="2">
        <v>64</v>
      </c>
      <c r="D867" s="2">
        <v>0</v>
      </c>
      <c r="E867" s="2">
        <v>2</v>
      </c>
      <c r="F867" s="2">
        <v>0</v>
      </c>
      <c r="G867" s="2">
        <v>0</v>
      </c>
      <c r="H867" s="2">
        <v>0</v>
      </c>
      <c r="I867" s="2">
        <v>1254</v>
      </c>
      <c r="J867" s="6">
        <v>20000</v>
      </c>
      <c r="K867" s="5">
        <v>4</v>
      </c>
      <c r="L867" s="5">
        <v>9</v>
      </c>
      <c r="M867" s="5">
        <v>3</v>
      </c>
      <c r="N867" s="5">
        <v>7</v>
      </c>
      <c r="O867" s="2">
        <v>0</v>
      </c>
      <c r="P867" s="2">
        <v>0</v>
      </c>
      <c r="Q867" s="2">
        <v>0</v>
      </c>
      <c r="R867" s="2">
        <v>0</v>
      </c>
      <c r="S867" s="5">
        <v>3</v>
      </c>
      <c r="T867" s="5">
        <v>7</v>
      </c>
      <c r="U867" s="2">
        <v>0</v>
      </c>
      <c r="V867" s="6">
        <v>50</v>
      </c>
      <c r="W867" s="2">
        <v>100000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>
        <v>866</v>
      </c>
      <c r="B868" s="2" t="s">
        <v>2324</v>
      </c>
      <c r="C868" s="2">
        <v>62</v>
      </c>
      <c r="D868" s="2">
        <v>0</v>
      </c>
      <c r="E868" s="2">
        <v>2</v>
      </c>
      <c r="F868" s="2">
        <v>0</v>
      </c>
      <c r="G868" s="2">
        <v>0</v>
      </c>
      <c r="H868" s="2">
        <v>0</v>
      </c>
      <c r="I868" s="2">
        <v>1253</v>
      </c>
      <c r="J868" s="6">
        <v>20000</v>
      </c>
      <c r="K868" s="5">
        <v>3</v>
      </c>
      <c r="L868" s="5">
        <v>8</v>
      </c>
      <c r="M868" s="5">
        <v>3</v>
      </c>
      <c r="N868" s="5">
        <v>6</v>
      </c>
      <c r="O868" s="2">
        <v>0</v>
      </c>
      <c r="P868" s="2">
        <v>0</v>
      </c>
      <c r="Q868" s="2">
        <v>0</v>
      </c>
      <c r="R868" s="2">
        <v>0</v>
      </c>
      <c r="S868" s="5">
        <v>3</v>
      </c>
      <c r="T868" s="5">
        <v>7</v>
      </c>
      <c r="U868" s="2">
        <v>0</v>
      </c>
      <c r="V868" s="6">
        <v>50</v>
      </c>
      <c r="W868" s="2">
        <v>100000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6" customFormat="1">
      <c r="A869" s="2">
        <v>867</v>
      </c>
      <c r="B869" s="2" t="s">
        <v>2325</v>
      </c>
      <c r="C869" s="6">
        <v>5</v>
      </c>
      <c r="D869" s="6">
        <v>37</v>
      </c>
      <c r="E869" s="6">
        <v>20</v>
      </c>
      <c r="F869" s="6">
        <v>0</v>
      </c>
      <c r="G869" s="6">
        <v>-5</v>
      </c>
      <c r="H869" s="6">
        <v>0</v>
      </c>
      <c r="I869" s="6">
        <v>828</v>
      </c>
      <c r="J869" s="6">
        <v>60000</v>
      </c>
      <c r="K869" s="5">
        <v>0</v>
      </c>
      <c r="L869" s="5">
        <v>5</v>
      </c>
      <c r="M869" s="5">
        <v>0</v>
      </c>
      <c r="N869" s="5">
        <v>0</v>
      </c>
      <c r="O869" s="2">
        <v>20</v>
      </c>
      <c r="P869" s="2">
        <v>80</v>
      </c>
      <c r="Q869" s="2">
        <v>18</v>
      </c>
      <c r="R869" s="2">
        <v>50</v>
      </c>
      <c r="S869" s="2">
        <v>18</v>
      </c>
      <c r="T869" s="2">
        <v>50</v>
      </c>
      <c r="U869" s="5">
        <v>0</v>
      </c>
      <c r="V869" s="5">
        <v>52</v>
      </c>
      <c r="W869" s="2">
        <v>200000</v>
      </c>
      <c r="X869" s="2">
        <v>0</v>
      </c>
      <c r="Y869" s="6">
        <v>70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5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0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2">
        <v>0</v>
      </c>
      <c r="AW869" s="6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6" customFormat="1">
      <c r="A870" s="2">
        <v>868</v>
      </c>
      <c r="B870" s="2" t="s">
        <v>2326</v>
      </c>
      <c r="C870" s="6">
        <v>10</v>
      </c>
      <c r="D870" s="6">
        <v>10</v>
      </c>
      <c r="E870" s="6">
        <v>20</v>
      </c>
      <c r="F870" s="6">
        <v>3</v>
      </c>
      <c r="G870" s="6">
        <v>0</v>
      </c>
      <c r="H870" s="6">
        <v>0</v>
      </c>
      <c r="I870" s="6">
        <v>595</v>
      </c>
      <c r="J870" s="6">
        <v>60000</v>
      </c>
      <c r="K870" s="2">
        <v>14</v>
      </c>
      <c r="L870" s="2">
        <v>24</v>
      </c>
      <c r="M870" s="2">
        <v>12</v>
      </c>
      <c r="N870" s="2">
        <v>20</v>
      </c>
      <c r="O870" s="2">
        <v>8</v>
      </c>
      <c r="P870" s="2">
        <v>15</v>
      </c>
      <c r="Q870" s="2">
        <v>10</v>
      </c>
      <c r="R870" s="2">
        <v>17</v>
      </c>
      <c r="S870" s="2">
        <v>10</v>
      </c>
      <c r="T870" s="2">
        <v>17</v>
      </c>
      <c r="U870" s="5">
        <v>0</v>
      </c>
      <c r="V870" s="5">
        <v>52</v>
      </c>
      <c r="W870" s="2">
        <v>150000</v>
      </c>
      <c r="X870" s="2">
        <v>0</v>
      </c>
      <c r="Y870" s="6">
        <v>70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5">
        <v>0</v>
      </c>
      <c r="AH870" s="6">
        <v>0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2">
        <v>0</v>
      </c>
      <c r="AW870" s="6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2" t="s">
        <v>2327</v>
      </c>
      <c r="C871" s="6">
        <v>11</v>
      </c>
      <c r="D871" s="6">
        <v>10</v>
      </c>
      <c r="E871" s="6">
        <v>20</v>
      </c>
      <c r="F871" s="6">
        <v>3</v>
      </c>
      <c r="G871" s="6">
        <v>0</v>
      </c>
      <c r="H871" s="6">
        <v>0</v>
      </c>
      <c r="I871" s="6">
        <v>605</v>
      </c>
      <c r="J871" s="6">
        <v>60000</v>
      </c>
      <c r="K871" s="2">
        <v>14</v>
      </c>
      <c r="L871" s="2">
        <v>24</v>
      </c>
      <c r="M871" s="2">
        <v>12</v>
      </c>
      <c r="N871" s="2">
        <v>20</v>
      </c>
      <c r="O871" s="2">
        <v>8</v>
      </c>
      <c r="P871" s="2">
        <v>15</v>
      </c>
      <c r="Q871" s="2">
        <v>10</v>
      </c>
      <c r="R871" s="2">
        <v>17</v>
      </c>
      <c r="S871" s="2">
        <v>10</v>
      </c>
      <c r="T871" s="2">
        <v>17</v>
      </c>
      <c r="U871" s="5">
        <v>0</v>
      </c>
      <c r="V871" s="5">
        <v>52</v>
      </c>
      <c r="W871" s="2">
        <v>150000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2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6" customFormat="1">
      <c r="A872">
        <v>870</v>
      </c>
      <c r="B872" s="2" t="s">
        <v>2328</v>
      </c>
      <c r="C872" s="6">
        <v>15</v>
      </c>
      <c r="D872" s="6">
        <v>0</v>
      </c>
      <c r="E872" s="6">
        <v>5</v>
      </c>
      <c r="F872" s="6">
        <v>0</v>
      </c>
      <c r="G872" s="6">
        <v>0</v>
      </c>
      <c r="H872" s="6">
        <v>0</v>
      </c>
      <c r="I872" s="6">
        <v>827</v>
      </c>
      <c r="J872" s="6">
        <v>20000</v>
      </c>
      <c r="K872" s="2">
        <v>10</v>
      </c>
      <c r="L872" s="2">
        <v>14</v>
      </c>
      <c r="M872" s="2">
        <v>8</v>
      </c>
      <c r="N872" s="2">
        <v>12</v>
      </c>
      <c r="O872" s="2">
        <v>5</v>
      </c>
      <c r="P872" s="2">
        <v>15</v>
      </c>
      <c r="Q872" s="2">
        <v>8</v>
      </c>
      <c r="R872" s="2">
        <v>16</v>
      </c>
      <c r="S872" s="2">
        <v>8</v>
      </c>
      <c r="T872" s="2">
        <v>16</v>
      </c>
      <c r="U872" s="5">
        <v>0</v>
      </c>
      <c r="V872" s="5">
        <v>52</v>
      </c>
      <c r="W872" s="2">
        <v>100000</v>
      </c>
      <c r="X872" s="2">
        <v>0</v>
      </c>
      <c r="Y872" s="6">
        <v>70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0</v>
      </c>
      <c r="AG872" s="2">
        <v>0</v>
      </c>
      <c r="AH872" s="6">
        <v>0</v>
      </c>
      <c r="AI872" s="6">
        <v>0</v>
      </c>
      <c r="AJ872" s="6">
        <v>0</v>
      </c>
      <c r="AK872" s="6">
        <v>0</v>
      </c>
      <c r="AL872" s="6">
        <v>0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  <c r="AV872" s="2">
        <v>0</v>
      </c>
      <c r="AW872" s="6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6" customFormat="1">
      <c r="A873">
        <v>871</v>
      </c>
      <c r="B873" s="2" t="s">
        <v>2329</v>
      </c>
      <c r="C873" s="6">
        <v>19</v>
      </c>
      <c r="D873" s="6">
        <v>0</v>
      </c>
      <c r="E873" s="6">
        <v>2</v>
      </c>
      <c r="F873" s="6">
        <v>0</v>
      </c>
      <c r="G873" s="6">
        <v>0</v>
      </c>
      <c r="H873" s="6">
        <v>0</v>
      </c>
      <c r="I873" s="6">
        <v>823</v>
      </c>
      <c r="J873" s="6">
        <v>20000</v>
      </c>
      <c r="K873" s="2">
        <v>0</v>
      </c>
      <c r="L873" s="6">
        <v>0</v>
      </c>
      <c r="M873" s="2">
        <v>0</v>
      </c>
      <c r="N873" s="6">
        <v>0</v>
      </c>
      <c r="O873" s="2">
        <v>8</v>
      </c>
      <c r="P873" s="2">
        <v>22</v>
      </c>
      <c r="Q873" s="2">
        <v>7</v>
      </c>
      <c r="R873" s="2">
        <v>25</v>
      </c>
      <c r="S873" s="2">
        <v>9</v>
      </c>
      <c r="T873" s="2">
        <v>24</v>
      </c>
      <c r="U873" s="5">
        <v>0</v>
      </c>
      <c r="V873" s="5">
        <v>52</v>
      </c>
      <c r="W873" s="2">
        <v>100000</v>
      </c>
      <c r="X873" s="2">
        <v>0</v>
      </c>
      <c r="Y873" s="6">
        <v>70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2">
        <v>0</v>
      </c>
      <c r="AH873" s="6">
        <v>0</v>
      </c>
      <c r="AI873" s="6">
        <v>0</v>
      </c>
      <c r="AJ873" s="6">
        <v>0</v>
      </c>
      <c r="AK873" s="6">
        <v>0</v>
      </c>
      <c r="AL873" s="6">
        <v>0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  <c r="AV873" s="2">
        <v>0</v>
      </c>
      <c r="AW873" s="6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2330</v>
      </c>
      <c r="C874" s="2">
        <v>30</v>
      </c>
      <c r="D874" s="2">
        <v>0</v>
      </c>
      <c r="E874" s="2">
        <v>1</v>
      </c>
      <c r="F874" s="2">
        <v>0</v>
      </c>
      <c r="G874" s="2">
        <v>1</v>
      </c>
      <c r="H874" s="2">
        <v>0</v>
      </c>
      <c r="I874" s="2">
        <v>1148</v>
      </c>
      <c r="J874" s="6">
        <v>10000</v>
      </c>
      <c r="K874" s="2">
        <v>5</v>
      </c>
      <c r="L874" s="2">
        <v>10</v>
      </c>
      <c r="M874" s="2">
        <v>5</v>
      </c>
      <c r="N874" s="2">
        <v>10</v>
      </c>
      <c r="O874" s="2">
        <v>4</v>
      </c>
      <c r="P874" s="2">
        <v>9</v>
      </c>
      <c r="Q874" s="2">
        <v>4</v>
      </c>
      <c r="R874" s="2">
        <v>9</v>
      </c>
      <c r="S874" s="2">
        <v>4</v>
      </c>
      <c r="T874" s="2">
        <v>9</v>
      </c>
      <c r="U874" s="5">
        <v>0</v>
      </c>
      <c r="V874" s="5">
        <v>52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6" customFormat="1">
      <c r="A875" s="2">
        <v>873</v>
      </c>
      <c r="B875" s="2" t="s">
        <v>2331</v>
      </c>
      <c r="C875" s="6">
        <v>26</v>
      </c>
      <c r="D875" s="6">
        <v>0</v>
      </c>
      <c r="E875" s="6">
        <v>2</v>
      </c>
      <c r="F875" s="6">
        <v>0</v>
      </c>
      <c r="G875" s="6">
        <v>0</v>
      </c>
      <c r="H875" s="6">
        <v>0</v>
      </c>
      <c r="I875" s="6">
        <v>826</v>
      </c>
      <c r="J875" s="6">
        <v>20000</v>
      </c>
      <c r="K875" s="2">
        <v>5</v>
      </c>
      <c r="L875" s="2">
        <v>8</v>
      </c>
      <c r="M875" s="2">
        <v>0</v>
      </c>
      <c r="N875" s="2">
        <v>0</v>
      </c>
      <c r="O875" s="2">
        <v>5</v>
      </c>
      <c r="P875" s="2">
        <v>20</v>
      </c>
      <c r="Q875" s="2">
        <v>6</v>
      </c>
      <c r="R875" s="2">
        <v>20</v>
      </c>
      <c r="S875" s="2">
        <v>7</v>
      </c>
      <c r="T875" s="2">
        <v>20</v>
      </c>
      <c r="U875" s="5">
        <v>0</v>
      </c>
      <c r="V875" s="5">
        <v>52</v>
      </c>
      <c r="W875" s="2">
        <v>100000</v>
      </c>
      <c r="X875" s="2">
        <v>0</v>
      </c>
      <c r="Y875" s="6">
        <v>70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5">
        <v>0</v>
      </c>
      <c r="AH875" s="6">
        <v>0</v>
      </c>
      <c r="AI875" s="6">
        <v>0</v>
      </c>
      <c r="AJ875" s="6">
        <v>0</v>
      </c>
      <c r="AK875" s="6">
        <v>0</v>
      </c>
      <c r="AL875" s="6">
        <v>0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6">
        <v>0</v>
      </c>
      <c r="AS875" s="6">
        <v>0</v>
      </c>
      <c r="AT875" s="6">
        <v>0</v>
      </c>
      <c r="AU875" s="6">
        <v>0</v>
      </c>
      <c r="AV875" s="2">
        <v>0</v>
      </c>
      <c r="AW875" s="6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2332</v>
      </c>
      <c r="C876" s="6">
        <v>22</v>
      </c>
      <c r="D876" s="6">
        <v>0</v>
      </c>
      <c r="E876" s="6">
        <v>2</v>
      </c>
      <c r="F876" s="6">
        <v>0</v>
      </c>
      <c r="G876" s="6">
        <v>0</v>
      </c>
      <c r="H876" s="6">
        <v>0</v>
      </c>
      <c r="I876" s="6">
        <v>824</v>
      </c>
      <c r="J876" s="6">
        <v>20000</v>
      </c>
      <c r="K876" s="2">
        <v>0</v>
      </c>
      <c r="L876" s="2">
        <v>0</v>
      </c>
      <c r="M876" s="2">
        <v>3</v>
      </c>
      <c r="N876" s="2">
        <v>9</v>
      </c>
      <c r="O876" s="2">
        <v>5</v>
      </c>
      <c r="P876" s="2">
        <v>24</v>
      </c>
      <c r="Q876" s="2">
        <v>7</v>
      </c>
      <c r="R876" s="2">
        <v>23</v>
      </c>
      <c r="S876" s="2">
        <v>6</v>
      </c>
      <c r="T876" s="2">
        <v>24</v>
      </c>
      <c r="U876" s="5">
        <v>0</v>
      </c>
      <c r="V876" s="5">
        <v>52</v>
      </c>
      <c r="W876" s="2">
        <v>100000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>
        <v>875</v>
      </c>
      <c r="B877" s="2" t="s">
        <v>2333</v>
      </c>
      <c r="C877" s="6">
        <v>64</v>
      </c>
      <c r="D877" s="6">
        <v>0</v>
      </c>
      <c r="E877" s="6">
        <v>2</v>
      </c>
      <c r="F877" s="6">
        <v>0</v>
      </c>
      <c r="G877" s="6">
        <v>0</v>
      </c>
      <c r="H877" s="6">
        <v>0</v>
      </c>
      <c r="I877" s="6">
        <v>825</v>
      </c>
      <c r="J877" s="6">
        <v>20000</v>
      </c>
      <c r="K877" s="2">
        <v>5</v>
      </c>
      <c r="L877" s="2">
        <v>11</v>
      </c>
      <c r="M877" s="2">
        <v>4</v>
      </c>
      <c r="N877" s="2">
        <v>9</v>
      </c>
      <c r="O877" s="2">
        <v>4</v>
      </c>
      <c r="P877" s="2">
        <v>9</v>
      </c>
      <c r="Q877" s="2">
        <v>4</v>
      </c>
      <c r="R877" s="2">
        <v>9</v>
      </c>
      <c r="S877" s="2">
        <v>4</v>
      </c>
      <c r="T877" s="2">
        <v>9</v>
      </c>
      <c r="U877" s="5">
        <v>0</v>
      </c>
      <c r="V877" s="5">
        <v>52</v>
      </c>
      <c r="W877" s="2">
        <v>100000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2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2334</v>
      </c>
      <c r="C878" s="6">
        <v>62</v>
      </c>
      <c r="D878" s="6">
        <v>0</v>
      </c>
      <c r="E878" s="6">
        <v>2</v>
      </c>
      <c r="F878" s="6">
        <v>0</v>
      </c>
      <c r="G878" s="6">
        <v>0</v>
      </c>
      <c r="H878" s="6">
        <v>0</v>
      </c>
      <c r="I878" s="6">
        <v>821</v>
      </c>
      <c r="J878" s="6">
        <v>20000</v>
      </c>
      <c r="K878" s="2">
        <v>4</v>
      </c>
      <c r="L878" s="2">
        <v>10</v>
      </c>
      <c r="M878" s="2">
        <v>4</v>
      </c>
      <c r="N878" s="2">
        <v>8</v>
      </c>
      <c r="O878" s="2">
        <v>4</v>
      </c>
      <c r="P878" s="2">
        <v>9</v>
      </c>
      <c r="Q878" s="2">
        <v>4</v>
      </c>
      <c r="R878" s="2">
        <v>9</v>
      </c>
      <c r="S878" s="2">
        <v>4</v>
      </c>
      <c r="T878" s="2">
        <v>9</v>
      </c>
      <c r="U878" s="5">
        <v>0</v>
      </c>
      <c r="V878" s="5">
        <v>52</v>
      </c>
      <c r="W878" s="2">
        <v>100000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5" customFormat="1">
      <c r="A879" s="2">
        <v>877</v>
      </c>
      <c r="B879" s="5" t="s">
        <v>2335</v>
      </c>
      <c r="C879" s="5">
        <v>5</v>
      </c>
      <c r="D879" s="5">
        <v>153</v>
      </c>
      <c r="E879" s="5">
        <v>20</v>
      </c>
      <c r="F879" s="5">
        <v>1002</v>
      </c>
      <c r="G879" s="5">
        <v>-5</v>
      </c>
      <c r="H879" s="5">
        <v>0</v>
      </c>
      <c r="I879" s="5">
        <v>2423</v>
      </c>
      <c r="J879" s="5">
        <v>60000</v>
      </c>
      <c r="K879" s="5">
        <v>0</v>
      </c>
      <c r="L879" s="5">
        <v>5</v>
      </c>
      <c r="M879" s="5">
        <v>0</v>
      </c>
      <c r="N879" s="5">
        <v>0</v>
      </c>
      <c r="O879" s="2">
        <v>24</v>
      </c>
      <c r="P879" s="2">
        <v>90</v>
      </c>
      <c r="Q879" s="2">
        <v>22</v>
      </c>
      <c r="R879" s="2">
        <v>60</v>
      </c>
      <c r="S879" s="2">
        <v>22</v>
      </c>
      <c r="T879" s="2">
        <v>60</v>
      </c>
      <c r="U879" s="5">
        <v>0</v>
      </c>
      <c r="V879" s="5">
        <v>54</v>
      </c>
      <c r="W879" s="2">
        <v>200000</v>
      </c>
      <c r="X879" s="2">
        <v>0</v>
      </c>
      <c r="Y879" s="3">
        <v>70</v>
      </c>
      <c r="Z879" s="5">
        <v>0</v>
      </c>
      <c r="AA879" s="5">
        <v>0</v>
      </c>
      <c r="AB879" s="5">
        <v>0</v>
      </c>
      <c r="AC879" s="5">
        <v>511</v>
      </c>
      <c r="AD879" s="5">
        <v>0</v>
      </c>
      <c r="AE879" s="5">
        <v>0</v>
      </c>
      <c r="AF879" s="5">
        <v>0</v>
      </c>
      <c r="AG879" s="2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2">
        <v>0</v>
      </c>
      <c r="AW879" s="5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2" customFormat="1">
      <c r="A880" s="2">
        <v>878</v>
      </c>
      <c r="B880" s="5" t="s">
        <v>2336</v>
      </c>
      <c r="C880" s="5">
        <v>10</v>
      </c>
      <c r="D880" s="5">
        <v>154</v>
      </c>
      <c r="E880" s="5">
        <v>20</v>
      </c>
      <c r="F880" s="5">
        <v>1004</v>
      </c>
      <c r="G880" s="5">
        <v>0</v>
      </c>
      <c r="H880" s="5">
        <v>0</v>
      </c>
      <c r="I880" s="5">
        <v>2420</v>
      </c>
      <c r="J880" s="5">
        <v>60000</v>
      </c>
      <c r="K880" s="2">
        <v>16</v>
      </c>
      <c r="L880" s="2">
        <v>27</v>
      </c>
      <c r="M880" s="2">
        <v>14</v>
      </c>
      <c r="N880" s="2">
        <v>23</v>
      </c>
      <c r="O880" s="2">
        <v>10</v>
      </c>
      <c r="P880" s="2">
        <v>18</v>
      </c>
      <c r="Q880" s="2">
        <v>12</v>
      </c>
      <c r="R880" s="2">
        <v>20</v>
      </c>
      <c r="S880" s="2">
        <v>12</v>
      </c>
      <c r="T880" s="2">
        <v>20</v>
      </c>
      <c r="U880" s="5">
        <v>0</v>
      </c>
      <c r="V880" s="5">
        <v>54</v>
      </c>
      <c r="W880" s="2">
        <v>150000</v>
      </c>
      <c r="X880" s="2">
        <v>0</v>
      </c>
      <c r="Y880" s="2">
        <v>70</v>
      </c>
      <c r="Z880" s="2">
        <v>0</v>
      </c>
      <c r="AA880" s="2">
        <v>0</v>
      </c>
      <c r="AB880" s="2">
        <v>0</v>
      </c>
      <c r="AC880" s="5">
        <v>502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>
        <v>879</v>
      </c>
      <c r="B881" s="5" t="s">
        <v>2337</v>
      </c>
      <c r="C881" s="5">
        <v>11</v>
      </c>
      <c r="D881" s="5">
        <v>154</v>
      </c>
      <c r="E881" s="5">
        <v>20</v>
      </c>
      <c r="F881" s="5">
        <v>1004</v>
      </c>
      <c r="G881" s="5">
        <v>0</v>
      </c>
      <c r="H881" s="5">
        <v>0</v>
      </c>
      <c r="I881" s="5">
        <v>2421</v>
      </c>
      <c r="J881" s="5">
        <v>60000</v>
      </c>
      <c r="K881" s="2">
        <v>16</v>
      </c>
      <c r="L881" s="2">
        <v>27</v>
      </c>
      <c r="M881" s="2">
        <v>14</v>
      </c>
      <c r="N881" s="2">
        <v>23</v>
      </c>
      <c r="O881" s="2">
        <v>10</v>
      </c>
      <c r="P881" s="2">
        <v>18</v>
      </c>
      <c r="Q881" s="2">
        <v>12</v>
      </c>
      <c r="R881" s="2">
        <v>20</v>
      </c>
      <c r="S881" s="2">
        <v>12</v>
      </c>
      <c r="T881" s="2">
        <v>20</v>
      </c>
      <c r="U881" s="5">
        <v>0</v>
      </c>
      <c r="V881" s="5">
        <v>54</v>
      </c>
      <c r="W881" s="2">
        <v>150000</v>
      </c>
      <c r="X881" s="2">
        <v>0</v>
      </c>
      <c r="Y881" s="2">
        <v>70</v>
      </c>
      <c r="Z881" s="2">
        <v>0</v>
      </c>
      <c r="AA881" s="2">
        <v>0</v>
      </c>
      <c r="AB881" s="2">
        <v>0</v>
      </c>
      <c r="AC881" s="5">
        <v>503</v>
      </c>
      <c r="AD881" s="2">
        <v>0</v>
      </c>
      <c r="AE881" s="2">
        <v>0</v>
      </c>
      <c r="AF881" s="2">
        <v>0</v>
      </c>
      <c r="AG881" s="5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5" customFormat="1">
      <c r="A882">
        <v>880</v>
      </c>
      <c r="B882" s="5" t="s">
        <v>2338</v>
      </c>
      <c r="C882" s="5">
        <v>15</v>
      </c>
      <c r="D882" s="5">
        <v>0</v>
      </c>
      <c r="E882" s="5">
        <v>5</v>
      </c>
      <c r="F882" s="5">
        <v>0</v>
      </c>
      <c r="G882" s="5">
        <v>0</v>
      </c>
      <c r="H882" s="5">
        <v>0</v>
      </c>
      <c r="I882" s="5">
        <v>2415</v>
      </c>
      <c r="J882" s="5">
        <v>20000</v>
      </c>
      <c r="K882" s="2">
        <v>12</v>
      </c>
      <c r="L882" s="2">
        <v>16</v>
      </c>
      <c r="M882" s="2">
        <v>10</v>
      </c>
      <c r="N882" s="2">
        <v>14</v>
      </c>
      <c r="O882" s="2">
        <v>6</v>
      </c>
      <c r="P882" s="2">
        <v>19</v>
      </c>
      <c r="Q882" s="2">
        <v>10</v>
      </c>
      <c r="R882" s="2">
        <v>20</v>
      </c>
      <c r="S882" s="2">
        <v>10</v>
      </c>
      <c r="T882" s="2">
        <v>20</v>
      </c>
      <c r="U882" s="5">
        <v>0</v>
      </c>
      <c r="V882" s="5">
        <v>54</v>
      </c>
      <c r="W882" s="2">
        <v>100000</v>
      </c>
      <c r="X882" s="2">
        <v>0</v>
      </c>
      <c r="Y882" s="3">
        <v>70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2">
        <v>0</v>
      </c>
      <c r="AW882" s="5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5" customFormat="1">
      <c r="A883" s="2">
        <v>881</v>
      </c>
      <c r="B883" s="5" t="s">
        <v>2339</v>
      </c>
      <c r="C883" s="5">
        <v>19</v>
      </c>
      <c r="D883" s="5">
        <v>0</v>
      </c>
      <c r="E883" s="5">
        <v>2</v>
      </c>
      <c r="F883" s="5">
        <v>0</v>
      </c>
      <c r="G883" s="5">
        <v>0</v>
      </c>
      <c r="H883" s="5">
        <v>0</v>
      </c>
      <c r="I883" s="5">
        <v>2412</v>
      </c>
      <c r="J883" s="5">
        <v>20000</v>
      </c>
      <c r="K883" s="2">
        <v>0</v>
      </c>
      <c r="L883" s="6">
        <v>0</v>
      </c>
      <c r="M883" s="2">
        <v>0</v>
      </c>
      <c r="N883" s="6">
        <v>0</v>
      </c>
      <c r="O883" s="2">
        <v>10</v>
      </c>
      <c r="P883" s="2">
        <v>26</v>
      </c>
      <c r="Q883" s="2">
        <v>9</v>
      </c>
      <c r="R883" s="2">
        <v>29</v>
      </c>
      <c r="S883" s="2">
        <v>11</v>
      </c>
      <c r="T883" s="2">
        <v>28</v>
      </c>
      <c r="U883" s="5">
        <v>0</v>
      </c>
      <c r="V883" s="5">
        <v>54</v>
      </c>
      <c r="W883" s="2">
        <v>100000</v>
      </c>
      <c r="X883" s="2">
        <v>0</v>
      </c>
      <c r="Y883" s="3">
        <v>70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2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2">
        <v>0</v>
      </c>
      <c r="AW883" s="5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5" customFormat="1">
      <c r="A884" s="2">
        <v>882</v>
      </c>
      <c r="B884" s="5" t="s">
        <v>2340</v>
      </c>
      <c r="C884" s="5">
        <v>30</v>
      </c>
      <c r="D884" s="5">
        <v>0</v>
      </c>
      <c r="E884" s="5">
        <v>1</v>
      </c>
      <c r="F884" s="5">
        <v>0</v>
      </c>
      <c r="G884" s="5">
        <v>1</v>
      </c>
      <c r="H884" s="5">
        <v>0</v>
      </c>
      <c r="I884" s="5">
        <v>2418</v>
      </c>
      <c r="J884" s="5">
        <v>10000</v>
      </c>
      <c r="K884" s="2">
        <v>6</v>
      </c>
      <c r="L884" s="2">
        <v>12</v>
      </c>
      <c r="M884" s="2">
        <v>6</v>
      </c>
      <c r="N884" s="2">
        <v>12</v>
      </c>
      <c r="O884" s="2">
        <v>5</v>
      </c>
      <c r="P884" s="2">
        <v>11</v>
      </c>
      <c r="Q884" s="2">
        <v>5</v>
      </c>
      <c r="R884" s="2">
        <v>11</v>
      </c>
      <c r="S884" s="2">
        <v>5</v>
      </c>
      <c r="T884" s="2">
        <v>11</v>
      </c>
      <c r="U884" s="5">
        <v>0</v>
      </c>
      <c r="V884" s="5">
        <v>54</v>
      </c>
      <c r="W884" s="2">
        <v>100000</v>
      </c>
      <c r="X884" s="2">
        <v>0</v>
      </c>
      <c r="Y884" s="3">
        <v>70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2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2">
        <v>0</v>
      </c>
      <c r="AW884" s="5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5" customFormat="1">
      <c r="A885" s="2">
        <v>883</v>
      </c>
      <c r="B885" s="5" t="s">
        <v>2341</v>
      </c>
      <c r="C885" s="5">
        <v>26</v>
      </c>
      <c r="D885" s="5">
        <v>0</v>
      </c>
      <c r="E885" s="5">
        <v>2</v>
      </c>
      <c r="F885" s="5">
        <v>0</v>
      </c>
      <c r="G885" s="5">
        <v>0</v>
      </c>
      <c r="H885" s="5">
        <v>0</v>
      </c>
      <c r="I885" s="5">
        <v>2411</v>
      </c>
      <c r="J885" s="5">
        <v>20000</v>
      </c>
      <c r="K885" s="2">
        <v>6</v>
      </c>
      <c r="L885" s="2">
        <v>10</v>
      </c>
      <c r="M885" s="2">
        <v>0</v>
      </c>
      <c r="N885" s="2">
        <v>0</v>
      </c>
      <c r="O885" s="2">
        <v>6</v>
      </c>
      <c r="P885" s="2">
        <v>24</v>
      </c>
      <c r="Q885" s="2">
        <v>7</v>
      </c>
      <c r="R885" s="2">
        <v>24</v>
      </c>
      <c r="S885" s="2">
        <v>8</v>
      </c>
      <c r="T885" s="2">
        <v>24</v>
      </c>
      <c r="U885" s="5">
        <v>0</v>
      </c>
      <c r="V885" s="5">
        <v>54</v>
      </c>
      <c r="W885" s="2">
        <v>100000</v>
      </c>
      <c r="X885" s="2">
        <v>0</v>
      </c>
      <c r="Y885" s="3">
        <v>70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2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2">
        <v>0</v>
      </c>
      <c r="AW885" s="5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>
        <v>884</v>
      </c>
      <c r="B886" s="5" t="s">
        <v>2342</v>
      </c>
      <c r="C886" s="5">
        <v>22</v>
      </c>
      <c r="D886" s="5">
        <v>0</v>
      </c>
      <c r="E886" s="5">
        <v>2</v>
      </c>
      <c r="F886" s="5">
        <v>0</v>
      </c>
      <c r="G886" s="5">
        <v>0</v>
      </c>
      <c r="H886" s="5">
        <v>0</v>
      </c>
      <c r="I886" s="5">
        <v>2410</v>
      </c>
      <c r="J886" s="5">
        <v>20000</v>
      </c>
      <c r="K886" s="2">
        <v>0</v>
      </c>
      <c r="L886" s="2">
        <v>0</v>
      </c>
      <c r="M886" s="2">
        <v>4</v>
      </c>
      <c r="N886" s="2">
        <v>12</v>
      </c>
      <c r="O886" s="2">
        <v>6</v>
      </c>
      <c r="P886" s="2">
        <v>28</v>
      </c>
      <c r="Q886" s="2">
        <v>8</v>
      </c>
      <c r="R886" s="2">
        <v>27</v>
      </c>
      <c r="S886" s="2">
        <v>7</v>
      </c>
      <c r="T886" s="2">
        <v>28</v>
      </c>
      <c r="U886" s="5">
        <v>0</v>
      </c>
      <c r="V886" s="5">
        <v>54</v>
      </c>
      <c r="W886" s="2">
        <v>100000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5" customFormat="1">
      <c r="A887" s="2">
        <v>885</v>
      </c>
      <c r="B887" s="5" t="s">
        <v>2343</v>
      </c>
      <c r="C887" s="5">
        <v>64</v>
      </c>
      <c r="D887" s="5">
        <v>0</v>
      </c>
      <c r="E887" s="5">
        <v>2</v>
      </c>
      <c r="F887" s="5">
        <v>0</v>
      </c>
      <c r="G887" s="5">
        <v>0</v>
      </c>
      <c r="H887" s="5">
        <v>0</v>
      </c>
      <c r="I887" s="5">
        <v>2414</v>
      </c>
      <c r="J887" s="5">
        <v>20000</v>
      </c>
      <c r="K887" s="2">
        <v>6</v>
      </c>
      <c r="L887" s="2">
        <v>13</v>
      </c>
      <c r="M887" s="2">
        <v>5</v>
      </c>
      <c r="N887" s="2">
        <v>11</v>
      </c>
      <c r="O887" s="2">
        <v>5</v>
      </c>
      <c r="P887" s="2">
        <v>11</v>
      </c>
      <c r="Q887" s="2">
        <v>5</v>
      </c>
      <c r="R887" s="2">
        <v>11</v>
      </c>
      <c r="S887" s="2">
        <v>5</v>
      </c>
      <c r="T887" s="2">
        <v>11</v>
      </c>
      <c r="U887" s="5">
        <v>0</v>
      </c>
      <c r="V887" s="5">
        <v>54</v>
      </c>
      <c r="W887" s="2">
        <v>100000</v>
      </c>
      <c r="X887" s="2">
        <v>0</v>
      </c>
      <c r="Y887" s="3">
        <v>70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2">
        <v>0</v>
      </c>
      <c r="AW887" s="5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5" customFormat="1">
      <c r="A888" s="2">
        <v>886</v>
      </c>
      <c r="B888" s="5" t="s">
        <v>2344</v>
      </c>
      <c r="C888" s="5">
        <v>62</v>
      </c>
      <c r="D888" s="5">
        <v>0</v>
      </c>
      <c r="E888" s="5">
        <v>2</v>
      </c>
      <c r="F888" s="5">
        <v>0</v>
      </c>
      <c r="G888" s="5">
        <v>0</v>
      </c>
      <c r="H888" s="5">
        <v>0</v>
      </c>
      <c r="I888" s="5">
        <v>2413</v>
      </c>
      <c r="J888" s="5">
        <v>20000</v>
      </c>
      <c r="K888" s="2">
        <v>5</v>
      </c>
      <c r="L888" s="2">
        <v>12</v>
      </c>
      <c r="M888" s="2">
        <v>5</v>
      </c>
      <c r="N888" s="2">
        <v>10</v>
      </c>
      <c r="O888" s="2">
        <v>5</v>
      </c>
      <c r="P888" s="2">
        <v>11</v>
      </c>
      <c r="Q888" s="2">
        <v>5</v>
      </c>
      <c r="R888" s="2">
        <v>11</v>
      </c>
      <c r="S888" s="2">
        <v>5</v>
      </c>
      <c r="T888" s="2">
        <v>11</v>
      </c>
      <c r="U888" s="5">
        <v>0</v>
      </c>
      <c r="V888" s="5">
        <v>54</v>
      </c>
      <c r="W888" s="2">
        <v>100000</v>
      </c>
      <c r="X888" s="2">
        <v>0</v>
      </c>
      <c r="Y888" s="3">
        <v>70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2">
        <v>0</v>
      </c>
      <c r="AW888" s="5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2" customFormat="1">
      <c r="A889" s="2">
        <v>887</v>
      </c>
      <c r="B889" s="2" t="s">
        <v>2385</v>
      </c>
      <c r="C889" s="2">
        <v>5</v>
      </c>
      <c r="D889" s="2">
        <v>118</v>
      </c>
      <c r="E889" s="2">
        <v>20</v>
      </c>
      <c r="F889" s="2">
        <v>1001</v>
      </c>
      <c r="G889" s="2">
        <v>-7</v>
      </c>
      <c r="H889" s="2">
        <v>0</v>
      </c>
      <c r="I889" s="2">
        <v>1880</v>
      </c>
      <c r="J889" s="2">
        <v>60000</v>
      </c>
      <c r="K889" s="2">
        <v>0</v>
      </c>
      <c r="L889" s="2">
        <v>9</v>
      </c>
      <c r="M889" s="2">
        <v>0</v>
      </c>
      <c r="N889" s="2">
        <v>0</v>
      </c>
      <c r="O889" s="2">
        <v>15</v>
      </c>
      <c r="P889" s="2">
        <v>70</v>
      </c>
      <c r="Q889" s="2">
        <v>15</v>
      </c>
      <c r="R889" s="2">
        <v>33</v>
      </c>
      <c r="S889" s="2">
        <v>11</v>
      </c>
      <c r="T889" s="2">
        <v>29</v>
      </c>
      <c r="U889" s="2">
        <v>0</v>
      </c>
      <c r="V889" s="2">
        <v>55</v>
      </c>
      <c r="W889" s="2">
        <v>1500000</v>
      </c>
      <c r="X889" s="2">
        <v>5</v>
      </c>
      <c r="Y889" s="3">
        <v>70</v>
      </c>
      <c r="Z889" s="2">
        <v>0</v>
      </c>
      <c r="AA889" s="2">
        <v>0</v>
      </c>
      <c r="AB889" s="2">
        <v>0</v>
      </c>
      <c r="AC889" s="2">
        <v>501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2" customFormat="1">
      <c r="A890">
        <v>888</v>
      </c>
      <c r="B890" s="2" t="s">
        <v>2386</v>
      </c>
      <c r="C890" s="2">
        <v>10</v>
      </c>
      <c r="D890" s="2">
        <v>110</v>
      </c>
      <c r="E890" s="2">
        <v>20</v>
      </c>
      <c r="F890" s="2">
        <v>1002</v>
      </c>
      <c r="G890" s="2">
        <v>0</v>
      </c>
      <c r="H890" s="2">
        <v>0</v>
      </c>
      <c r="I890" s="2">
        <v>1900</v>
      </c>
      <c r="J890" s="2">
        <v>60000</v>
      </c>
      <c r="K890" s="2">
        <v>10</v>
      </c>
      <c r="L890" s="2">
        <v>18</v>
      </c>
      <c r="M890" s="2">
        <v>10</v>
      </c>
      <c r="N890" s="2">
        <v>15</v>
      </c>
      <c r="O890" s="2">
        <v>9</v>
      </c>
      <c r="P890" s="2">
        <v>13</v>
      </c>
      <c r="Q890" s="2">
        <v>7</v>
      </c>
      <c r="R890" s="2">
        <v>16</v>
      </c>
      <c r="S890" s="2">
        <v>7</v>
      </c>
      <c r="T890" s="2">
        <v>16</v>
      </c>
      <c r="U890" s="2">
        <v>0</v>
      </c>
      <c r="V890" s="2">
        <v>55</v>
      </c>
      <c r="W890" s="2">
        <v>1500000</v>
      </c>
      <c r="X890" s="2">
        <v>5</v>
      </c>
      <c r="Y890" s="3">
        <v>70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2" customFormat="1">
      <c r="A891" s="2">
        <v>889</v>
      </c>
      <c r="B891" s="2" t="s">
        <v>2387</v>
      </c>
      <c r="C891" s="2">
        <v>11</v>
      </c>
      <c r="D891" s="2">
        <v>110</v>
      </c>
      <c r="E891" s="2">
        <v>20</v>
      </c>
      <c r="F891" s="2">
        <v>1002</v>
      </c>
      <c r="G891" s="2">
        <v>0</v>
      </c>
      <c r="H891" s="2">
        <v>0</v>
      </c>
      <c r="I891" s="2">
        <v>1910</v>
      </c>
      <c r="J891" s="2">
        <v>60000</v>
      </c>
      <c r="K891" s="2">
        <v>10</v>
      </c>
      <c r="L891" s="2">
        <v>18</v>
      </c>
      <c r="M891" s="2">
        <v>10</v>
      </c>
      <c r="N891" s="2">
        <v>15</v>
      </c>
      <c r="O891" s="2">
        <v>9</v>
      </c>
      <c r="P891" s="2">
        <v>13</v>
      </c>
      <c r="Q891" s="2">
        <v>7</v>
      </c>
      <c r="R891" s="2">
        <v>16</v>
      </c>
      <c r="S891" s="2">
        <v>7</v>
      </c>
      <c r="T891" s="2">
        <v>16</v>
      </c>
      <c r="U891" s="2">
        <v>0</v>
      </c>
      <c r="V891" s="2">
        <v>55</v>
      </c>
      <c r="W891" s="2">
        <v>1500000</v>
      </c>
      <c r="X891" s="2">
        <v>5</v>
      </c>
      <c r="Y891" s="3">
        <v>70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workbookViewId="0">
      <selection activeCell="E30" sqref="E30"/>
    </sheetView>
  </sheetViews>
  <sheetFormatPr baseColWidth="10" defaultColWidth="8.83203125" defaultRowHeight="15"/>
  <cols>
    <col min="1" max="1" width="8.83203125" style="12" customWidth="1"/>
    <col min="2" max="3" width="8.83203125" style="41"/>
    <col min="4" max="5" width="8.83203125" style="42"/>
    <col min="6" max="7" width="8.83203125" style="43"/>
    <col min="8" max="9" width="8.83203125" style="44"/>
    <col min="10" max="11" width="8.83203125" style="45"/>
    <col min="12" max="12" width="39.83203125" style="46" customWidth="1"/>
    <col min="13" max="16384" width="8.83203125" style="12"/>
  </cols>
  <sheetData>
    <row r="1" spans="1:12" s="2" customFormat="1" ht="16">
      <c r="A1" s="47" t="s">
        <v>2345</v>
      </c>
      <c r="B1" s="71" t="s">
        <v>2346</v>
      </c>
      <c r="C1" s="71"/>
      <c r="D1" s="72" t="s">
        <v>2347</v>
      </c>
      <c r="E1" s="72"/>
      <c r="F1" s="73" t="s">
        <v>2348</v>
      </c>
      <c r="G1" s="73"/>
      <c r="H1" s="74" t="s">
        <v>2349</v>
      </c>
      <c r="I1" s="74"/>
      <c r="J1" s="75" t="s">
        <v>2350</v>
      </c>
      <c r="K1" s="75"/>
      <c r="L1" s="48" t="s">
        <v>2351</v>
      </c>
    </row>
    <row r="2" spans="1:12" s="6" customFormat="1">
      <c r="A2" s="49" t="s">
        <v>2352</v>
      </c>
      <c r="B2" s="50">
        <f>VLOOKUP("黑铁头盔",StdItems!B2:T9985,10,FALSE)
+VLOOKUP("战神盔甲(男)",StdItems!B2:T9985,10,FALSE)
+VLOOKUP("骑士手镯",StdItems!B2:T9985,10,FALSE)*2
+VLOOKUP("力量戒指",StdItems!B2:T9985,10,FALSE)*2
+VLOOKUP("青铜腰带",StdItems!B2:T9985,10,FALSE)
+VLOOKUP("紫绸靴",StdItems!B2:T9985,10,FALSE)</f>
        <v>10</v>
      </c>
      <c r="C2" s="50">
        <f>VLOOKUP("黑铁头盔",StdItems!B2:T9985,11,FALSE)
+VLOOKUP("战神盔甲(男)",StdItems!B2:T9985,11,FALSE)
+VLOOKUP("骑士手镯",StdItems!B2:T9985,11,FALSE)*2
+VLOOKUP("力量戒指",StdItems!B2:T9985,11,FALSE)*2
+VLOOKUP("青铜腰带",StdItems!B2:T9985,11,FALSE)
+VLOOKUP("紫绸靴",StdItems!B2:T9985,11,FALSE)</f>
        <v>19</v>
      </c>
      <c r="D2" s="51">
        <f>VLOOKUP("黑铁头盔",StdItems!B2:T9985,12,FALSE)
+VLOOKUP("战神盔甲(男)",StdItems!B2:T9985,12,FALSE)
+VLOOKUP("骑士手镯",StdItems!B2:T9985,12,FALSE)*2
+VLOOKUP("力量戒指",StdItems!B2:T9985,12,FALSE)*2
+VLOOKUP("青铜腰带",StdItems!B2:T9985,12,FALSE)
+VLOOKUP("紫绸靴",StdItems!B2:T9985,12,FALSE)</f>
        <v>5</v>
      </c>
      <c r="E2" s="51">
        <f>VLOOKUP("黑铁头盔",StdItems!B2:T9985,13,FALSE)
+VLOOKUP("战神盔甲(男)",StdItems!B2:T9985,13,FALSE)
+VLOOKUP("骑士手镯",StdItems!B2:T9985,13,FALSE)*2
+VLOOKUP("力量戒指",StdItems!B2:T9985,13,FALSE)*2
+VLOOKUP("青铜腰带",StdItems!B2:T9985,13,FALSE)
+VLOOKUP("紫绸靴",StdItems!B2:T9985,13,FALSE)</f>
        <v>10</v>
      </c>
      <c r="F2" s="52">
        <f>VLOOKUP("黑铁头盔",StdItems!B2:T9985,14,FALSE)
+VLOOKUP("绿色项链",StdItems!B2:T9985,14,FALSE)
+VLOOKUP("战神盔甲(男)",StdItems!B2:T9985,14,FALSE)
+VLOOKUP("骑士手镯",StdItems!B2:T9985,14,FALSE)*2
+VLOOKUP("力量戒指",StdItems!B2:T9985,14,FALSE)*2
+VLOOKUP("青铜腰带",StdItems!B2:T9985,14,FALSE)
+VLOOKUP("紫绸靴",StdItems!B2:T9985,14,FALSE)
+VLOOKUP("裁决之杖",StdItems!B2:T9985,14,FALSE)</f>
        <v>6</v>
      </c>
      <c r="G2" s="52">
        <f>VLOOKUP("黑铁头盔",StdItems!B2:T9985,15,FALSE)
+VLOOKUP("绿色项链",StdItems!B2:T9985,15,FALSE)
+VLOOKUP("战神盔甲(男)",StdItems!B2:T9985,15,FALSE)
+VLOOKUP("骑士手镯",StdItems!B2:T9985,15,FALSE)*2
+VLOOKUP("力量戒指",StdItems!B2:T9985,15,FALSE)*2
+VLOOKUP("青铜腰带",StdItems!B2:T9985,15,FALSE)
+VLOOKUP("紫绸靴",StdItems!B2:T9985,15,FALSE)
+VLOOKUP("裁决之杖",StdItems!B2:T9985,15,FALSE)</f>
        <v>51</v>
      </c>
      <c r="H2" s="53"/>
      <c r="I2" s="53"/>
      <c r="J2" s="54"/>
      <c r="K2" s="54"/>
      <c r="L2" s="55" t="s">
        <v>2353</v>
      </c>
    </row>
    <row r="3" spans="1:12" s="6" customFormat="1">
      <c r="A3" s="49" t="s">
        <v>2354</v>
      </c>
      <c r="B3" s="50">
        <f>VLOOKUP("黄金头盔",StdItems!B2:T9985,10,FALSE)
+VLOOKUP("恶魔长袍(男)",StdItems!B2:T9985,10,FALSE)
+VLOOKUP("龙之手镯",StdItems!B2:T9985,10,FALSE)*2
+VLOOKUP("紫碧螺",StdItems!B2:T9985,10,FALSE)*2
+VLOOKUP("青铜腰带",StdItems!B2:T9985,10,FALSE)
+VLOOKUP("紫绸靴",StdItems!B2:T9985,10,FALSE)</f>
        <v>8</v>
      </c>
      <c r="C3" s="50">
        <f>VLOOKUP("黄金头盔",StdItems!B2:T9985,11,FALSE)
+VLOOKUP("恶魔长袍(男)",StdItems!B2:T9985,11,FALSE)
+VLOOKUP("龙之手镯",StdItems!B2:T9985,11,FALSE)*2
+VLOOKUP("紫碧螺",StdItems!B2:T9985,11,FALSE)*2
+VLOOKUP("青铜腰带",StdItems!B2:T9985,11,FALSE)
+VLOOKUP("紫绸靴",StdItems!B2:T9985,11,FALSE)</f>
        <v>16</v>
      </c>
      <c r="D3" s="51">
        <f>VLOOKUP("黄金头盔",StdItems!B2:T9985,12,FALSE)
+VLOOKUP("恶魔长袍(男)",StdItems!B2:T9985,12,FALSE)
+VLOOKUP("龙之手镯",StdItems!B2:T9985,12,FALSE)*2
+VLOOKUP("紫碧螺",StdItems!B2:T9985,12,FALSE)*2
+VLOOKUP("青铜腰带",StdItems!B2:T9985,12,FALSE)
+VLOOKUP("紫绸靴",StdItems!B2:T9985,12,FALSE)</f>
        <v>5</v>
      </c>
      <c r="E3" s="51">
        <f>VLOOKUP("黄金头盔",StdItems!B2:T9985,13,FALSE)
+VLOOKUP("恶魔长袍(男)",StdItems!B2:T9985,13,FALSE)
+VLOOKUP("龙之手镯",StdItems!B2:T9985,13,FALSE)*2
+VLOOKUP("紫碧螺",StdItems!B2:T9985,13,FALSE)*2
+VLOOKUP("青铜腰带",StdItems!B2:T9985,13,FALSE)
+VLOOKUP("紫绸靴",StdItems!B2:T9985,13,FALSE)</f>
        <v>8</v>
      </c>
      <c r="F3" s="52"/>
      <c r="G3" s="52"/>
      <c r="H3" s="53">
        <f>VLOOKUP("黄金头盔",StdItems!B2:T9985,16,FALSE)
+VLOOKUP("恶魔铃铛",StdItems!B2:T9985,16,FALSE)
+VLOOKUP("恶魔长袍(男)",StdItems!B2:T9985,16,FALSE)
+VLOOKUP("龙之手镯",StdItems!B2:T9985,16,FALSE)*2
+VLOOKUP("紫碧螺",StdItems!B2:T9985,16,FALSE)*2
+VLOOKUP("青铜腰带",StdItems!B2:T9985,16,FALSE)
+VLOOKUP("紫绸靴",StdItems!B2:T9985,16,FALSE)
+VLOOKUP("骨玉权杖",StdItems!B2:T9985,16,FALSE)</f>
        <v>3</v>
      </c>
      <c r="I3" s="53">
        <f>VLOOKUP("黄金头盔",StdItems!B2:T9985,17,FALSE)
+VLOOKUP("恶魔铃铛",StdItems!B2:T9985,17,FALSE)
+VLOOKUP("恶魔长袍(男)",StdItems!B2:T9985,17,FALSE)
+VLOOKUP("龙之手镯",StdItems!B2:T9985,17,FALSE)*2
+VLOOKUP("紫碧螺",StdItems!B2:T9985,17,FALSE)*2
+VLOOKUP("青铜腰带",StdItems!B2:T9985,17,FALSE)
+VLOOKUP("紫绸靴",StdItems!B2:T9985,17,FALSE)
+VLOOKUP("骨玉权杖",StdItems!B2:T9985,17,FALSE)</f>
        <v>33</v>
      </c>
      <c r="J3" s="54"/>
      <c r="K3" s="54"/>
      <c r="L3" s="55" t="s">
        <v>2355</v>
      </c>
    </row>
    <row r="4" spans="1:12" s="6" customFormat="1">
      <c r="A4" s="49" t="s">
        <v>2356</v>
      </c>
      <c r="B4" s="50">
        <f>VLOOKUP("黄金头盔",StdItems!B2:T9985,10,FALSE)
+VLOOKUP("幽灵战衣(男)",StdItems!B2:T9985,10,FALSE)
+VLOOKUP("三眼手镯",StdItems!B2:T9985,10,FALSE)*2
+VLOOKUP("泰坦戒指",StdItems!B2:T9985,10,FALSE)*2
+VLOOKUP("青铜腰带",StdItems!B2:T9985,10,FALSE)
+VLOOKUP("紫绸靴",StdItems!B2:T9985,10,FALSE)</f>
        <v>10</v>
      </c>
      <c r="C4" s="50">
        <f>VLOOKUP("黄金头盔",StdItems!B2:T9985,11,FALSE)
+VLOOKUP("幽灵战衣(男)",StdItems!B2:T9985,11,FALSE)
+VLOOKUP("三眼手镯",StdItems!B2:T9985,11,FALSE)*2
+VLOOKUP("泰坦戒指",StdItems!B2:T9985,11,FALSE)*2
+VLOOKUP("青铜腰带",StdItems!B2:T9985,11,FALSE)
+VLOOKUP("紫绸靴",StdItems!B2:T9985,11,FALSE)</f>
        <v>18</v>
      </c>
      <c r="D4" s="51">
        <f>VLOOKUP("黄金头盔",StdItems!B2:T9985,12,FALSE)
+VLOOKUP("幽灵战衣(男)",StdItems!B2:T9985,12,FALSE)
+VLOOKUP("三眼手镯",StdItems!B2:T9985,12,FALSE)*2
+VLOOKUP("泰坦戒指",StdItems!B2:T9985,12,FALSE)*2
+VLOOKUP("青铜腰带",StdItems!B2:T9985,12,FALSE)
+VLOOKUP("紫绸靴",StdItems!B2:T9985,12,FALSE)</f>
        <v>5</v>
      </c>
      <c r="E4" s="51">
        <f>VLOOKUP("黄金头盔",StdItems!B2:T9985,13,FALSE)
+VLOOKUP("幽灵战衣(男)",StdItems!B2:T9985,13,FALSE)
+VLOOKUP("三眼手镯",StdItems!B2:T9985,13,FALSE)*2
+VLOOKUP("泰坦戒指",StdItems!B2:T9985,13,FALSE)*2
+VLOOKUP("青铜腰带",StdItems!B2:T9985,13,FALSE)
+VLOOKUP("紫绸靴",StdItems!B2:T9985,13,FALSE)</f>
        <v>7</v>
      </c>
      <c r="F4" s="52"/>
      <c r="G4" s="52"/>
      <c r="H4" s="53"/>
      <c r="I4" s="53"/>
      <c r="J4" s="54">
        <f>VLOOKUP("黄金头盔",StdItems!B2:T9985,18,FALSE)
+VLOOKUP("灵魂项链",StdItems!B2:T9985,18,FALSE)
+VLOOKUP("幽灵战衣(男)",StdItems!B2:T9985,18,FALSE)
+VLOOKUP("三眼手镯",StdItems!B2:T9985,18,FALSE)*2
+VLOOKUP("泰坦戒指",StdItems!B2:T9985,18,FALSE)*2
+VLOOKUP("青铜腰带",StdItems!B2:T9985,18,FALSE)
+VLOOKUP("紫绸靴",StdItems!B2:T9985,18,FALSE)
+VLOOKUP("龙纹剑",StdItems!B2:T9985,18,FALSE)</f>
        <v>11</v>
      </c>
      <c r="K4" s="54">
        <f>VLOOKUP("黄金头盔",StdItems!B2:T9985,19,FALSE)
+VLOOKUP("灵魂项链",StdItems!B2:T9985,19,FALSE)
+VLOOKUP("幽灵战衣(男)",StdItems!B2:T9985,19,FALSE)
+VLOOKUP("三眼手镯",StdItems!B2:T9985,19,FALSE)*2
+VLOOKUP("泰坦戒指",StdItems!B2:T9985,19,FALSE)*2
+VLOOKUP("青铜腰带",StdItems!B2:T9985,19,FALSE)
+VLOOKUP("紫绸靴",StdItems!B2:T9985,19,FALSE)
+VLOOKUP("龙纹剑",StdItems!B2:T9985,19,FALSE)</f>
        <v>34</v>
      </c>
      <c r="L4" s="55" t="s">
        <v>2357</v>
      </c>
    </row>
    <row r="5" spans="1:12" s="63" customFormat="1">
      <c r="A5" s="56"/>
      <c r="B5" s="57"/>
      <c r="C5" s="57"/>
      <c r="D5" s="58"/>
      <c r="E5" s="58"/>
      <c r="F5" s="59"/>
      <c r="G5" s="59"/>
      <c r="H5" s="60"/>
      <c r="I5" s="60"/>
      <c r="J5" s="61"/>
      <c r="K5" s="61"/>
      <c r="L5" s="62"/>
    </row>
    <row r="6" spans="1:12" s="6" customFormat="1">
      <c r="A6" s="49" t="s">
        <v>2358</v>
      </c>
      <c r="B6" s="50">
        <f>VLOOKUP("圣战头盔",StdItems!B2:T9985,10,FALSE)
+VLOOKUP("荣耀勋章",StdItems!B2:T9985,10,FALSE)
+VLOOKUP("天魔神甲",StdItems!B2:T9985,10,FALSE)
+VLOOKUP("圣战手镯",StdItems!B2:T9985,10,FALSE)*2
+VLOOKUP("圣战戒指",StdItems!B2:T9985,10,FALSE)*2
+VLOOKUP("钢铁腰带",StdItems!B2:T9985,10,FALSE)
+VLOOKUP("避魂靴",StdItems!B2:T9985,10,FALSE)</f>
        <v>10</v>
      </c>
      <c r="C6" s="50">
        <f>VLOOKUP("圣战头盔",StdItems!B2:T9985,11,FALSE)
+VLOOKUP("荣耀勋章",StdItems!B2:T9985,11,FALSE)
+VLOOKUP("天魔神甲",StdItems!B2:T9985,11,FALSE)
+VLOOKUP("圣战手镯",StdItems!B2:T9985,11,FALSE)*2
+VLOOKUP("圣战戒指",StdItems!B2:T9985,11,FALSE)*2
+VLOOKUP("钢铁腰带",StdItems!B2:T9985,11,FALSE)
+VLOOKUP("避魂靴",StdItems!B2:T9985,11,FALSE)</f>
        <v>26</v>
      </c>
      <c r="D6" s="51">
        <f>VLOOKUP("圣战头盔",StdItems!B2:T9985,12,FALSE)
+VLOOKUP("荣耀勋章",StdItems!B2:T9985,12,FALSE)
+VLOOKUP("天魔神甲",StdItems!B2:T9985,12,FALSE)
+VLOOKUP("圣战手镯",StdItems!B2:T9985,12,FALSE)*2
+VLOOKUP("圣战戒指",StdItems!B2:T9985,12,FALSE)*2
+VLOOKUP("钢铁腰带",StdItems!B2:T9985,12,FALSE)
+VLOOKUP("避魂靴",StdItems!B2:T9985,12,FALSE)</f>
        <v>6</v>
      </c>
      <c r="E6" s="51">
        <f>VLOOKUP("圣战头盔",StdItems!B2:T9985,13,FALSE)
+VLOOKUP("荣耀勋章",StdItems!B2:T9985,13,FALSE)
+VLOOKUP("天魔神甲",StdItems!B2:T9985,13,FALSE)
+VLOOKUP("圣战手镯",StdItems!B2:T9985,13,FALSE)*2
+VLOOKUP("圣战戒指",StdItems!B2:T9985,13,FALSE)*2
+VLOOKUP("钢铁腰带",StdItems!B2:T9985,13,FALSE)
+VLOOKUP("避魂靴",StdItems!B2:T9985,13,FALSE)</f>
        <v>14</v>
      </c>
      <c r="F6" s="52">
        <f>VLOOKUP("圣战头盔",StdItems!B2:T9985,14,FALSE)
+VLOOKUP("圣战项链",StdItems!B2:T9985,14,FALSE)
+VLOOKUP("荣耀勋章",StdItems!B2:T9985,14,FALSE)
+VLOOKUP("天魔神甲",StdItems!B2:T9985,14,FALSE)
+VLOOKUP("圣战手镯",StdItems!B2:T9985,14,FALSE)*2
+VLOOKUP("圣战戒指",StdItems!B2:T9985,14,FALSE)*2
+VLOOKUP("钢铁腰带",StdItems!B2:T9985,14,FALSE)
+VLOOKUP("避魂靴",StdItems!B2:T9985,14,FALSE)
+VLOOKUP("屠龙",StdItems!B2:T9985,14,FALSE)</f>
        <v>13</v>
      </c>
      <c r="G6" s="52">
        <f>VLOOKUP("圣战头盔",StdItems!B2:T9985,15,FALSE)
+VLOOKUP("圣战项链",StdItems!B2:T9985,15,FALSE)
+VLOOKUP("荣耀勋章",StdItems!B2:T9985,15,FALSE)
+VLOOKUP("天魔神甲",StdItems!B2:T9985,15,FALSE)
+VLOOKUP("圣战手镯",StdItems!B2:T9985,15,FALSE)*2
+VLOOKUP("圣战戒指",StdItems!B2:T9985,15,FALSE)*2
+VLOOKUP("钢铁腰带",StdItems!B2:T9985,15,FALSE)
+VLOOKUP("避魂靴",StdItems!B2:T9985,15,FALSE)
+VLOOKUP("屠龙",StdItems!B2:T9985,15,FALSE)</f>
        <v>64</v>
      </c>
      <c r="H6" s="53"/>
      <c r="I6" s="53"/>
      <c r="J6" s="54"/>
      <c r="K6" s="54"/>
      <c r="L6" s="55" t="s">
        <v>2359</v>
      </c>
    </row>
    <row r="7" spans="1:12" s="6" customFormat="1">
      <c r="A7" s="49" t="s">
        <v>2360</v>
      </c>
      <c r="B7" s="50">
        <f>VLOOKUP("法神头盔",StdItems!B2:T9985,10,FALSE)
+VLOOKUP("荣耀勋章",StdItems!B2:T9985,10,FALSE)
+VLOOKUP("法神披风",StdItems!B2:T9985,10,FALSE)
+VLOOKUP("法神手镯",StdItems!B2:T9985,10,FALSE)*2
+VLOOKUP("法神戒指",StdItems!B2:T9985,10,FALSE)*2
+VLOOKUP("钢铁腰带",StdItems!B2:T9985,10,FALSE)
+VLOOKUP("避魂靴",StdItems!B2:T9985,10,FALSE)</f>
        <v>9</v>
      </c>
      <c r="C7" s="50">
        <f>VLOOKUP("法神头盔",StdItems!B2:T9985,11,FALSE)
+VLOOKUP("荣耀勋章",StdItems!B2:T9985,11,FALSE)
+VLOOKUP("法神披风",StdItems!B2:T9985,11,FALSE)
+VLOOKUP("法神手镯",StdItems!B2:T9985,11,FALSE)*2
+VLOOKUP("法神戒指",StdItems!B2:T9985,11,FALSE)*2
+VLOOKUP("钢铁腰带",StdItems!B2:T9985,11,FALSE)
+VLOOKUP("避魂靴",StdItems!B2:T9985,11,FALSE)</f>
        <v>22</v>
      </c>
      <c r="D7" s="51">
        <f>VLOOKUP("法神头盔",StdItems!B2:T9985,12,FALSE)
+VLOOKUP("荣耀勋章",StdItems!B2:T9985,12,FALSE)
+VLOOKUP("法神披风",StdItems!B2:T9985,12,FALSE)
+VLOOKUP("法神手镯",StdItems!B2:T9985,12,FALSE)*2
+VLOOKUP("法神戒指",StdItems!B2:T9985,12,FALSE)*2
+VLOOKUP("钢铁腰带",StdItems!B2:T9985,12,FALSE)
+VLOOKUP("避魂靴",StdItems!B2:T9985,12,FALSE)</f>
        <v>5</v>
      </c>
      <c r="E7" s="51">
        <f>VLOOKUP("法神头盔",StdItems!B2:T9985,13,FALSE)
+VLOOKUP("荣耀勋章",StdItems!B2:T9985,13,FALSE)
+VLOOKUP("法神披风",StdItems!B2:T9985,13,FALSE)
+VLOOKUP("法神手镯",StdItems!B2:T9985,13,FALSE)*2
+VLOOKUP("法神戒指",StdItems!B2:T9985,13,FALSE)*2
+VLOOKUP("钢铁腰带",StdItems!B2:T9985,13,FALSE)
+VLOOKUP("避魂靴",StdItems!B2:T9985,13,FALSE)</f>
        <v>12</v>
      </c>
      <c r="F7" s="52"/>
      <c r="G7" s="52"/>
      <c r="H7" s="53">
        <f>VLOOKUP("法神头盔",StdItems!B2:T9985,16,FALSE)
+VLOOKUP("法神项链",StdItems!B2:T9985,16,FALSE)
+VLOOKUP("荣耀勋章",StdItems!B2:T9985,16,FALSE)
+VLOOKUP("法神披风",StdItems!B2:T9985,16,FALSE)
+VLOOKUP("法神手镯",StdItems!B2:T9985,16,FALSE)*2
+VLOOKUP("法神戒指",StdItems!B2:T9985,16,FALSE)*2
+VLOOKUP("钢铁腰带",StdItems!B2:T9985,16,FALSE)
+VLOOKUP("避魂靴",StdItems!B2:T9985,16,FALSE)
+VLOOKUP("嗜魂法杖",StdItems!B2:T9985,16,FALSE)</f>
        <v>7</v>
      </c>
      <c r="I7" s="53">
        <f>VLOOKUP("法神头盔",StdItems!B2:T9985,17,FALSE)
+VLOOKUP("法神项链",StdItems!B2:T9985,17,FALSE)
+VLOOKUP("荣耀勋章",StdItems!B2:T9985,17,FALSE)
+VLOOKUP("法神披风",StdItems!B2:T9985,17,FALSE)
+VLOOKUP("法神手镯",StdItems!B2:T9985,17,FALSE)*2
+VLOOKUP("法神戒指",StdItems!B2:T9985,17,FALSE)*2
+VLOOKUP("钢铁腰带",StdItems!B2:T9985,17,FALSE)
+VLOOKUP("避魂靴",StdItems!B2:T9985,17,FALSE)
+VLOOKUP("嗜魂法杖",StdItems!B2:T9985,17,FALSE)</f>
        <v>42</v>
      </c>
      <c r="J7" s="54"/>
      <c r="K7" s="54"/>
      <c r="L7" s="55" t="s">
        <v>2361</v>
      </c>
    </row>
    <row r="8" spans="1:12" s="6" customFormat="1">
      <c r="A8" s="49" t="s">
        <v>2124</v>
      </c>
      <c r="B8" s="50">
        <f>VLOOKUP("天尊头盔",StdItems!B2:T9985,10,FALSE)
+VLOOKUP("荣耀勋章",StdItems!B2:T9985,10,FALSE)
+VLOOKUP("天尊道袍",StdItems!B2:T9985,10,FALSE)
+VLOOKUP("天尊手镯",StdItems!B2:T9985,10,FALSE)*2
+VLOOKUP("天尊戒指",StdItems!B2:T9985,10,FALSE)*2
+VLOOKUP("钢铁腰带",StdItems!B2:T9985,10,FALSE)
+VLOOKUP("避魂靴",StdItems!B2:T9985,10,FALSE)</f>
        <v>11</v>
      </c>
      <c r="C8" s="50">
        <f>VLOOKUP("天尊头盔",StdItems!B2:T9985,11,FALSE)
+VLOOKUP("荣耀勋章",StdItems!B2:T9985,11,FALSE)
+VLOOKUP("天尊道袍",StdItems!B2:T9985,11,FALSE)
+VLOOKUP("天尊手镯",StdItems!B2:T9985,11,FALSE)*2
+VLOOKUP("天尊戒指",StdItems!B2:T9985,11,FALSE)*2
+VLOOKUP("钢铁腰带",StdItems!B2:T9985,11,FALSE)
+VLOOKUP("避魂靴",StdItems!B2:T9985,11,FALSE)</f>
        <v>24</v>
      </c>
      <c r="D8" s="51">
        <f>VLOOKUP("天尊头盔",StdItems!B2:T9985,12,FALSE)
+VLOOKUP("荣耀勋章",StdItems!B2:T9985,12,FALSE)
+VLOOKUP("天尊道袍",StdItems!B2:T9985,12,FALSE)
+VLOOKUP("天尊手镯",StdItems!B2:T9985,12,FALSE)*2
+VLOOKUP("天尊戒指",StdItems!B2:T9985,12,FALSE)*2
+VLOOKUP("钢铁腰带",StdItems!B2:T9985,12,FALSE)
+VLOOKUP("避魂靴",StdItems!B2:T9985,12,FALSE)</f>
        <v>5</v>
      </c>
      <c r="E8" s="51">
        <f>VLOOKUP("天尊头盔",StdItems!B2:T9985,13,FALSE)
+VLOOKUP("荣耀勋章",StdItems!B2:T9985,13,FALSE)
+VLOOKUP("天尊道袍",StdItems!B2:T9985,13,FALSE)
+VLOOKUP("天尊手镯",StdItems!B2:T9985,13,FALSE)*2
+VLOOKUP("天尊戒指",StdItems!B2:T9985,13,FALSE)*2
+VLOOKUP("钢铁腰带",StdItems!B2:T9985,13,FALSE)
+VLOOKUP("避魂靴",StdItems!B2:T9985,13,FALSE)</f>
        <v>12</v>
      </c>
      <c r="F8" s="52"/>
      <c r="G8" s="52"/>
      <c r="H8" s="53"/>
      <c r="I8" s="53"/>
      <c r="J8" s="54">
        <f>VLOOKUP("天尊头盔",StdItems!B2:T9985,18,FALSE)
+VLOOKUP("天尊项链",StdItems!B2:T9985,18,FALSE)
+VLOOKUP("荣耀勋章",StdItems!B2:T9985,18,FALSE)
+VLOOKUP("天尊道袍",StdItems!B2:T9985,18,FALSE)
+VLOOKUP("天尊手镯",StdItems!B2:T9985,18,FALSE)*2
+VLOOKUP("天尊戒指",StdItems!B2:T9985,18,FALSE)*2
+VLOOKUP("钢铁腰带",StdItems!B2:T9985,18,FALSE)
+VLOOKUP("避魂靴",StdItems!B2:T9985,18,FALSE)
+VLOOKUP("乾坤扇",StdItems!B2:T9985,18,FALSE)</f>
        <v>16</v>
      </c>
      <c r="K8" s="54">
        <f>VLOOKUP("天尊头盔",StdItems!B2:T9985,19,FALSE)
+VLOOKUP("天尊项链",StdItems!B2:T9985,19,FALSE)
+VLOOKUP("荣耀勋章",StdItems!B2:T9985,19,FALSE)
+VLOOKUP("天尊道袍",StdItems!B2:T9985,19,FALSE)
+VLOOKUP("天尊手镯",StdItems!B2:T9985,19,FALSE)*2
+VLOOKUP("天尊戒指",StdItems!B2:T9985,19,FALSE)*2
+VLOOKUP("钢铁腰带",StdItems!B2:T9985,19,FALSE)
+VLOOKUP("避魂靴",StdItems!B2:T9985,19,FALSE)
+VLOOKUP("乾坤扇",StdItems!B2:T9985,19,FALSE)</f>
        <v>45</v>
      </c>
      <c r="L8" s="55" t="s">
        <v>2362</v>
      </c>
    </row>
    <row r="9" spans="1:12" s="63" customFormat="1">
      <c r="A9" s="56"/>
      <c r="B9" s="57"/>
      <c r="C9" s="57"/>
      <c r="D9" s="58"/>
      <c r="E9" s="58"/>
      <c r="F9" s="59"/>
      <c r="G9" s="59"/>
      <c r="H9" s="60"/>
      <c r="I9" s="60"/>
      <c r="J9" s="61"/>
      <c r="K9" s="61"/>
      <c r="L9" s="62"/>
    </row>
    <row r="10" spans="1:12" s="6" customFormat="1">
      <c r="A10" s="49" t="s">
        <v>2363</v>
      </c>
      <c r="B10" s="50">
        <f>VLOOKUP("雷霆战盔",StdItems!B2:T9985,10,FALSE)
+VLOOKUP("雷霆勋章",StdItems!B2:T9985,10,FALSE)
+VLOOKUP("雷霆战甲(男)",StdItems!B2:T9985,10,FALSE)
+VLOOKUP("雷霆护腕",StdItems!B2:T9985,10,FALSE)*2
+VLOOKUP("雷霆战戒",StdItems!B2:T9985,10,FALSE)*2
+VLOOKUP("雷霆腰带",StdItems!B2:T9985,10,FALSE)
+VLOOKUP("雷霆战靴",StdItems!B2:T9985,10,FALSE)</f>
        <v>12</v>
      </c>
      <c r="C10" s="50">
        <f>VLOOKUP("雷霆战盔",StdItems!B2:T9985,11,FALSE)
+VLOOKUP("雷霆勋章",StdItems!B2:T9985,11,FALSE)
+VLOOKUP("雷霆战甲(男)",StdItems!B2:T9985,11,FALSE)
+VLOOKUP("雷霆护腕",StdItems!B2:T9985,11,FALSE)*2
+VLOOKUP("雷霆战戒",StdItems!B2:T9985,11,FALSE)*2
+VLOOKUP("雷霆腰带",StdItems!B2:T9985,11,FALSE)
+VLOOKUP("雷霆战靴",StdItems!B2:T9985,11,FALSE)</f>
        <v>30</v>
      </c>
      <c r="D10" s="51">
        <f>VLOOKUP("雷霆战盔",StdItems!B2:T9985,12,FALSE)
+VLOOKUP("雷霆勋章",StdItems!B2:T9985,12,FALSE)
+VLOOKUP("雷霆战甲(男)",StdItems!B2:T9985,12,FALSE)
+VLOOKUP("雷霆护腕",StdItems!B2:T9985,12,FALSE)*2
+VLOOKUP("雷霆战戒",StdItems!B2:T9985,12,FALSE)*2
+VLOOKUP("雷霆腰带",StdItems!B2:T9985,12,FALSE)
+VLOOKUP("雷霆战靴",StdItems!B2:T9985,12,FALSE)</f>
        <v>8</v>
      </c>
      <c r="E10" s="51">
        <f>VLOOKUP("雷霆战盔",StdItems!B2:T9985,13,FALSE)
+VLOOKUP("雷霆勋章",StdItems!B2:T9985,13,FALSE)
+VLOOKUP("雷霆战甲(男)",StdItems!B2:T9985,13,FALSE)
+VLOOKUP("雷霆护腕",StdItems!B2:T9985,13,FALSE)*2
+VLOOKUP("雷霆战戒",StdItems!B2:T9985,13,FALSE)*2
+VLOOKUP("雷霆腰带",StdItems!B2:T9985,13,FALSE)
+VLOOKUP("雷霆战靴",StdItems!B2:T9985,13,FALSE)</f>
        <v>19</v>
      </c>
      <c r="F10" s="52">
        <f>VLOOKUP("雷霆战盔",StdItems!B2:T9985,14,FALSE)
+VLOOKUP("雷霆项链",StdItems!B2:T9985,14,FALSE)
+VLOOKUP("雷霆勋章",StdItems!B2:T9985,14,FALSE)
+VLOOKUP("雷霆战甲(男)",StdItems!B2:T9985,14,FALSE)
+VLOOKUP("雷霆护腕",StdItems!B2:T9985,14,FALSE)*2
+VLOOKUP("雷霆战戒",StdItems!B2:T9985,14,FALSE)*2
+VLOOKUP("雷霆腰带",StdItems!B2:T9985,14,FALSE)
+VLOOKUP("雷霆战靴",StdItems!B2:T9985,14,FALSE)
+VLOOKUP("开天",StdItems!B2:T9985,14,FALSE)</f>
        <v>15</v>
      </c>
      <c r="G10" s="52">
        <f>VLOOKUP("雷霆战盔",StdItems!B2:T9985,15,FALSE)
+VLOOKUP("雷霆项链",StdItems!B2:T9985,15,FALSE)
+VLOOKUP("雷霆勋章",StdItems!B2:T9985,15,FALSE)
+VLOOKUP("雷霆战甲(男)",StdItems!B2:T9985,15,FALSE)
+VLOOKUP("雷霆护腕",StdItems!B2:T9985,15,FALSE)*2
+VLOOKUP("雷霆战戒",StdItems!B2:T9985,15,FALSE)*2
+VLOOKUP("雷霆腰带",StdItems!B2:T9985,15,FALSE)
+VLOOKUP("雷霆战靴",StdItems!B2:T9985,15,FALSE)
+VLOOKUP("开天",StdItems!B2:T9985,15,FALSE)</f>
        <v>77</v>
      </c>
      <c r="H10" s="53"/>
      <c r="I10" s="53"/>
      <c r="J10" s="54"/>
      <c r="K10" s="54"/>
      <c r="L10" s="55"/>
    </row>
    <row r="11" spans="1:12" s="6" customFormat="1">
      <c r="A11" s="49" t="s">
        <v>2364</v>
      </c>
      <c r="B11" s="50">
        <f>VLOOKUP("烈焰魔盔",StdItems!B2:T9985,10,FALSE)
+VLOOKUP("烈焰勋章",StdItems!B2:T9985,10,FALSE)
+VLOOKUP("烈焰魔衣(男)",StdItems!B2:T9985,10,FALSE)
+VLOOKUP("烈焰护腕",StdItems!B2:T9985,10,FALSE)*2
+VLOOKUP("烈焰魔戒",StdItems!B2:T9985,10,FALSE)*2
+VLOOKUP("烈焰腰带",StdItems!B2:T9985,10,FALSE)
+VLOOKUP("烈焰魔靴",StdItems!B2:T9985,10,FALSE)</f>
        <v>12</v>
      </c>
      <c r="C11" s="50">
        <f>VLOOKUP("烈焰魔盔",StdItems!B2:T9985,11,FALSE)
+VLOOKUP("烈焰勋章",StdItems!B2:T9985,11,FALSE)
+VLOOKUP("烈焰魔衣(男)",StdItems!B2:T9985,11,FALSE)
+VLOOKUP("烈焰护腕",StdItems!B2:T9985,11,FALSE)*2
+VLOOKUP("烈焰魔戒",StdItems!B2:T9985,11,FALSE)*2
+VLOOKUP("烈焰腰带",StdItems!B2:T9985,11,FALSE)
+VLOOKUP("烈焰魔靴",StdItems!B2:T9985,11,FALSE)</f>
        <v>27</v>
      </c>
      <c r="D11" s="51">
        <f>VLOOKUP("烈焰魔盔",StdItems!B2:T9985,12,FALSE)
+VLOOKUP("烈焰勋章",StdItems!B2:T9985,12,FALSE)
+VLOOKUP("烈焰魔衣(男)",StdItems!B2:T9985,12,FALSE)
+VLOOKUP("烈焰护腕",StdItems!B2:T9985,12,FALSE)*2
+VLOOKUP("烈焰魔戒",StdItems!B2:T9985,12,FALSE)*2
+VLOOKUP("烈焰腰带",StdItems!B2:T9985,12,FALSE)
+VLOOKUP("烈焰魔靴",StdItems!B2:T9985,12,FALSE)</f>
        <v>7</v>
      </c>
      <c r="E11" s="51">
        <f>VLOOKUP("烈焰魔盔",StdItems!B2:T9985,13,FALSE)
+VLOOKUP("烈焰勋章",StdItems!B2:T9985,13,FALSE)
+VLOOKUP("烈焰魔衣(男)",StdItems!B2:T9985,13,FALSE)
+VLOOKUP("烈焰护腕",StdItems!B2:T9985,13,FALSE)*2
+VLOOKUP("烈焰魔戒",StdItems!B2:T9985,13,FALSE)*2
+VLOOKUP("烈焰腰带",StdItems!B2:T9985,13,FALSE)
+VLOOKUP("烈焰魔靴",StdItems!B2:T9985,13,FALSE)</f>
        <v>15</v>
      </c>
      <c r="F11" s="52"/>
      <c r="G11" s="52"/>
      <c r="H11" s="53">
        <f>VLOOKUP("烈焰魔盔",StdItems!B2:T9985,16,FALSE)
+VLOOKUP("烈焰项链",StdItems!B2:T9985,16,FALSE)
+VLOOKUP("烈焰勋章",StdItems!B2:T9985,16,FALSE)
+VLOOKUP("烈焰魔衣(男)",StdItems!B2:T9985,16,FALSE)
+VLOOKUP("烈焰护腕",StdItems!B2:T9985,16,FALSE)*2
+VLOOKUP("烈焰魔戒",StdItems!B2:T9985,16,FALSE)*2
+VLOOKUP("烈焰腰带",StdItems!B2:T9985,16,FALSE)
+VLOOKUP("烈焰魔靴",StdItems!B2:T9985,16,FALSE)
+VLOOKUP("镇天",StdItems!B2:T9985,16,FALSE)</f>
        <v>18</v>
      </c>
      <c r="I11" s="53">
        <f>VLOOKUP("烈焰魔盔",StdItems!B2:T9985,17,FALSE)
+VLOOKUP("烈焰项链",StdItems!B2:T9985,17,FALSE)
+VLOOKUP("烈焰勋章",StdItems!B2:T9985,17,FALSE)
+VLOOKUP("烈焰魔衣(男)",StdItems!B2:T9985,17,FALSE)
+VLOOKUP("烈焰护腕",StdItems!B2:T9985,17,FALSE)*2
+VLOOKUP("烈焰魔戒",StdItems!B2:T9985,17,FALSE)*2
+VLOOKUP("烈焰腰带",StdItems!B2:T9985,17,FALSE)
+VLOOKUP("烈焰魔靴",StdItems!B2:T9985,17,FALSE)
+VLOOKUP("镇天",StdItems!B2:T9985,17,FALSE)</f>
        <v>52</v>
      </c>
      <c r="J11" s="54"/>
      <c r="K11" s="54"/>
      <c r="L11" s="55"/>
    </row>
    <row r="12" spans="1:12" s="6" customFormat="1">
      <c r="A12" s="49" t="s">
        <v>2365</v>
      </c>
      <c r="B12" s="50">
        <f>VLOOKUP("光芒道盔",StdItems!B2:T9985,10,FALSE)
+VLOOKUP("光芒勋章",StdItems!B2:T9985,10,FALSE)
+VLOOKUP("光芒道袍(男)",StdItems!B2:T9985,10,FALSE)
+VLOOKUP("光芒护腕",StdItems!B2:T9985,10,FALSE)*2
+VLOOKUP("光芒道戒",StdItems!B2:T9985,10,FALSE)*2
+VLOOKUP("光芒腰带",StdItems!B2:T9985,10,FALSE)
+VLOOKUP("光芒道靴",StdItems!B2:T9985,10,FALSE)</f>
        <v>14</v>
      </c>
      <c r="C12" s="50">
        <f>VLOOKUP("光芒道盔",StdItems!B2:T9985,11,FALSE)
+VLOOKUP("光芒勋章",StdItems!B2:T9985,11,FALSE)
+VLOOKUP("光芒道袍(男)",StdItems!B2:T9985,11,FALSE)
+VLOOKUP("光芒护腕",StdItems!B2:T9985,11,FALSE)*2
+VLOOKUP("光芒道戒",StdItems!B2:T9985,11,FALSE)*2
+VLOOKUP("光芒腰带",StdItems!B2:T9985,11,FALSE)
+VLOOKUP("光芒道靴",StdItems!B2:T9985,11,FALSE)</f>
        <v>35</v>
      </c>
      <c r="D12" s="51">
        <f>VLOOKUP("光芒道盔",StdItems!B2:T9985,12,FALSE)
+VLOOKUP("光芒勋章",StdItems!B2:T9985,12,FALSE)
+VLOOKUP("光芒道袍(男)",StdItems!B2:T9985,12,FALSE)
+VLOOKUP("光芒护腕",StdItems!B2:T9985,12,FALSE)*2
+VLOOKUP("光芒道戒",StdItems!B2:T9985,12,FALSE)*2
+VLOOKUP("光芒腰带",StdItems!B2:T9985,12,FALSE)
+VLOOKUP("光芒道靴",StdItems!B2:T9985,12,FALSE)</f>
        <v>7</v>
      </c>
      <c r="E12" s="51">
        <f>VLOOKUP("光芒道盔",StdItems!B2:T9985,13,FALSE)
+VLOOKUP("光芒勋章",StdItems!B2:T9985,13,FALSE)
+VLOOKUP("光芒道袍(男)",StdItems!B2:T9985,13,FALSE)
+VLOOKUP("光芒护腕",StdItems!B2:T9985,13,FALSE)*2
+VLOOKUP("光芒道戒",StdItems!B2:T9985,13,FALSE)*2
+VLOOKUP("光芒腰带",StdItems!B2:T9985,13,FALSE)
+VLOOKUP("光芒道靴",StdItems!B2:T9985,13,FALSE)</f>
        <v>15</v>
      </c>
      <c r="F12" s="52"/>
      <c r="G12" s="52"/>
      <c r="H12" s="53"/>
      <c r="I12" s="53"/>
      <c r="J12" s="54">
        <f>VLOOKUP("光芒道盔",StdItems!B2:T9985,18,FALSE)
+VLOOKUP("光芒项链",StdItems!B2:T9985,18,FALSE)
+VLOOKUP("光芒勋章",StdItems!B2:T9985,18,FALSE)
+VLOOKUP("光芒道袍(男)",StdItems!B2:T9985,18,FALSE)
+VLOOKUP("光芒护腕",StdItems!B2:T9985,18,FALSE)*2
+VLOOKUP("光芒道戒",StdItems!B2:T9985,18,FALSE)*2
+VLOOKUP("光芒腰带",StdItems!B2:T9985,18,FALSE)
+VLOOKUP("光芒道靴",StdItems!B2:T9985,18,FALSE)
+VLOOKUP("玄天",StdItems!B2:T9985,18,FALSE)</f>
        <v>19</v>
      </c>
      <c r="K12" s="54">
        <f>VLOOKUP("光芒道盔",StdItems!B2:T9985,19,FALSE)
+VLOOKUP("光芒项链",StdItems!B2:T9985,19,FALSE)
+VLOOKUP("光芒勋章",StdItems!B2:T9985,19,FALSE)
+VLOOKUP("光芒道袍(男)",StdItems!B2:T9985,19,FALSE)
+VLOOKUP("光芒护腕",StdItems!B2:T9985,19,FALSE)*2
+VLOOKUP("光芒道戒",StdItems!B2:T9985,19,FALSE)*2
+VLOOKUP("光芒腰带",StdItems!B2:T9985,19,FALSE)
+VLOOKUP("光芒道靴",StdItems!B2:T9985,19,FALSE)
+VLOOKUP("玄天",StdItems!B2:T9985,19,FALSE)</f>
        <v>53</v>
      </c>
      <c r="L12" s="55"/>
    </row>
    <row r="13" spans="1:12" s="63" customFormat="1">
      <c r="A13" s="56"/>
      <c r="B13" s="57"/>
      <c r="C13" s="57"/>
      <c r="D13" s="58"/>
      <c r="E13" s="58"/>
      <c r="F13" s="59"/>
      <c r="G13" s="59"/>
      <c r="H13" s="60"/>
      <c r="I13" s="60"/>
      <c r="J13" s="61"/>
      <c r="K13" s="61"/>
      <c r="L13" s="62"/>
    </row>
    <row r="14" spans="1:12" s="6" customFormat="1">
      <c r="A14" s="49" t="s">
        <v>2366</v>
      </c>
      <c r="B14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4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4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4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4" s="52">
        <f>VLOOKUP("英雄圣盔",StdItems!B2:T9985,14,FALSE)
+VLOOKUP("英雄圣链",StdItems!B2:T9985,14,FALSE)
+VLOOKUP("英雄圣章",StdItems!B2:T9985,14,FALSE)
+VLOOKUP("英雄圣衣(男)",StdItems!B2:T9985,14,FALSE)
+VLOOKUP("英雄圣镯",StdItems!B2:T9985,14,FALSE)*2
+VLOOKUP("英雄圣戒",StdItems!B2:T9985,14,FALSE)*2
+VLOOKUP("英雄圣带",StdItems!B2:T9985,14,FALSE)
+VLOOKUP("英雄圣靴",StdItems!B2:T9985,14,FALSE)
+VLOOKUP("英雄权杖",StdItems!B2:T9985,14,FALSE)</f>
        <v>27</v>
      </c>
      <c r="G14" s="52">
        <f>VLOOKUP("英雄圣盔",StdItems!B2:T9985,15,FALSE)
+VLOOKUP("英雄圣链",StdItems!B2:T9985,15,FALSE)
+VLOOKUP("英雄圣章",StdItems!B2:T9985,15,FALSE)
+VLOOKUP("英雄圣衣(男)",StdItems!B2:T9985,15,FALSE)
+VLOOKUP("英雄圣镯",StdItems!B2:T9985,15,FALSE)*2
+VLOOKUP("英雄圣戒",StdItems!B2:T9985,15,FALSE)*2
+VLOOKUP("英雄圣带",StdItems!B2:T9985,15,FALSE)
+VLOOKUP("英雄圣靴",StdItems!B2:T9985,15,FALSE)
+VLOOKUP("英雄权杖",StdItems!B2:T9985,15,FALSE)</f>
        <v>120</v>
      </c>
      <c r="H14" s="53"/>
      <c r="I14" s="53"/>
      <c r="J14" s="54"/>
      <c r="K14" s="54"/>
      <c r="L14" s="55"/>
    </row>
    <row r="15" spans="1:12" s="6" customFormat="1">
      <c r="A15" s="49" t="s">
        <v>2367</v>
      </c>
      <c r="B15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5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5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5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5" s="52"/>
      <c r="G15" s="52"/>
      <c r="H15" s="53">
        <f>VLOOKUP("英雄圣盔",StdItems!B2:T9985,16,FALSE)
+VLOOKUP("英雄圣链",StdItems!B2:T9985,16,FALSE)
+VLOOKUP("英雄圣章",StdItems!B2:T9985,16,FALSE)
+VLOOKUP("英雄圣衣(男)",StdItems!B2:T9985,16,FALSE)
+VLOOKUP("英雄圣镯",StdItems!B2:T9985,16,FALSE)*2
+VLOOKUP("英雄圣戒",StdItems!B2:T9985,16,FALSE)*2
+VLOOKUP("英雄圣带",StdItems!B2:T9985,16,FALSE)
+VLOOKUP("英雄圣靴",StdItems!B2:T9985,16,FALSE)
+VLOOKUP("英雄权杖",StdItems!B2:T9985,16,FALSE)</f>
        <v>31</v>
      </c>
      <c r="I15" s="53">
        <f>VLOOKUP("英雄圣盔",StdItems!B2:T9985,17,FALSE)
+VLOOKUP("英雄圣链",StdItems!B2:T9985,17,FALSE)
+VLOOKUP("英雄圣章",StdItems!B2:T9985,17,FALSE)
+VLOOKUP("英雄圣衣(男)",StdItems!B2:T9985,17,FALSE)
+VLOOKUP("英雄圣镯",StdItems!B2:T9985,17,FALSE)*2
+VLOOKUP("英雄圣戒",StdItems!B2:T9985,17,FALSE)*2
+VLOOKUP("英雄圣带",StdItems!B2:T9985,17,FALSE)
+VLOOKUP("英雄圣靴",StdItems!B2:T9985,17,FALSE)
+VLOOKUP("英雄权杖",StdItems!B2:T9985,17,FALSE)</f>
        <v>94</v>
      </c>
      <c r="J15" s="54"/>
      <c r="K15" s="54"/>
      <c r="L15" s="55"/>
    </row>
    <row r="16" spans="1:12" s="6" customFormat="1">
      <c r="A16" s="49" t="s">
        <v>2368</v>
      </c>
      <c r="B16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6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6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6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6" s="52"/>
      <c r="G16" s="52"/>
      <c r="H16" s="53"/>
      <c r="I16" s="53"/>
      <c r="J16" s="54">
        <f>VLOOKUP("英雄圣盔",StdItems!B2:T9985,18,FALSE)
+VLOOKUP("英雄圣链",StdItems!B2:T9985,18,FALSE)
+VLOOKUP("英雄圣章",StdItems!B2:T9985,18,FALSE)
+VLOOKUP("英雄圣衣(男)",StdItems!B2:T9985,18,FALSE)
+VLOOKUP("英雄圣镯",StdItems!B2:T9985,18,FALSE)*2
+VLOOKUP("英雄圣戒",StdItems!B2:T9985,18,FALSE)*2
+VLOOKUP("英雄圣带",StdItems!B2:T9985,18,FALSE)
+VLOOKUP("英雄圣靴",StdItems!B2:T9985,18,FALSE)
+VLOOKUP("英雄权杖",StdItems!B2:T9985,18,FALSE)</f>
        <v>31</v>
      </c>
      <c r="K16" s="54">
        <f>VLOOKUP("英雄圣盔",StdItems!B2:T9985,19,FALSE)
+VLOOKUP("英雄圣链",StdItems!B2:T9985,19,FALSE)
+VLOOKUP("英雄圣章",StdItems!B2:T9985,19,FALSE)
+VLOOKUP("英雄圣衣(男)",StdItems!B2:T9985,19,FALSE)
+VLOOKUP("英雄圣镯",StdItems!B2:T9985,19,FALSE)*2
+VLOOKUP("英雄圣戒",StdItems!B2:T9985,19,FALSE)*2
+VLOOKUP("英雄圣带",StdItems!B2:T9985,19,FALSE)
+VLOOKUP("英雄圣靴",StdItems!B2:T9985,19,FALSE)
+VLOOKUP("英雄权杖",StdItems!B2:T9985,19,FALSE)</f>
        <v>95</v>
      </c>
      <c r="L16" s="55"/>
    </row>
    <row r="17" spans="1:12" s="63" customFormat="1">
      <c r="A17" s="56"/>
      <c r="B17" s="57"/>
      <c r="C17" s="57"/>
      <c r="D17" s="58"/>
      <c r="E17" s="58"/>
      <c r="F17" s="59"/>
      <c r="G17" s="59"/>
      <c r="H17" s="60"/>
      <c r="I17" s="60"/>
      <c r="J17" s="61"/>
      <c r="K17" s="61"/>
      <c r="L17" s="62"/>
    </row>
    <row r="18" spans="1:12" s="6" customFormat="1">
      <c r="A18" s="49" t="s">
        <v>2369</v>
      </c>
      <c r="B18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8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8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8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8" s="52">
        <f>VLOOKUP("幽冥魂盔",StdItems!B6:T9985,14,FALSE)
+VLOOKUP("幽冥魂链",StdItems!B6:T9985,14,FALSE)
+VLOOKUP("幽冥魂章",StdItems!B6:T9985,14,FALSE)
+VLOOKUP("幽冥魂衣(男)",StdItems!B6:T9985,14,FALSE)
+VLOOKUP("幽冥魂镯",StdItems!B6:T9985,14,FALSE)*2
+VLOOKUP("幽冥魂戒",StdItems!B6:T9985,14,FALSE)*2
+VLOOKUP("幽冥魂带",StdItems!B6:T9985,14,FALSE)
+VLOOKUP("幽冥魂靴",StdItems!B6:T9985,14,FALSE)
+VLOOKUP("幽冥魂剑",StdItems!B6:T9985,14,FALSE)</f>
        <v>41</v>
      </c>
      <c r="G18" s="52">
        <f>VLOOKUP("幽冥魂盔",StdItems!B6:T9985,15,FALSE)
+VLOOKUP("幽冥魂链",StdItems!B6:T9985,15,FALSE)
+VLOOKUP("幽冥魂章",StdItems!B6:T9985,15,FALSE)
+VLOOKUP("幽冥魂衣(男)",StdItems!B6:T9985,15,FALSE)
+VLOOKUP("幽冥魂镯",StdItems!B6:T9985,15,FALSE)*2
+VLOOKUP("幽冥魂戒",StdItems!B6:T9985,15,FALSE)*2
+VLOOKUP("幽冥魂带",StdItems!B6:T9985,15,FALSE)
+VLOOKUP("幽冥魂靴",StdItems!B6:T9985,15,FALSE)
+VLOOKUP("幽冥魂剑",StdItems!B6:T9985,15,FALSE)</f>
        <v>161</v>
      </c>
      <c r="H18" s="53"/>
      <c r="I18" s="53"/>
      <c r="J18" s="54"/>
      <c r="K18" s="54"/>
      <c r="L18" s="55"/>
    </row>
    <row r="19" spans="1:12" s="6" customFormat="1">
      <c r="A19" s="49" t="s">
        <v>2370</v>
      </c>
      <c r="B19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9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9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9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9" s="52"/>
      <c r="G19" s="52"/>
      <c r="H19" s="53">
        <f>VLOOKUP("幽冥魂盔",StdItems!B6:T9985,16,FALSE)
+VLOOKUP("幽冥魂链",StdItems!B6:T9985,16,FALSE)
+VLOOKUP("幽冥魂章",StdItems!B6:T9985,16,FALSE)
+VLOOKUP("幽冥魂衣(男)",StdItems!B6:T9985,16,FALSE)
+VLOOKUP("幽冥魂镯",StdItems!B6:T9985,16,FALSE)*2
+VLOOKUP("幽冥魂戒",StdItems!B6:T9985,16,FALSE)*2
+VLOOKUP("幽冥魂带",StdItems!B6:T9985,16,FALSE)
+VLOOKUP("幽冥魂靴",StdItems!B6:T9985,16,FALSE)
+VLOOKUP("幽冥魂剑",StdItems!B6:T9985,16,FALSE)</f>
        <v>47</v>
      </c>
      <c r="I19" s="53">
        <f>VLOOKUP("幽冥魂盔",StdItems!B6:T9985,17,FALSE)
+VLOOKUP("幽冥魂链",StdItems!B6:T9985,17,FALSE)
+VLOOKUP("幽冥魂章",StdItems!B6:T9985,17,FALSE)
+VLOOKUP("幽冥魂衣(男)",StdItems!B6:T9985,17,FALSE)
+VLOOKUP("幽冥魂镯",StdItems!B6:T9985,17,FALSE)*2
+VLOOKUP("幽冥魂戒",StdItems!B6:T9985,17,FALSE)*2
+VLOOKUP("幽冥魂带",StdItems!B6:T9985,17,FALSE)
+VLOOKUP("幽冥魂靴",StdItems!B6:T9985,17,FALSE)
+VLOOKUP("幽冥魂剑",StdItems!B6:T9985,17,FALSE)</f>
        <v>135</v>
      </c>
      <c r="J19" s="54"/>
      <c r="K19" s="54"/>
      <c r="L19" s="55"/>
    </row>
    <row r="20" spans="1:12" s="6" customFormat="1">
      <c r="A20" s="49" t="s">
        <v>2371</v>
      </c>
      <c r="B20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20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20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20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20" s="52"/>
      <c r="G20" s="52"/>
      <c r="H20" s="53"/>
      <c r="I20" s="53"/>
      <c r="J20" s="54">
        <f>VLOOKUP("幽冥魂盔",StdItems!B6:T9985,18,FALSE)
+VLOOKUP("幽冥魂链",StdItems!B6:T9985,18,FALSE)
+VLOOKUP("幽冥魂章",StdItems!B6:T9985,18,FALSE)
+VLOOKUP("幽冥魂衣(男)",StdItems!B6:T9985,18,FALSE)
+VLOOKUP("幽冥魂镯",StdItems!B6:T9985,18,FALSE)*2
+VLOOKUP("幽冥魂戒",StdItems!B6:T9985,18,FALSE)*2
+VLOOKUP("幽冥魂带",StdItems!B6:T9985,18,FALSE)
+VLOOKUP("幽冥魂靴",StdItems!B6:T9985,18,FALSE)
+VLOOKUP("幽冥魂剑",StdItems!B6:T9985,18,FALSE)</f>
        <v>49</v>
      </c>
      <c r="K20" s="54">
        <f>VLOOKUP("幽冥魂盔",StdItems!B6:T9985,19,FALSE)
+VLOOKUP("幽冥魂链",StdItems!B6:T9985,19,FALSE)
+VLOOKUP("幽冥魂章",StdItems!B6:T9985,19,FALSE)
+VLOOKUP("幽冥魂衣(男)",StdItems!B6:T9985,19,FALSE)
+VLOOKUP("幽冥魂镯",StdItems!B6:T9985,19,FALSE)*2
+VLOOKUP("幽冥魂戒",StdItems!B6:T9985,19,FALSE)*2
+VLOOKUP("幽冥魂带",StdItems!B6:T9985,19,FALSE)
+VLOOKUP("幽冥魂靴",StdItems!B6:T9985,19,FALSE)
+VLOOKUP("幽冥魂剑",StdItems!B6:T9985,19,FALSE)</f>
        <v>136</v>
      </c>
      <c r="L20" s="55"/>
    </row>
    <row r="21" spans="1:12" s="63" customFormat="1">
      <c r="A21" s="56"/>
      <c r="B21" s="57"/>
      <c r="C21" s="57"/>
      <c r="D21" s="58"/>
      <c r="E21" s="58"/>
      <c r="F21" s="59"/>
      <c r="G21" s="59"/>
      <c r="H21" s="60"/>
      <c r="I21" s="60"/>
      <c r="J21" s="61"/>
      <c r="K21" s="61"/>
      <c r="L21" s="62"/>
    </row>
    <row r="22" spans="1:12" s="6" customFormat="1">
      <c r="A22" s="49" t="s">
        <v>2372</v>
      </c>
      <c r="B22" s="50">
        <f>VLOOKUP("狂雷头盔",StdItems!B2:T9985,10,FALSE)
+VLOOKUP("狂雷勋章",StdItems!B2:T9985,10,FALSE)
+VLOOKUP("狂雷战甲(男)",StdItems!B2:T9985,10,FALSE)
+VLOOKUP("狂雷护腕",StdItems!B2:T9985,10,FALSE)*2
+VLOOKUP("狂雷战戒",StdItems!B2:T9985,10,FALSE)*2
+VLOOKUP("狂雷腰带",StdItems!B2:T9985,10,FALSE)
+VLOOKUP("狂雷战靴",StdItems!B2:T9985,10,FALSE)</f>
        <v>39</v>
      </c>
      <c r="C22" s="50">
        <f>VLOOKUP("狂雷头盔",StdItems!B2:T9985,11,FALSE)
+VLOOKUP("狂雷勋章",StdItems!B2:T9985,11,FALSE)
+VLOOKUP("狂雷战甲(男)",StdItems!B2:T9985,11,FALSE)
+VLOOKUP("狂雷护腕",StdItems!B2:T9985,11,FALSE)*2
+VLOOKUP("狂雷战戒",StdItems!B2:T9985,11,FALSE)*2
+VLOOKUP("狂雷腰带",StdItems!B2:T9985,11,FALSE)
+VLOOKUP("狂雷战靴",StdItems!B2:T9985,11,FALSE)</f>
        <v>70</v>
      </c>
      <c r="D22" s="51">
        <f>VLOOKUP("狂雷头盔",StdItems!B2:T9985,12,FALSE)
+VLOOKUP("狂雷勋章",StdItems!B2:T9985,12,FALSE)
+VLOOKUP("狂雷战甲(男)",StdItems!B2:T9985,12,FALSE)
+VLOOKUP("狂雷护腕",StdItems!B2:T9985,12,FALSE)*2
+VLOOKUP("狂雷战戒",StdItems!B2:T9985,12,FALSE)*2
+VLOOKUP("狂雷腰带",StdItems!B2:T9985,12,FALSE)
+VLOOKUP("狂雷战靴",StdItems!B2:T9985,12,FALSE)</f>
        <v>30</v>
      </c>
      <c r="E22" s="51">
        <f>VLOOKUP("狂雷头盔",StdItems!B2:T9985,13,FALSE)
+VLOOKUP("狂雷勋章",StdItems!B2:T9985,13,FALSE)
+VLOOKUP("狂雷战甲(男)",StdItems!B2:T9985,13,FALSE)
+VLOOKUP("狂雷护腕",StdItems!B2:T9985,13,FALSE)*2
+VLOOKUP("狂雷战戒",StdItems!B2:T9985,13,FALSE)*2
+VLOOKUP("狂雷腰带",StdItems!B2:T9985,13,FALSE)
+VLOOKUP("狂雷战靴",StdItems!B2:T9985,13,FALSE)</f>
        <v>60</v>
      </c>
      <c r="F22" s="52">
        <f>VLOOKUP("狂雷头盔",StdItems!B2:T9985,14,FALSE)
+VLOOKUP("狂雷项链",StdItems!B2:T9985,14,FALSE)
+VLOOKUP("狂雷勋章",StdItems!B2:T9985,14,FALSE)
+VLOOKUP("狂雷战甲(男)",StdItems!B2:T9985,14,FALSE)
+VLOOKUP("狂雷护腕",StdItems!B2:T9985,14,FALSE)*2
+VLOOKUP("狂雷战戒",StdItems!B2:T9985,14,FALSE)*2
+VLOOKUP("狂雷腰带",StdItems!B2:T9985,14,FALSE)
+VLOOKUP("狂雷战靴",StdItems!B2:T9985,14,FALSE)
+VLOOKUP("狂雷战刃",StdItems!B2:T9985,14,FALSE)</f>
        <v>57</v>
      </c>
      <c r="G22" s="52">
        <f>VLOOKUP("狂雷头盔",StdItems!B2:T9985,15,FALSE)
+VLOOKUP("狂雷项链",StdItems!B2:T9985,15,FALSE)
+VLOOKUP("狂雷勋章",StdItems!B2:T9985,15,FALSE)
+VLOOKUP("狂雷战甲(男)",StdItems!B2:T9985,15,FALSE)
+VLOOKUP("狂雷护腕",StdItems!B2:T9985,15,FALSE)*2
+VLOOKUP("狂雷战戒",StdItems!B2:T9985,15,FALSE)*2
+VLOOKUP("狂雷腰带",StdItems!B2:T9985,15,FALSE)
+VLOOKUP("狂雷战靴",StdItems!B2:T9985,15,FALSE)
+VLOOKUP("狂雷战刃",StdItems!B2:T9985,15,FALSE)</f>
        <v>204</v>
      </c>
      <c r="H22" s="53"/>
      <c r="I22" s="53"/>
      <c r="J22" s="54"/>
      <c r="K22" s="54"/>
      <c r="L22" s="55"/>
    </row>
    <row r="23" spans="1:12" s="6" customFormat="1">
      <c r="A23" s="49" t="s">
        <v>2373</v>
      </c>
      <c r="B23" s="50">
        <f>VLOOKUP("逆火头盔",StdItems!B2:T9985,10,FALSE)
+VLOOKUP("逆火勋章",StdItems!B2:T9985,10,FALSE)
+VLOOKUP("逆火魔袍(男)",StdItems!B2:T9985,10,FALSE)
+VLOOKUP("逆火护腕",StdItems!B2:T9985,10,FALSE)*2
+VLOOKUP("逆火魔戒",StdItems!B2:T9985,10,FALSE)*2
+VLOOKUP("逆火腰带",StdItems!B2:T9985,10,FALSE)
+VLOOKUP("逆火魔靴",StdItems!B2:T9985,10,FALSE)</f>
        <v>39</v>
      </c>
      <c r="C23" s="50">
        <f>VLOOKUP("逆火头盔",StdItems!B2:T9985,11,FALSE)
+VLOOKUP("逆火勋章",StdItems!B2:T9985,11,FALSE)
+VLOOKUP("逆火魔袍(男)",StdItems!B2:T9985,11,FALSE)
+VLOOKUP("逆火护腕",StdItems!B2:T9985,11,FALSE)*2
+VLOOKUP("逆火魔戒",StdItems!B2:T9985,11,FALSE)*2
+VLOOKUP("逆火腰带",StdItems!B2:T9985,11,FALSE)
+VLOOKUP("逆火魔靴",StdItems!B2:T9985,11,FALSE)</f>
        <v>70</v>
      </c>
      <c r="D23" s="51">
        <f>VLOOKUP("逆火头盔",StdItems!B2:T9985,12,FALSE)
+VLOOKUP("逆火勋章",StdItems!B2:T9985,12,FALSE)
+VLOOKUP("逆火魔袍(男)",StdItems!B2:T9985,12,FALSE)
+VLOOKUP("逆火护腕",StdItems!B2:T9985,12,FALSE)*2
+VLOOKUP("逆火魔戒",StdItems!B2:T9985,12,FALSE)*2
+VLOOKUP("逆火腰带",StdItems!B2:T9985,12,FALSE)
+VLOOKUP("逆火魔靴",StdItems!B2:T9985,12,FALSE)</f>
        <v>30</v>
      </c>
      <c r="E23" s="51">
        <f>VLOOKUP("逆火头盔",StdItems!B2:T9985,13,FALSE)
+VLOOKUP("逆火勋章",StdItems!B2:T9985,13,FALSE)
+VLOOKUP("逆火魔袍(男)",StdItems!B2:T9985,13,FALSE)
+VLOOKUP("逆火护腕",StdItems!B2:T9985,13,FALSE)*2
+VLOOKUP("逆火魔戒",StdItems!B2:T9985,13,FALSE)*2
+VLOOKUP("逆火腰带",StdItems!B2:T9985,13,FALSE)
+VLOOKUP("逆火魔靴",StdItems!B2:T9985,13,FALSE)</f>
        <v>60</v>
      </c>
      <c r="F23" s="52"/>
      <c r="G23" s="52"/>
      <c r="H23" s="53">
        <f>VLOOKUP("逆火头盔",StdItems!B2:T9985,16,FALSE)
+VLOOKUP("逆火项链",StdItems!B2:T9985,16,FALSE)
+VLOOKUP("逆火勋章",StdItems!B2:T9985,16,FALSE)
+VLOOKUP("逆火魔袍(男)",StdItems!B2:T9985,16,FALSE)
+VLOOKUP("逆火护腕",StdItems!B2:T9985,16,FALSE)*2
+VLOOKUP("逆火魔戒",StdItems!B2:T9985,16,FALSE)*2
+VLOOKUP("逆火腰带",StdItems!B2:T9985,16,FALSE)
+VLOOKUP("逆火魔靴",StdItems!B2:T9985,16,FALSE)
+VLOOKUP("逆火魔杖",StdItems!B2:T9985,16,FALSE)</f>
        <v>64</v>
      </c>
      <c r="I23" s="53">
        <f>VLOOKUP("逆火头盔",StdItems!B2:T9985,17,FALSE)
+VLOOKUP("逆火项链",StdItems!B2:T9985,17,FALSE)
+VLOOKUP("逆火勋章",StdItems!B2:T9985,17,FALSE)
+VLOOKUP("逆火魔袍(男)",StdItems!B2:T9985,17,FALSE)
+VLOOKUP("逆火护腕",StdItems!B2:T9985,17,FALSE)*2
+VLOOKUP("逆火魔戒",StdItems!B2:T9985,17,FALSE)*2
+VLOOKUP("逆火腰带",StdItems!B2:T9985,17,FALSE)
+VLOOKUP("逆火魔靴",StdItems!B2:T9985,17,FALSE)
+VLOOKUP("逆火魔杖",StdItems!B2:T9985,17,FALSE)</f>
        <v>178</v>
      </c>
      <c r="J23" s="54"/>
      <c r="K23" s="54"/>
      <c r="L23" s="55"/>
    </row>
    <row r="24" spans="1:12" s="6" customFormat="1">
      <c r="A24" s="49" t="s">
        <v>2374</v>
      </c>
      <c r="B24" s="50">
        <f>VLOOKUP("通云头盔",StdItems!B2:T9985,10,FALSE)
+VLOOKUP("通云勋章",StdItems!B2:T9985,10,FALSE)
+VLOOKUP("通云道袍(男)",StdItems!B2:T9985,10,FALSE)
+VLOOKUP("通云护腕",StdItems!B2:T9985,10,FALSE)*2
+VLOOKUP("通云道戒",StdItems!B2:T9985,10,FALSE)*2
+VLOOKUP("通云腰带",StdItems!B2:T9985,10,FALSE)
+VLOOKUP("通云道靴",StdItems!B2:T9985,10,FALSE)</f>
        <v>39</v>
      </c>
      <c r="C24" s="50">
        <f>VLOOKUP("通云头盔",StdItems!B2:T9985,11,FALSE)
+VLOOKUP("通云勋章",StdItems!B2:T9985,11,FALSE)
+VLOOKUP("通云道袍(男)",StdItems!B2:T9985,11,FALSE)
+VLOOKUP("通云护腕",StdItems!B2:T9985,11,FALSE)*2
+VLOOKUP("通云道戒",StdItems!B2:T9985,11,FALSE)*2
+VLOOKUP("通云腰带",StdItems!B2:T9985,11,FALSE)
+VLOOKUP("通云道靴",StdItems!B2:T9985,11,FALSE)</f>
        <v>70</v>
      </c>
      <c r="D24" s="51">
        <f>VLOOKUP("通云头盔",StdItems!B2:T9985,12,FALSE)
+VLOOKUP("通云勋章",StdItems!B2:T9985,12,FALSE)
+VLOOKUP("通云道袍(男)",StdItems!B2:T9985,12,FALSE)
+VLOOKUP("通云护腕",StdItems!B2:T9985,12,FALSE)*2
+VLOOKUP("通云道戒",StdItems!B2:T9985,12,FALSE)*2
+VLOOKUP("通云腰带",StdItems!B2:T9985,12,FALSE)
+VLOOKUP("通云道靴",StdItems!B2:T9985,12,FALSE)</f>
        <v>30</v>
      </c>
      <c r="E24" s="51">
        <f>VLOOKUP("通云头盔",StdItems!B2:T9985,13,FALSE)
+VLOOKUP("通云勋章",StdItems!B2:T9985,13,FALSE)
+VLOOKUP("通云道袍(男)",StdItems!B2:T9985,13,FALSE)
+VLOOKUP("通云护腕",StdItems!B2:T9985,13,FALSE)*2
+VLOOKUP("通云道戒",StdItems!B2:T9985,13,FALSE)*2
+VLOOKUP("通云腰带",StdItems!B2:T9985,13,FALSE)
+VLOOKUP("通云道靴",StdItems!B2:T9985,13,FALSE)</f>
        <v>60</v>
      </c>
      <c r="F24" s="52"/>
      <c r="G24" s="52"/>
      <c r="H24" s="53"/>
      <c r="I24" s="53"/>
      <c r="J24" s="54">
        <f>VLOOKUP("通云头盔",StdItems!B2:T9985,18,FALSE)
+VLOOKUP("通云项链",StdItems!B2:T9985,18,FALSE)
+VLOOKUP("通云勋章",StdItems!B2:T9985,18,FALSE)
+VLOOKUP("通云道袍(男)",StdItems!B2:T9985,18,FALSE)
+VLOOKUP("通云护腕",StdItems!B2:T9985,18,FALSE)*2
+VLOOKUP("通云道戒",StdItems!B2:T9985,18,FALSE)*2
+VLOOKUP("通云腰带",StdItems!B2:T9985,18,FALSE)
+VLOOKUP("通云道靴",StdItems!B2:T9985,18,FALSE)
+VLOOKUP("通云道剑",StdItems!B2:T9985,18,FALSE)</f>
        <v>66</v>
      </c>
      <c r="K24" s="54">
        <f>VLOOKUP("通云头盔",StdItems!B2:T9985,19,FALSE)
+VLOOKUP("通云项链",StdItems!B2:T9985,19,FALSE)
+VLOOKUP("通云勋章",StdItems!B2:T9985,19,FALSE)
+VLOOKUP("通云道袍(男)",StdItems!B2:T9985,19,FALSE)
+VLOOKUP("通云护腕",StdItems!B2:T9985,19,FALSE)*2
+VLOOKUP("通云道戒",StdItems!B2:T9985,19,FALSE)*2
+VLOOKUP("通云腰带",StdItems!B2:T9985,19,FALSE)
+VLOOKUP("通云道靴",StdItems!B2:T9985,19,FALSE)
+VLOOKUP("通云道剑",StdItems!B2:T9985,19,FALSE)</f>
        <v>179</v>
      </c>
      <c r="L24" s="55"/>
    </row>
    <row r="25" spans="1:12" s="63" customFormat="1">
      <c r="A25" s="56"/>
      <c r="B25" s="57"/>
      <c r="C25" s="57"/>
      <c r="D25" s="58"/>
      <c r="E25" s="58"/>
      <c r="F25" s="59"/>
      <c r="G25" s="59"/>
      <c r="H25" s="60"/>
      <c r="I25" s="60"/>
      <c r="J25" s="61"/>
      <c r="K25" s="61"/>
      <c r="L25" s="62"/>
    </row>
    <row r="26" spans="1:12" s="6" customFormat="1">
      <c r="A26" s="49" t="s">
        <v>2375</v>
      </c>
      <c r="B26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6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6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6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6" s="52">
        <f>VLOOKUP("天龙圣盔",StdItems!B2:T9985,14,FALSE)
+VLOOKUP("天龙圣链",StdItems!B2:T9985,14,FALSE)
+VLOOKUP("天龙圣章",StdItems!B2:T9985,14,FALSE)
+VLOOKUP("天龙圣衣(男)",StdItems!B2:T9985,14,FALSE)
+VLOOKUP("天龙圣镯",StdItems!B2:T9985,14,FALSE)*2
+VLOOKUP("天龙圣戒",StdItems!B2:T9985,14,FALSE)*2
+VLOOKUP("天龙圣带",StdItems!B2:T9985,14,FALSE)
+VLOOKUP("天龙圣靴",StdItems!B2:T9985,14,FALSE)
+VLOOKUP("天龙圣剑",StdItems!B2:T9985,14,FALSE)</f>
        <v>73</v>
      </c>
      <c r="G26" s="52">
        <f>VLOOKUP("天龙圣盔",StdItems!B2:T9985,15,FALSE)
+VLOOKUP("天龙圣链",StdItems!B2:T9985,15,FALSE)
+VLOOKUP("天龙圣章",StdItems!B2:T9985,15,FALSE)
+VLOOKUP("天龙圣衣(男)",StdItems!B2:T9985,15,FALSE)
+VLOOKUP("天龙圣镯",StdItems!B2:T9985,15,FALSE)*2
+VLOOKUP("天龙圣戒",StdItems!B2:T9985,15,FALSE)*2
+VLOOKUP("天龙圣带",StdItems!B2:T9985,15,FALSE)
+VLOOKUP("天龙圣靴",StdItems!B2:T9985,15,FALSE)
+VLOOKUP("天龙圣剑",StdItems!B2:T9985,15,FALSE)</f>
        <v>247</v>
      </c>
      <c r="H26" s="53"/>
      <c r="I26" s="53"/>
      <c r="J26" s="54"/>
      <c r="K26" s="54"/>
      <c r="L26" s="55"/>
    </row>
    <row r="27" spans="1:12" s="6" customFormat="1">
      <c r="A27" s="49" t="s">
        <v>2376</v>
      </c>
      <c r="B27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7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7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7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7" s="52"/>
      <c r="G27" s="52"/>
      <c r="H27" s="53">
        <f>VLOOKUP("天龙圣盔",StdItems!B2:T9985,16,FALSE)
+VLOOKUP("天龙圣链",StdItems!B2:T9985,16,FALSE)
+VLOOKUP("天龙圣章",StdItems!B2:T9985,16,FALSE)
+VLOOKUP("天龙圣衣(男)",StdItems!B2:T9985,16,FALSE)
+VLOOKUP("天龙圣镯",StdItems!B2:T9985,16,FALSE)*2
+VLOOKUP("天龙圣戒",StdItems!B2:T9985,16,FALSE)*2
+VLOOKUP("天龙圣带",StdItems!B2:T9985,16,FALSE)
+VLOOKUP("天龙圣靴",StdItems!B2:T9985,16,FALSE)
+VLOOKUP("天龙圣剑",StdItems!B2:T9985,16,FALSE)</f>
        <v>81</v>
      </c>
      <c r="I27" s="53">
        <f>VLOOKUP("天龙圣盔",StdItems!B2:T9985,17,FALSE)
+VLOOKUP("天龙圣链",StdItems!B2:T9985,17,FALSE)
+VLOOKUP("天龙圣章",StdItems!B2:T9985,17,FALSE)
+VLOOKUP("天龙圣衣(男)",StdItems!B2:T9985,17,FALSE)
+VLOOKUP("天龙圣镯",StdItems!B2:T9985,17,FALSE)*2
+VLOOKUP("天龙圣戒",StdItems!B2:T9985,17,FALSE)*2
+VLOOKUP("天龙圣带",StdItems!B2:T9985,17,FALSE)
+VLOOKUP("天龙圣靴",StdItems!B2:T9985,17,FALSE)
+VLOOKUP("天龙圣剑",StdItems!B2:T9985,17,FALSE)</f>
        <v>221</v>
      </c>
      <c r="J27" s="54"/>
      <c r="K27" s="54"/>
      <c r="L27" s="55"/>
    </row>
    <row r="28" spans="1:12" s="6" customFormat="1">
      <c r="A28" s="49" t="s">
        <v>2377</v>
      </c>
      <c r="B28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8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8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8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8" s="52"/>
      <c r="G28" s="52"/>
      <c r="H28" s="53"/>
      <c r="I28" s="53"/>
      <c r="J28" s="54">
        <f>VLOOKUP("天龙圣盔",StdItems!B2:T9985,18,FALSE)
+VLOOKUP("天龙圣链",StdItems!B2:T9985,18,FALSE)
+VLOOKUP("天龙圣章",StdItems!B2:T9985,18,FALSE)
+VLOOKUP("天龙圣衣(男)",StdItems!B2:T9985,18,FALSE)
+VLOOKUP("天龙圣镯",StdItems!B2:T9985,18,FALSE)*2
+VLOOKUP("天龙圣戒",StdItems!B2:T9985,18,FALSE)*2
+VLOOKUP("天龙圣带",StdItems!B2:T9985,18,FALSE)
+VLOOKUP("天龙圣靴",StdItems!B2:T9985,18,FALSE)
+VLOOKUP("天龙圣剑",StdItems!B2:T9985,18,FALSE)</f>
        <v>83</v>
      </c>
      <c r="K28" s="54">
        <f>VLOOKUP("天龙圣盔",StdItems!B2:T9985,19,FALSE)
+VLOOKUP("天龙圣链",StdItems!B2:T9985,19,FALSE)
+VLOOKUP("天龙圣章",StdItems!B2:T9985,19,FALSE)
+VLOOKUP("天龙圣衣(男)",StdItems!B2:T9985,19,FALSE)
+VLOOKUP("天龙圣镯",StdItems!B2:T9985,19,FALSE)*2
+VLOOKUP("天龙圣戒",StdItems!B2:T9985,19,FALSE)*2
+VLOOKUP("天龙圣带",StdItems!B2:T9985,19,FALSE)
+VLOOKUP("天龙圣靴",StdItems!B2:T9985,19,FALSE)
+VLOOKUP("天龙圣剑",StdItems!B2:T9985,19,FALSE)</f>
        <v>222</v>
      </c>
      <c r="L28" s="55"/>
    </row>
    <row r="29" spans="1:12" s="63" customFormat="1">
      <c r="A29" s="56"/>
      <c r="B29" s="57"/>
      <c r="C29" s="57"/>
      <c r="D29" s="58"/>
      <c r="E29" s="58"/>
      <c r="F29" s="59"/>
      <c r="G29" s="59"/>
      <c r="H29" s="60"/>
      <c r="I29" s="60"/>
      <c r="J29" s="61"/>
      <c r="K29" s="61"/>
      <c r="L29" s="62"/>
    </row>
    <row r="30" spans="1:12" s="6" customFormat="1">
      <c r="A30" s="49" t="s">
        <v>2378</v>
      </c>
      <c r="B30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0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0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0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0" s="52">
        <f>VLOOKUP("主宰神盔",StdItems!B2:T9985,14,FALSE)
+VLOOKUP("主宰神链",StdItems!B2:T9985,14,FALSE)
+VLOOKUP("主宰神章",StdItems!B2:T9985,14,FALSE)
+VLOOKUP("主宰神衣(男)",StdItems!B2:T9985,14,FALSE)
+VLOOKUP("主宰神镯",StdItems!B2:T9985,14,FALSE)*2
+VLOOKUP("主宰神戒",StdItems!B2:T9985,14,FALSE)*2
+VLOOKUP("主宰神带",StdItems!B2:T9985,14,FALSE)
+VLOOKUP("主宰神靴",StdItems!B2:T9985,14,FALSE)
+VLOOKUP("主宰神剑",StdItems!B2:T9985,14,FALSE)</f>
        <v>89</v>
      </c>
      <c r="G30" s="52">
        <f>VLOOKUP("主宰神盔",StdItems!B2:T9985,15,FALSE)
+VLOOKUP("主宰神链",StdItems!B2:T9985,15,FALSE)
+VLOOKUP("主宰神章",StdItems!B2:T9985,15,FALSE)
+VLOOKUP("主宰神衣(男)",StdItems!B2:T9985,15,FALSE)
+VLOOKUP("主宰神镯",StdItems!B2:T9985,15,FALSE)*2
+VLOOKUP("主宰神戒",StdItems!B2:T9985,15,FALSE)*2
+VLOOKUP("主宰神带",StdItems!B2:T9985,15,FALSE)
+VLOOKUP("主宰神靴",StdItems!B2:T9985,15,FALSE)
+VLOOKUP("主宰神剑",StdItems!B2:T9985,15,FALSE)</f>
        <v>290</v>
      </c>
      <c r="H30" s="53"/>
      <c r="I30" s="53"/>
      <c r="J30" s="54"/>
      <c r="K30" s="54"/>
      <c r="L30" s="55"/>
    </row>
    <row r="31" spans="1:12" s="6" customFormat="1">
      <c r="A31" s="49" t="s">
        <v>2379</v>
      </c>
      <c r="B31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1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1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1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1" s="52"/>
      <c r="G31" s="52"/>
      <c r="H31" s="53">
        <f>VLOOKUP("主宰神盔",StdItems!B2:T9985,16,FALSE)
+VLOOKUP("主宰神链",StdItems!B2:T9985,16,FALSE)
+VLOOKUP("主宰神章",StdItems!B2:T9985,16,FALSE)
+VLOOKUP("主宰神衣(男)",StdItems!B2:T9985,16,FALSE)
+VLOOKUP("主宰神镯",StdItems!B2:T9985,16,FALSE)*2
+VLOOKUP("主宰神戒",StdItems!B2:T9985,16,FALSE)*2
+VLOOKUP("主宰神带",StdItems!B2:T9985,16,FALSE)
+VLOOKUP("主宰神靴",StdItems!B2:T9985,16,FALSE)
+VLOOKUP("主宰神剑",StdItems!B2:T9985,16,FALSE)</f>
        <v>98</v>
      </c>
      <c r="I31" s="53">
        <f>VLOOKUP("主宰神盔",StdItems!B2:T9985,17,FALSE)
+VLOOKUP("主宰神链",StdItems!B2:T9985,17,FALSE)
+VLOOKUP("主宰神章",StdItems!B2:T9985,17,FALSE)
+VLOOKUP("主宰神衣(男)",StdItems!B2:T9985,17,FALSE)
+VLOOKUP("主宰神镯",StdItems!B2:T9985,17,FALSE)*2
+VLOOKUP("主宰神戒",StdItems!B2:T9985,17,FALSE)*2
+VLOOKUP("主宰神带",StdItems!B2:T9985,17,FALSE)
+VLOOKUP("主宰神靴",StdItems!B2:T9985,17,FALSE)
+VLOOKUP("主宰神剑",StdItems!B2:T9985,17,FALSE)</f>
        <v>264</v>
      </c>
      <c r="J31" s="54"/>
      <c r="K31" s="54"/>
      <c r="L31" s="55"/>
    </row>
    <row r="32" spans="1:12" s="6" customFormat="1">
      <c r="A32" s="49" t="s">
        <v>2380</v>
      </c>
      <c r="B32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2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2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2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2" s="52"/>
      <c r="G32" s="52"/>
      <c r="H32" s="53"/>
      <c r="I32" s="53"/>
      <c r="J32" s="54">
        <f>VLOOKUP("主宰神盔",StdItems!B2:T9985,18,FALSE)
+VLOOKUP("主宰神链",StdItems!B2:T9985,18,FALSE)
+VLOOKUP("主宰神章",StdItems!B2:T9985,18,FALSE)
+VLOOKUP("主宰神衣(男)",StdItems!B2:T9985,18,FALSE)
+VLOOKUP("主宰神镯",StdItems!B2:T9985,18,FALSE)*2
+VLOOKUP("主宰神戒",StdItems!B2:T9985,18,FALSE)*2
+VLOOKUP("主宰神带",StdItems!B2:T9985,18,FALSE)
+VLOOKUP("主宰神靴",StdItems!B2:T9985,18,FALSE)
+VLOOKUP("主宰神剑",StdItems!B2:T9985,18,FALSE)</f>
        <v>100</v>
      </c>
      <c r="K32" s="54">
        <f>VLOOKUP("主宰神盔",StdItems!B2:T9985,19,FALSE)
+VLOOKUP("主宰神链",StdItems!B2:T9985,19,FALSE)
+VLOOKUP("主宰神章",StdItems!B2:T9985,19,FALSE)
+VLOOKUP("主宰神衣(男)",StdItems!B2:T9985,19,FALSE)
+VLOOKUP("主宰神镯",StdItems!B2:T9985,19,FALSE)*2
+VLOOKUP("主宰神戒",StdItems!B2:T9985,19,FALSE)*2
+VLOOKUP("主宰神带",StdItems!B2:T9985,19,FALSE)
+VLOOKUP("主宰神靴",StdItems!B2:T9985,19,FALSE)
+VLOOKUP("主宰神剑",StdItems!B2:T9985,19,FALSE)</f>
        <v>265</v>
      </c>
      <c r="L32" s="55"/>
    </row>
    <row r="33" spans="1:12" s="63" customFormat="1">
      <c r="A33" s="56"/>
      <c r="B33" s="57"/>
      <c r="C33" s="57"/>
      <c r="D33" s="58"/>
      <c r="E33" s="58"/>
      <c r="F33" s="59"/>
      <c r="G33" s="59"/>
      <c r="H33" s="60"/>
      <c r="I33" s="60"/>
      <c r="J33" s="61"/>
      <c r="K33" s="61"/>
      <c r="L33" s="62"/>
    </row>
    <row r="34" spans="1:12" s="2" customFormat="1" ht="16">
      <c r="A34" s="64"/>
      <c r="B34" s="65"/>
      <c r="C34" s="65"/>
      <c r="D34" s="66"/>
      <c r="E34" s="66"/>
      <c r="F34" s="67"/>
      <c r="G34" s="67"/>
      <c r="H34" s="68"/>
      <c r="I34" s="68"/>
      <c r="J34" s="69"/>
      <c r="K34" s="69"/>
      <c r="L34" s="70"/>
    </row>
    <row r="35" spans="1:12" s="2" customFormat="1" ht="16">
      <c r="A35" s="64"/>
      <c r="B35" s="65"/>
      <c r="C35" s="65"/>
      <c r="D35" s="66"/>
      <c r="E35" s="66"/>
      <c r="F35" s="67"/>
      <c r="G35" s="67"/>
      <c r="H35" s="68"/>
      <c r="I35" s="68"/>
      <c r="J35" s="69"/>
      <c r="K35" s="69"/>
      <c r="L35" s="70"/>
    </row>
    <row r="36" spans="1:12" s="2" customFormat="1" ht="16">
      <c r="A36" s="64"/>
      <c r="B36" s="65"/>
      <c r="C36" s="65"/>
      <c r="D36" s="66"/>
      <c r="E36" s="66"/>
      <c r="F36" s="67"/>
      <c r="G36" s="67"/>
      <c r="H36" s="68"/>
      <c r="I36" s="68"/>
      <c r="J36" s="69"/>
      <c r="K36" s="69"/>
      <c r="L36" s="70"/>
    </row>
    <row r="37" spans="1:12" s="2" customFormat="1" ht="16">
      <c r="A37" s="64"/>
      <c r="B37" s="65"/>
      <c r="C37" s="65"/>
      <c r="D37" s="66"/>
      <c r="E37" s="66"/>
      <c r="F37" s="67"/>
      <c r="G37" s="67"/>
      <c r="H37" s="68"/>
      <c r="I37" s="68"/>
      <c r="J37" s="69"/>
      <c r="K37" s="69"/>
      <c r="L37" s="70"/>
    </row>
    <row r="38" spans="1:12" s="2" customFormat="1" ht="16">
      <c r="A38" s="64"/>
      <c r="B38" s="65"/>
      <c r="C38" s="65"/>
      <c r="D38" s="66"/>
      <c r="E38" s="66"/>
      <c r="F38" s="67"/>
      <c r="G38" s="67"/>
      <c r="H38" s="68"/>
      <c r="I38" s="68"/>
      <c r="J38" s="69"/>
      <c r="K38" s="69"/>
      <c r="L38" s="70"/>
    </row>
    <row r="39" spans="1:12" s="2" customFormat="1" ht="16">
      <c r="A39" s="64"/>
      <c r="B39" s="65"/>
      <c r="C39" s="65"/>
      <c r="D39" s="66"/>
      <c r="E39" s="66"/>
      <c r="F39" s="67"/>
      <c r="G39" s="67"/>
      <c r="H39" s="68"/>
      <c r="I39" s="68"/>
      <c r="J39" s="69"/>
      <c r="K39" s="69"/>
      <c r="L39" s="70"/>
    </row>
    <row r="40" spans="1:12" s="2" customFormat="1" ht="16">
      <c r="A40" s="64"/>
      <c r="B40" s="65"/>
      <c r="C40" s="65"/>
      <c r="D40" s="66"/>
      <c r="E40" s="66"/>
      <c r="F40" s="67"/>
      <c r="G40" s="67"/>
      <c r="H40" s="68"/>
      <c r="I40" s="68"/>
      <c r="J40" s="69"/>
      <c r="K40" s="69"/>
      <c r="L40" s="70"/>
    </row>
    <row r="41" spans="1:12" s="2" customFormat="1" ht="16">
      <c r="A41" s="64"/>
      <c r="B41" s="65"/>
      <c r="C41" s="65"/>
      <c r="D41" s="66"/>
      <c r="E41" s="66"/>
      <c r="F41" s="67"/>
      <c r="G41" s="67"/>
      <c r="H41" s="68"/>
      <c r="I41" s="68"/>
      <c r="J41" s="69"/>
      <c r="K41" s="69"/>
      <c r="L41" s="70"/>
    </row>
    <row r="42" spans="1:12" s="2" customFormat="1" ht="16">
      <c r="A42" s="64"/>
      <c r="B42" s="65"/>
      <c r="C42" s="65"/>
      <c r="D42" s="66"/>
      <c r="E42" s="66"/>
      <c r="F42" s="67"/>
      <c r="G42" s="67"/>
      <c r="H42" s="68"/>
      <c r="I42" s="68"/>
      <c r="J42" s="69"/>
      <c r="K42" s="69"/>
      <c r="L42" s="70"/>
    </row>
    <row r="43" spans="1:12" s="2" customFormat="1" ht="16">
      <c r="A43" s="64"/>
      <c r="B43" s="65"/>
      <c r="C43" s="65"/>
      <c r="D43" s="66"/>
      <c r="E43" s="66"/>
      <c r="F43" s="67"/>
      <c r="G43" s="67"/>
      <c r="H43" s="68"/>
      <c r="I43" s="68"/>
      <c r="J43" s="69"/>
      <c r="K43" s="69"/>
      <c r="L43" s="70"/>
    </row>
    <row r="44" spans="1:12" s="2" customFormat="1" ht="16">
      <c r="A44" s="64"/>
      <c r="B44" s="65"/>
      <c r="C44" s="65"/>
      <c r="D44" s="66"/>
      <c r="E44" s="66"/>
      <c r="F44" s="67"/>
      <c r="G44" s="67"/>
      <c r="H44" s="68"/>
      <c r="I44" s="68"/>
      <c r="J44" s="69"/>
      <c r="K44" s="69"/>
      <c r="L44" s="70"/>
    </row>
    <row r="45" spans="1:12" s="2" customFormat="1" ht="16">
      <c r="A45" s="64"/>
      <c r="B45" s="65"/>
      <c r="C45" s="65"/>
      <c r="D45" s="66"/>
      <c r="E45" s="66"/>
      <c r="F45" s="67"/>
      <c r="G45" s="67"/>
      <c r="H45" s="68"/>
      <c r="I45" s="68"/>
      <c r="J45" s="69"/>
      <c r="K45" s="69"/>
      <c r="L45" s="70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000"/>
  <sheetViews>
    <sheetView zoomScaleNormal="100" workbookViewId="0">
      <pane ySplit="1" topLeftCell="A11" activePane="bottomLeft" state="frozen"/>
      <selection pane="bottomLeft" activeCell="L17" sqref="L17"/>
    </sheetView>
  </sheetViews>
  <sheetFormatPr baseColWidth="10" defaultColWidth="8.83203125" defaultRowHeight="15"/>
  <cols>
    <col min="1" max="1" width="13.83203125" style="11" customWidth="1"/>
    <col min="2" max="3" width="6.1640625" style="12" bestFit="1" customWidth="1"/>
    <col min="4" max="4" width="13" style="12" bestFit="1" customWidth="1"/>
    <col min="5" max="5" width="5.1640625" style="12" bestFit="1" customWidth="1"/>
    <col min="6" max="6" width="12.33203125" style="12" customWidth="1"/>
    <col min="7" max="7" width="13" style="12" bestFit="1" customWidth="1"/>
    <col min="8" max="8" width="16.5" style="12" bestFit="1" customWidth="1"/>
    <col min="9" max="9" width="9" style="12" bestFit="1" customWidth="1"/>
    <col min="10" max="10" width="22.6640625" style="12" bestFit="1" customWidth="1"/>
    <col min="11" max="11" width="16.33203125" style="12" bestFit="1" customWidth="1"/>
    <col min="12" max="12" width="27" style="12" bestFit="1" customWidth="1"/>
    <col min="13" max="13" width="31.1640625" style="12" bestFit="1" customWidth="1"/>
    <col min="14" max="14" width="31.6640625" style="12" bestFit="1" customWidth="1"/>
    <col min="15" max="16384" width="8.83203125" style="12"/>
  </cols>
  <sheetData>
    <row r="1" spans="1:14">
      <c r="A1" s="11" t="s">
        <v>1239</v>
      </c>
      <c r="B1" s="12" t="s">
        <v>1240</v>
      </c>
      <c r="C1" s="12" t="s">
        <v>1241</v>
      </c>
      <c r="D1" s="12" t="s">
        <v>1242</v>
      </c>
      <c r="E1" s="12" t="s">
        <v>1243</v>
      </c>
      <c r="F1" s="12" t="s">
        <v>1244</v>
      </c>
      <c r="G1" s="12" t="s">
        <v>1245</v>
      </c>
      <c r="H1" s="12" t="s">
        <v>1246</v>
      </c>
      <c r="I1" s="12" t="s">
        <v>1247</v>
      </c>
      <c r="J1" s="12" t="s">
        <v>1248</v>
      </c>
      <c r="K1" s="12" t="s">
        <v>2381</v>
      </c>
      <c r="L1" s="12" t="s">
        <v>2382</v>
      </c>
      <c r="M1" s="12" t="s">
        <v>2383</v>
      </c>
      <c r="N1" s="12" t="s">
        <v>2384</v>
      </c>
    </row>
    <row r="2" spans="1:14">
      <c r="A2" s="11" t="s">
        <v>1249</v>
      </c>
    </row>
    <row r="3" spans="1:14">
      <c r="A3" s="11" t="s">
        <v>1250</v>
      </c>
    </row>
    <row r="4" spans="1:14">
      <c r="A4" s="11" t="s">
        <v>1251</v>
      </c>
    </row>
    <row r="5" spans="1:14">
      <c r="A5" s="11" t="s">
        <v>1252</v>
      </c>
    </row>
    <row r="8" spans="1:14">
      <c r="A8" s="11" t="s">
        <v>1253</v>
      </c>
    </row>
    <row r="9" spans="1:14">
      <c r="A9" s="11" t="s">
        <v>1254</v>
      </c>
    </row>
    <row r="10" spans="1:14">
      <c r="A10" s="11" t="s">
        <v>1255</v>
      </c>
    </row>
    <row r="11" spans="1:14">
      <c r="A11" s="11" t="s">
        <v>1256</v>
      </c>
      <c r="B11" s="12">
        <v>8</v>
      </c>
      <c r="C11" s="12">
        <v>12</v>
      </c>
      <c r="D11" s="12" t="s">
        <v>606</v>
      </c>
      <c r="E11" s="12">
        <v>0</v>
      </c>
      <c r="F11" s="12">
        <v>1</v>
      </c>
      <c r="G11" s="12">
        <v>1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1257</v>
      </c>
    </row>
    <row r="14" spans="1:14">
      <c r="A14" s="11" t="s">
        <v>1258</v>
      </c>
      <c r="B14" s="12">
        <v>14</v>
      </c>
      <c r="C14" s="12">
        <v>13</v>
      </c>
      <c r="D14" s="12" t="s">
        <v>1259</v>
      </c>
      <c r="E14" s="12">
        <v>0</v>
      </c>
      <c r="F14" s="12">
        <v>1</v>
      </c>
      <c r="G14" s="12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1260</v>
      </c>
    </row>
    <row r="17" spans="1:14">
      <c r="A17" s="11" t="s">
        <v>1261</v>
      </c>
      <c r="B17" s="12">
        <v>190</v>
      </c>
      <c r="C17" s="12">
        <v>240</v>
      </c>
      <c r="D17" s="12" t="s">
        <v>537</v>
      </c>
      <c r="E17" s="12">
        <v>5</v>
      </c>
      <c r="F17" s="12">
        <v>1</v>
      </c>
      <c r="G17" s="12">
        <v>60</v>
      </c>
      <c r="H17" s="12">
        <v>0</v>
      </c>
      <c r="I17" s="12">
        <v>246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9" spans="1:14">
      <c r="A19" s="11" t="s">
        <v>1253</v>
      </c>
    </row>
    <row r="20" spans="1:14">
      <c r="A20" s="11" t="s">
        <v>1262</v>
      </c>
    </row>
    <row r="21" spans="1:14">
      <c r="A21" s="11" t="s">
        <v>1263</v>
      </c>
    </row>
    <row r="22" spans="1:14">
      <c r="A22" s="11" t="s">
        <v>1264</v>
      </c>
    </row>
    <row r="23" spans="1:14">
      <c r="A23" s="11" t="s">
        <v>1265</v>
      </c>
      <c r="B23" s="12">
        <v>318</v>
      </c>
      <c r="C23" s="12">
        <v>244</v>
      </c>
      <c r="D23" s="12" t="s">
        <v>1266</v>
      </c>
      <c r="E23" s="12">
        <v>0</v>
      </c>
      <c r="F23" s="12">
        <v>1</v>
      </c>
      <c r="G23" s="12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1265</v>
      </c>
      <c r="B24" s="12">
        <v>300</v>
      </c>
      <c r="C24" s="12">
        <v>207</v>
      </c>
      <c r="D24" s="12" t="s">
        <v>1266</v>
      </c>
      <c r="E24" s="12">
        <v>0</v>
      </c>
      <c r="F24" s="12">
        <v>1</v>
      </c>
      <c r="G24" s="12">
        <v>1</v>
      </c>
      <c r="H24" s="12">
        <v>0</v>
      </c>
      <c r="I24" s="12">
        <v>246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11" t="s">
        <v>1265</v>
      </c>
      <c r="B25" s="12">
        <v>310</v>
      </c>
      <c r="C25" s="12">
        <v>227</v>
      </c>
      <c r="D25" s="12" t="s">
        <v>1266</v>
      </c>
      <c r="E25" s="12">
        <v>0</v>
      </c>
      <c r="F25" s="12">
        <v>1</v>
      </c>
      <c r="G25" s="12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1265</v>
      </c>
      <c r="B26" s="12">
        <v>313</v>
      </c>
      <c r="C26" s="12">
        <v>230</v>
      </c>
      <c r="D26" s="12" t="s">
        <v>1266</v>
      </c>
      <c r="E26" s="12">
        <v>0</v>
      </c>
      <c r="F26" s="12">
        <v>1</v>
      </c>
      <c r="G26" s="12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1267</v>
      </c>
    </row>
    <row r="28" spans="1:14">
      <c r="A28" s="11" t="s">
        <v>1265</v>
      </c>
      <c r="B28" s="12">
        <v>309</v>
      </c>
      <c r="C28" s="12">
        <v>286</v>
      </c>
      <c r="D28" s="12" t="s">
        <v>1266</v>
      </c>
      <c r="E28" s="12">
        <v>0</v>
      </c>
      <c r="F28" s="12">
        <v>1</v>
      </c>
      <c r="G28" s="12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1265</v>
      </c>
      <c r="B29" s="12">
        <v>329</v>
      </c>
      <c r="C29" s="12">
        <v>289</v>
      </c>
      <c r="D29" s="12" t="s">
        <v>1266</v>
      </c>
      <c r="E29" s="12">
        <v>0</v>
      </c>
      <c r="F29" s="12">
        <v>1</v>
      </c>
      <c r="G29" s="12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1268</v>
      </c>
    </row>
    <row r="31" spans="1:14">
      <c r="A31" s="11" t="s">
        <v>1265</v>
      </c>
      <c r="B31" s="12">
        <v>355</v>
      </c>
      <c r="C31" s="12">
        <v>280</v>
      </c>
      <c r="D31" s="12" t="s">
        <v>1266</v>
      </c>
      <c r="E31" s="12">
        <v>0</v>
      </c>
      <c r="F31" s="12">
        <v>1</v>
      </c>
      <c r="G31" s="12">
        <v>1</v>
      </c>
      <c r="H31" s="12">
        <v>0</v>
      </c>
      <c r="I31" s="12">
        <v>246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11" t="s">
        <v>1265</v>
      </c>
      <c r="B32" s="12">
        <v>362</v>
      </c>
      <c r="C32" s="12">
        <v>301</v>
      </c>
      <c r="D32" s="12" t="s">
        <v>1266</v>
      </c>
      <c r="E32" s="12">
        <v>0</v>
      </c>
      <c r="F32" s="12">
        <v>1</v>
      </c>
      <c r="G32" s="12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1265</v>
      </c>
      <c r="B33" s="12">
        <v>374</v>
      </c>
      <c r="C33" s="12">
        <v>291</v>
      </c>
      <c r="D33" s="12" t="s">
        <v>1266</v>
      </c>
      <c r="E33" s="12">
        <v>0</v>
      </c>
      <c r="F33" s="12">
        <v>1</v>
      </c>
      <c r="G33" s="12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1269</v>
      </c>
    </row>
    <row r="35" spans="1:14">
      <c r="A35" s="11" t="s">
        <v>1270</v>
      </c>
      <c r="B35" s="12">
        <v>301</v>
      </c>
      <c r="C35" s="12">
        <v>319</v>
      </c>
      <c r="D35" s="12" t="s">
        <v>1266</v>
      </c>
      <c r="E35" s="12">
        <v>0</v>
      </c>
      <c r="F35" s="12">
        <v>1</v>
      </c>
      <c r="G35" s="12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1270</v>
      </c>
      <c r="B36" s="12">
        <v>321</v>
      </c>
      <c r="C36" s="12">
        <v>257</v>
      </c>
      <c r="D36" s="12" t="s">
        <v>1266</v>
      </c>
      <c r="E36" s="12">
        <v>0</v>
      </c>
      <c r="F36" s="12">
        <v>1</v>
      </c>
      <c r="G36" s="12">
        <v>1</v>
      </c>
      <c r="H36" s="12">
        <v>0</v>
      </c>
      <c r="I36" s="12">
        <v>246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>
      <c r="A37" s="11" t="s">
        <v>1270</v>
      </c>
      <c r="B37" s="12">
        <v>334</v>
      </c>
      <c r="C37" s="12">
        <v>272</v>
      </c>
      <c r="D37" s="12" t="s">
        <v>1266</v>
      </c>
      <c r="E37" s="12">
        <v>0</v>
      </c>
      <c r="F37" s="12">
        <v>1</v>
      </c>
      <c r="G37" s="12">
        <v>1</v>
      </c>
      <c r="H37" s="12">
        <v>0</v>
      </c>
      <c r="I37" s="12">
        <v>246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>
      <c r="A38" s="11" t="s">
        <v>1270</v>
      </c>
      <c r="B38" s="12">
        <v>335</v>
      </c>
      <c r="C38" s="12">
        <v>309</v>
      </c>
      <c r="D38" s="12" t="s">
        <v>1266</v>
      </c>
      <c r="E38" s="12">
        <v>0</v>
      </c>
      <c r="F38" s="12">
        <v>1</v>
      </c>
      <c r="G38" s="12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1271</v>
      </c>
    </row>
    <row r="40" spans="1:14">
      <c r="A40" s="11" t="s">
        <v>1272</v>
      </c>
    </row>
    <row r="41" spans="1:14">
      <c r="A41" s="11" t="s">
        <v>1265</v>
      </c>
      <c r="B41" s="12">
        <v>340</v>
      </c>
      <c r="C41" s="12">
        <v>513</v>
      </c>
      <c r="D41" s="12" t="s">
        <v>1266</v>
      </c>
      <c r="E41" s="12">
        <v>0</v>
      </c>
      <c r="F41" s="12">
        <v>1</v>
      </c>
      <c r="G41" s="12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1265</v>
      </c>
      <c r="B42" s="12">
        <v>341</v>
      </c>
      <c r="C42" s="12">
        <v>514</v>
      </c>
      <c r="D42" s="12" t="s">
        <v>1266</v>
      </c>
      <c r="E42" s="12">
        <v>0</v>
      </c>
      <c r="F42" s="12">
        <v>1</v>
      </c>
      <c r="G42" s="12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1273</v>
      </c>
    </row>
    <row r="44" spans="1:14">
      <c r="A44" s="11" t="s">
        <v>1265</v>
      </c>
      <c r="B44" s="12">
        <v>367</v>
      </c>
      <c r="C44" s="12">
        <v>487</v>
      </c>
      <c r="D44" s="12" t="s">
        <v>1266</v>
      </c>
      <c r="E44" s="12">
        <v>0</v>
      </c>
      <c r="F44" s="12">
        <v>1</v>
      </c>
      <c r="G44" s="12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1265</v>
      </c>
      <c r="B45" s="12">
        <v>368</v>
      </c>
      <c r="C45" s="12">
        <v>488</v>
      </c>
      <c r="D45" s="12" t="s">
        <v>1266</v>
      </c>
      <c r="E45" s="12">
        <v>0</v>
      </c>
      <c r="F45" s="12">
        <v>1</v>
      </c>
      <c r="G45" s="12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1274</v>
      </c>
    </row>
    <row r="47" spans="1:14">
      <c r="A47" s="11" t="s">
        <v>1265</v>
      </c>
      <c r="B47" s="12">
        <v>567</v>
      </c>
      <c r="C47" s="12">
        <v>621</v>
      </c>
      <c r="D47" s="12" t="s">
        <v>1266</v>
      </c>
      <c r="E47" s="12">
        <v>0</v>
      </c>
      <c r="F47" s="12">
        <v>1</v>
      </c>
      <c r="G47" s="12">
        <v>1</v>
      </c>
      <c r="H47" s="12">
        <v>0</v>
      </c>
      <c r="I47" s="12">
        <v>246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>
      <c r="A48" s="11" t="s">
        <v>1265</v>
      </c>
      <c r="B48" s="12">
        <v>600</v>
      </c>
      <c r="C48" s="12">
        <v>576</v>
      </c>
      <c r="D48" s="12" t="s">
        <v>1266</v>
      </c>
      <c r="E48" s="12">
        <v>0</v>
      </c>
      <c r="F48" s="12">
        <v>1</v>
      </c>
      <c r="G48" s="12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1265</v>
      </c>
      <c r="B49" s="12">
        <v>662</v>
      </c>
      <c r="C49" s="12">
        <v>558</v>
      </c>
      <c r="D49" s="12" t="s">
        <v>1266</v>
      </c>
      <c r="E49" s="12">
        <v>0</v>
      </c>
      <c r="F49" s="12">
        <v>1</v>
      </c>
      <c r="G49" s="12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1275</v>
      </c>
    </row>
    <row r="51" spans="1:14">
      <c r="A51" s="11" t="s">
        <v>1265</v>
      </c>
      <c r="B51" s="12">
        <v>665</v>
      </c>
      <c r="C51" s="12">
        <v>86</v>
      </c>
      <c r="D51" s="12" t="s">
        <v>1266</v>
      </c>
      <c r="E51" s="12">
        <v>0</v>
      </c>
      <c r="F51" s="12">
        <v>1</v>
      </c>
      <c r="G51" s="12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1265</v>
      </c>
      <c r="B52" s="12">
        <v>672</v>
      </c>
      <c r="C52" s="12">
        <v>93</v>
      </c>
      <c r="D52" s="12" t="s">
        <v>1266</v>
      </c>
      <c r="E52" s="12">
        <v>0</v>
      </c>
      <c r="F52" s="12">
        <v>1</v>
      </c>
      <c r="G52" s="12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>
      <c r="A53" s="11" t="s">
        <v>1276</v>
      </c>
    </row>
    <row r="54" spans="1:14">
      <c r="A54" s="11" t="s">
        <v>1265</v>
      </c>
      <c r="B54" s="12">
        <v>320</v>
      </c>
      <c r="C54" s="12">
        <v>36</v>
      </c>
      <c r="D54" s="12" t="s">
        <v>1266</v>
      </c>
      <c r="E54" s="12">
        <v>0</v>
      </c>
      <c r="F54" s="12">
        <v>1</v>
      </c>
      <c r="G54" s="12">
        <v>1</v>
      </c>
      <c r="H54" s="12">
        <v>0</v>
      </c>
      <c r="I54" s="12">
        <v>246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11" t="s">
        <v>1265</v>
      </c>
      <c r="B55" s="12">
        <v>327</v>
      </c>
      <c r="C55" s="12">
        <v>42</v>
      </c>
      <c r="D55" s="12" t="s">
        <v>1266</v>
      </c>
      <c r="E55" s="12">
        <v>0</v>
      </c>
      <c r="F55" s="12">
        <v>1</v>
      </c>
      <c r="G55" s="12">
        <v>1</v>
      </c>
      <c r="H55" s="12">
        <v>0</v>
      </c>
      <c r="I55" s="12">
        <v>246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7" spans="1:14">
      <c r="A57" s="11" t="s">
        <v>1277</v>
      </c>
    </row>
    <row r="58" spans="1:14">
      <c r="A58" s="11" t="s">
        <v>1278</v>
      </c>
    </row>
    <row r="59" spans="1:14">
      <c r="A59" s="11" t="s">
        <v>1279</v>
      </c>
      <c r="B59" s="12">
        <v>566</v>
      </c>
      <c r="C59" s="12">
        <v>544</v>
      </c>
      <c r="D59" s="12" t="s">
        <v>1266</v>
      </c>
      <c r="E59" s="12">
        <v>0</v>
      </c>
      <c r="F59" s="12">
        <v>1</v>
      </c>
      <c r="G59" s="12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1279</v>
      </c>
      <c r="B60" s="12">
        <v>555</v>
      </c>
      <c r="C60" s="12">
        <v>544</v>
      </c>
      <c r="D60" s="12" t="s">
        <v>1266</v>
      </c>
      <c r="E60" s="12">
        <v>0</v>
      </c>
      <c r="F60" s="12">
        <v>1</v>
      </c>
      <c r="G60" s="12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1280</v>
      </c>
    </row>
    <row r="62" spans="1:14">
      <c r="A62" s="11" t="s">
        <v>1279</v>
      </c>
      <c r="B62" s="12">
        <v>46</v>
      </c>
      <c r="C62" s="12">
        <v>39</v>
      </c>
      <c r="D62" s="12" t="s">
        <v>1266</v>
      </c>
      <c r="E62" s="12">
        <v>0</v>
      </c>
      <c r="F62" s="12">
        <v>1</v>
      </c>
      <c r="G62" s="12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1279</v>
      </c>
      <c r="B63" s="12">
        <v>52</v>
      </c>
      <c r="C63" s="12">
        <v>33</v>
      </c>
      <c r="D63" s="12" t="s">
        <v>1266</v>
      </c>
      <c r="E63" s="12">
        <v>0</v>
      </c>
      <c r="F63" s="12">
        <v>1</v>
      </c>
      <c r="G63" s="12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4" spans="1:14">
      <c r="A64" s="11" t="s">
        <v>1281</v>
      </c>
    </row>
    <row r="65" spans="1:14">
      <c r="A65" s="11" t="s">
        <v>1279</v>
      </c>
      <c r="B65" s="12">
        <v>51</v>
      </c>
      <c r="C65" s="12">
        <v>165</v>
      </c>
      <c r="D65" s="12" t="s">
        <v>1266</v>
      </c>
      <c r="E65" s="12">
        <v>0</v>
      </c>
      <c r="F65" s="12">
        <v>1</v>
      </c>
      <c r="G65" s="12">
        <v>1</v>
      </c>
      <c r="H65" s="12">
        <v>0</v>
      </c>
      <c r="I65" s="12">
        <v>246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</row>
    <row r="66" spans="1:14">
      <c r="A66" s="11" t="s">
        <v>1279</v>
      </c>
      <c r="B66" s="12">
        <v>51</v>
      </c>
      <c r="C66" s="12">
        <v>172</v>
      </c>
      <c r="D66" s="12" t="s">
        <v>1266</v>
      </c>
      <c r="E66" s="12">
        <v>0</v>
      </c>
      <c r="F66" s="12">
        <v>1</v>
      </c>
      <c r="G66" s="12">
        <v>1</v>
      </c>
      <c r="H66" s="12">
        <v>0</v>
      </c>
      <c r="I66" s="12">
        <v>246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</row>
    <row r="68" spans="1:14">
      <c r="A68" s="11" t="s">
        <v>1282</v>
      </c>
    </row>
    <row r="69" spans="1:14">
      <c r="A69" s="11" t="s">
        <v>1276</v>
      </c>
    </row>
    <row r="70" spans="1:14">
      <c r="A70" s="11" t="s">
        <v>1283</v>
      </c>
      <c r="B70" s="12">
        <v>43</v>
      </c>
      <c r="C70" s="12">
        <v>480</v>
      </c>
      <c r="D70" s="12" t="s">
        <v>1266</v>
      </c>
      <c r="E70" s="12">
        <v>0</v>
      </c>
      <c r="F70" s="12">
        <v>1</v>
      </c>
      <c r="G70" s="12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1283</v>
      </c>
      <c r="B71" s="12">
        <v>49</v>
      </c>
      <c r="C71" s="12">
        <v>474</v>
      </c>
      <c r="D71" s="12" t="s">
        <v>1266</v>
      </c>
      <c r="E71" s="12">
        <v>0</v>
      </c>
      <c r="F71" s="12">
        <v>1</v>
      </c>
      <c r="G71" s="12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2" spans="1:14">
      <c r="A72" s="11" t="s">
        <v>1284</v>
      </c>
    </row>
    <row r="73" spans="1:14">
      <c r="A73" s="11" t="s">
        <v>1283</v>
      </c>
      <c r="B73" s="12">
        <v>353</v>
      </c>
      <c r="C73" s="12">
        <v>246</v>
      </c>
      <c r="D73" s="12" t="s">
        <v>1266</v>
      </c>
      <c r="E73" s="12">
        <v>0</v>
      </c>
      <c r="F73" s="12">
        <v>1</v>
      </c>
      <c r="G73" s="12">
        <v>1</v>
      </c>
      <c r="H73" s="12">
        <v>0</v>
      </c>
      <c r="I73" s="12">
        <v>246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</row>
    <row r="74" spans="1:14">
      <c r="A74" s="11" t="s">
        <v>1283</v>
      </c>
      <c r="B74" s="12">
        <v>357</v>
      </c>
      <c r="C74" s="12">
        <v>243</v>
      </c>
      <c r="D74" s="12" t="s">
        <v>1266</v>
      </c>
      <c r="E74" s="12">
        <v>0</v>
      </c>
      <c r="F74" s="12">
        <v>1</v>
      </c>
      <c r="G74" s="12">
        <v>1</v>
      </c>
      <c r="H74" s="12">
        <v>0</v>
      </c>
      <c r="I74" s="12">
        <v>246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</row>
    <row r="76" spans="1:14">
      <c r="A76" s="11" t="s">
        <v>1285</v>
      </c>
    </row>
    <row r="77" spans="1:14">
      <c r="A77" s="11" t="s">
        <v>1280</v>
      </c>
    </row>
    <row r="78" spans="1:14">
      <c r="A78" s="11" t="s">
        <v>1261</v>
      </c>
      <c r="B78" s="12">
        <v>327</v>
      </c>
      <c r="C78" s="12">
        <v>468</v>
      </c>
      <c r="D78" s="12" t="s">
        <v>1266</v>
      </c>
      <c r="E78" s="12">
        <v>0</v>
      </c>
      <c r="F78" s="12">
        <v>1</v>
      </c>
      <c r="G78" s="12">
        <v>1</v>
      </c>
      <c r="H78" s="12">
        <v>0</v>
      </c>
      <c r="I78" s="12">
        <v>246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</row>
    <row r="79" spans="1:14">
      <c r="A79" s="11" t="s">
        <v>1261</v>
      </c>
      <c r="B79" s="12">
        <v>320</v>
      </c>
      <c r="C79" s="12">
        <v>474</v>
      </c>
      <c r="D79" s="12" t="s">
        <v>1266</v>
      </c>
      <c r="E79" s="12">
        <v>0</v>
      </c>
      <c r="F79" s="12">
        <v>1</v>
      </c>
      <c r="G79" s="12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1" spans="1:14">
      <c r="A81" s="11" t="s">
        <v>1286</v>
      </c>
    </row>
    <row r="82" spans="1:14">
      <c r="A82" s="11" t="s">
        <v>1287</v>
      </c>
      <c r="B82" s="12">
        <v>510</v>
      </c>
      <c r="C82" s="12">
        <v>479</v>
      </c>
      <c r="D82" s="12" t="s">
        <v>1266</v>
      </c>
      <c r="E82" s="12">
        <v>0</v>
      </c>
      <c r="F82" s="12">
        <v>1</v>
      </c>
      <c r="G82" s="12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1278</v>
      </c>
    </row>
    <row r="84" spans="1:14">
      <c r="A84" s="11" t="s">
        <v>1287</v>
      </c>
      <c r="B84" s="12">
        <v>417</v>
      </c>
      <c r="C84" s="12">
        <v>558</v>
      </c>
      <c r="D84" s="12" t="s">
        <v>1266</v>
      </c>
      <c r="E84" s="12">
        <v>0</v>
      </c>
      <c r="F84" s="12">
        <v>1</v>
      </c>
      <c r="G84" s="12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1287</v>
      </c>
      <c r="B85" s="12">
        <v>416</v>
      </c>
      <c r="C85" s="12">
        <v>559</v>
      </c>
      <c r="D85" s="12" t="s">
        <v>1266</v>
      </c>
      <c r="E85" s="12">
        <v>0</v>
      </c>
      <c r="F85" s="12">
        <v>1</v>
      </c>
      <c r="G85" s="12">
        <v>1</v>
      </c>
      <c r="H85" s="12">
        <v>0</v>
      </c>
      <c r="I85" s="12">
        <v>246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1:14">
      <c r="A86" s="11" t="s">
        <v>1287</v>
      </c>
      <c r="B86" s="12">
        <v>423</v>
      </c>
      <c r="C86" s="12">
        <v>566</v>
      </c>
      <c r="D86" s="12" t="s">
        <v>1266</v>
      </c>
      <c r="E86" s="12">
        <v>0</v>
      </c>
      <c r="F86" s="12">
        <v>1</v>
      </c>
      <c r="G86" s="12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1287</v>
      </c>
      <c r="B87" s="12">
        <v>424</v>
      </c>
      <c r="C87" s="12">
        <v>565</v>
      </c>
      <c r="D87" s="12" t="s">
        <v>1266</v>
      </c>
      <c r="E87" s="12">
        <v>0</v>
      </c>
      <c r="F87" s="12">
        <v>1</v>
      </c>
      <c r="G87" s="12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1288</v>
      </c>
    </row>
    <row r="89" spans="1:14">
      <c r="A89" s="11" t="s">
        <v>1287</v>
      </c>
      <c r="B89" s="12">
        <v>292</v>
      </c>
      <c r="C89" s="12">
        <v>60</v>
      </c>
      <c r="D89" s="12" t="s">
        <v>1266</v>
      </c>
      <c r="E89" s="12">
        <v>0</v>
      </c>
      <c r="F89" s="12">
        <v>1</v>
      </c>
      <c r="G89" s="12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>
      <c r="A90" s="11" t="s">
        <v>1287</v>
      </c>
      <c r="B90" s="12">
        <v>298</v>
      </c>
      <c r="C90" s="12">
        <v>65</v>
      </c>
      <c r="D90" s="12" t="s">
        <v>1266</v>
      </c>
      <c r="E90" s="12">
        <v>0</v>
      </c>
      <c r="F90" s="12">
        <v>1</v>
      </c>
      <c r="G90" s="12">
        <v>1</v>
      </c>
      <c r="H90" s="12">
        <v>0</v>
      </c>
      <c r="I90" s="12">
        <v>246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</row>
    <row r="91" spans="1:14">
      <c r="A91" s="11" t="s">
        <v>1287</v>
      </c>
      <c r="B91" s="12">
        <v>552</v>
      </c>
      <c r="C91" s="12">
        <v>80</v>
      </c>
      <c r="D91" s="12" t="s">
        <v>1266</v>
      </c>
      <c r="E91" s="12">
        <v>0</v>
      </c>
      <c r="F91" s="12">
        <v>1</v>
      </c>
      <c r="G91" s="12">
        <v>1</v>
      </c>
      <c r="H91" s="12">
        <v>0</v>
      </c>
      <c r="I91" s="12">
        <v>246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1:14">
      <c r="A92" s="11" t="s">
        <v>1287</v>
      </c>
      <c r="B92" s="12">
        <v>560</v>
      </c>
      <c r="C92" s="12">
        <v>88</v>
      </c>
      <c r="D92" s="12" t="s">
        <v>1266</v>
      </c>
      <c r="E92" s="12">
        <v>0</v>
      </c>
      <c r="F92" s="12">
        <v>1</v>
      </c>
      <c r="G92" s="12">
        <v>1</v>
      </c>
      <c r="H92" s="12">
        <v>0</v>
      </c>
      <c r="I92" s="12">
        <v>246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</row>
    <row r="94" spans="1:14">
      <c r="A94" s="11" t="s">
        <v>1289</v>
      </c>
    </row>
    <row r="95" spans="1:14">
      <c r="A95" s="11" t="s">
        <v>1290</v>
      </c>
    </row>
    <row r="96" spans="1:14">
      <c r="A96" s="11" t="s">
        <v>1291</v>
      </c>
      <c r="B96" s="12">
        <v>331</v>
      </c>
      <c r="C96" s="12">
        <v>317</v>
      </c>
      <c r="D96" s="12" t="s">
        <v>1266</v>
      </c>
      <c r="E96" s="12">
        <v>0</v>
      </c>
      <c r="F96" s="12">
        <v>1</v>
      </c>
      <c r="G96" s="12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1291</v>
      </c>
      <c r="B97" s="12">
        <v>327</v>
      </c>
      <c r="C97" s="12">
        <v>313</v>
      </c>
      <c r="D97" s="12" t="s">
        <v>1266</v>
      </c>
      <c r="E97" s="12">
        <v>0</v>
      </c>
      <c r="F97" s="12">
        <v>1</v>
      </c>
      <c r="G97" s="12">
        <v>1</v>
      </c>
      <c r="H97" s="12">
        <v>0</v>
      </c>
      <c r="I97" s="12">
        <v>246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>
      <c r="A98" s="11" t="s">
        <v>1292</v>
      </c>
    </row>
    <row r="99" spans="1:14">
      <c r="A99" s="11" t="s">
        <v>1291</v>
      </c>
      <c r="B99" s="12">
        <v>348</v>
      </c>
      <c r="C99" s="12">
        <v>332</v>
      </c>
      <c r="D99" s="12" t="s">
        <v>1266</v>
      </c>
      <c r="E99" s="12">
        <v>0</v>
      </c>
      <c r="F99" s="12">
        <v>1</v>
      </c>
      <c r="G99" s="12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1293</v>
      </c>
    </row>
    <row r="101" spans="1:14">
      <c r="A101" s="11" t="s">
        <v>1291</v>
      </c>
      <c r="B101" s="12">
        <v>296</v>
      </c>
      <c r="C101" s="12">
        <v>334</v>
      </c>
      <c r="D101" s="12" t="s">
        <v>1266</v>
      </c>
      <c r="E101" s="12">
        <v>0</v>
      </c>
      <c r="F101" s="12">
        <v>1</v>
      </c>
      <c r="G101" s="12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1291</v>
      </c>
      <c r="B102" s="12">
        <v>302</v>
      </c>
      <c r="C102" s="12">
        <v>340</v>
      </c>
      <c r="D102" s="12" t="s">
        <v>1266</v>
      </c>
      <c r="E102" s="12">
        <v>0</v>
      </c>
      <c r="F102" s="12">
        <v>1</v>
      </c>
      <c r="G102" s="12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1294</v>
      </c>
    </row>
    <row r="104" spans="1:14">
      <c r="A104" s="11" t="s">
        <v>1291</v>
      </c>
      <c r="B104" s="12">
        <v>305</v>
      </c>
      <c r="C104" s="12">
        <v>290</v>
      </c>
      <c r="D104" s="12" t="s">
        <v>1266</v>
      </c>
      <c r="E104" s="12">
        <v>0</v>
      </c>
      <c r="F104" s="12">
        <v>1</v>
      </c>
      <c r="G104" s="12">
        <v>1</v>
      </c>
      <c r="H104" s="12">
        <v>0</v>
      </c>
      <c r="I104" s="12">
        <v>246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</row>
    <row r="105" spans="1:14">
      <c r="A105" s="11" t="s">
        <v>1291</v>
      </c>
      <c r="B105" s="12">
        <v>303</v>
      </c>
      <c r="C105" s="12">
        <v>302</v>
      </c>
      <c r="D105" s="12" t="s">
        <v>1266</v>
      </c>
      <c r="E105" s="12">
        <v>0</v>
      </c>
      <c r="F105" s="12">
        <v>1</v>
      </c>
      <c r="G105" s="12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1291</v>
      </c>
      <c r="B106" s="12">
        <v>288</v>
      </c>
      <c r="C106" s="12">
        <v>305</v>
      </c>
      <c r="D106" s="12" t="s">
        <v>1266</v>
      </c>
      <c r="E106" s="12">
        <v>0</v>
      </c>
      <c r="F106" s="12">
        <v>1</v>
      </c>
      <c r="G106" s="12">
        <v>1</v>
      </c>
      <c r="H106" s="12">
        <v>0</v>
      </c>
      <c r="I106" s="12">
        <v>246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</row>
    <row r="107" spans="1:14">
      <c r="A107" s="11" t="s">
        <v>1295</v>
      </c>
    </row>
    <row r="108" spans="1:14">
      <c r="A108" s="11" t="s">
        <v>1291</v>
      </c>
      <c r="B108" s="12">
        <v>302</v>
      </c>
      <c r="C108" s="12">
        <v>370</v>
      </c>
      <c r="D108" s="12" t="s">
        <v>1266</v>
      </c>
      <c r="E108" s="12">
        <v>0</v>
      </c>
      <c r="F108" s="12">
        <v>1</v>
      </c>
      <c r="G108" s="12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1275</v>
      </c>
    </row>
    <row r="110" spans="1:14">
      <c r="A110" s="11" t="s">
        <v>1291</v>
      </c>
      <c r="B110" s="12">
        <v>273</v>
      </c>
      <c r="C110" s="12">
        <v>743</v>
      </c>
      <c r="D110" s="12" t="s">
        <v>1266</v>
      </c>
      <c r="E110" s="12">
        <v>0</v>
      </c>
      <c r="F110" s="12">
        <v>1</v>
      </c>
      <c r="G110" s="12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14">
      <c r="A111" s="11" t="s">
        <v>1291</v>
      </c>
      <c r="B111" s="12">
        <v>274</v>
      </c>
      <c r="C111" s="12">
        <v>744</v>
      </c>
      <c r="D111" s="12" t="s">
        <v>1266</v>
      </c>
      <c r="E111" s="12">
        <v>0</v>
      </c>
      <c r="F111" s="12">
        <v>1</v>
      </c>
      <c r="G111" s="12">
        <v>1</v>
      </c>
      <c r="H111" s="12">
        <v>0</v>
      </c>
      <c r="I111" s="12">
        <v>246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</row>
    <row r="112" spans="1:14">
      <c r="A112" s="11" t="s">
        <v>1291</v>
      </c>
      <c r="B112" s="12">
        <v>512</v>
      </c>
      <c r="C112" s="12">
        <v>770</v>
      </c>
      <c r="D112" s="12" t="s">
        <v>1266</v>
      </c>
      <c r="E112" s="12">
        <v>0</v>
      </c>
      <c r="F112" s="12">
        <v>1</v>
      </c>
      <c r="G112" s="12">
        <v>1</v>
      </c>
      <c r="H112" s="12">
        <v>0</v>
      </c>
      <c r="I112" s="12">
        <v>246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</row>
    <row r="113" spans="1:14">
      <c r="A113" s="11" t="s">
        <v>1291</v>
      </c>
      <c r="B113" s="12">
        <v>519</v>
      </c>
      <c r="C113" s="12">
        <v>777</v>
      </c>
      <c r="D113" s="12" t="s">
        <v>1266</v>
      </c>
      <c r="E113" s="12">
        <v>0</v>
      </c>
      <c r="F113" s="12">
        <v>1</v>
      </c>
      <c r="G113" s="12">
        <v>1</v>
      </c>
      <c r="H113" s="12">
        <v>0</v>
      </c>
      <c r="I113" s="12">
        <v>246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5" spans="1:14">
      <c r="A115" s="11" t="s">
        <v>1296</v>
      </c>
    </row>
    <row r="116" spans="1:14">
      <c r="A116" s="11" t="s">
        <v>1297</v>
      </c>
    </row>
    <row r="117" spans="1:14">
      <c r="A117" s="11" t="s">
        <v>1298</v>
      </c>
      <c r="B117" s="12">
        <v>13</v>
      </c>
      <c r="C117" s="12">
        <v>196</v>
      </c>
      <c r="D117" s="12" t="s">
        <v>1266</v>
      </c>
      <c r="E117" s="12">
        <v>0</v>
      </c>
      <c r="F117" s="12">
        <v>1</v>
      </c>
      <c r="G117" s="12">
        <v>1</v>
      </c>
      <c r="H117" s="12">
        <v>0</v>
      </c>
      <c r="I117" s="12">
        <v>246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14">
      <c r="A118" s="11" t="s">
        <v>1298</v>
      </c>
      <c r="B118" s="12">
        <v>7</v>
      </c>
      <c r="C118" s="12">
        <v>201</v>
      </c>
      <c r="D118" s="12" t="s">
        <v>1266</v>
      </c>
      <c r="E118" s="12">
        <v>0</v>
      </c>
      <c r="F118" s="12">
        <v>1</v>
      </c>
      <c r="G118" s="12">
        <v>1</v>
      </c>
      <c r="H118" s="12">
        <v>0</v>
      </c>
      <c r="I118" s="12">
        <v>246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</row>
    <row r="120" spans="1:14">
      <c r="A120" s="11" t="s">
        <v>1299</v>
      </c>
    </row>
    <row r="121" spans="1:14">
      <c r="A121" s="11" t="s">
        <v>1300</v>
      </c>
      <c r="B121" s="12" t="s">
        <v>1301</v>
      </c>
    </row>
    <row r="122" spans="1:14">
      <c r="A122" s="11" t="s">
        <v>1302</v>
      </c>
      <c r="B122" s="12">
        <v>10</v>
      </c>
      <c r="C122" s="12">
        <v>61</v>
      </c>
      <c r="D122" s="12" t="s">
        <v>1266</v>
      </c>
      <c r="E122" s="12">
        <v>0</v>
      </c>
      <c r="F122" s="12">
        <v>1</v>
      </c>
      <c r="G122" s="12">
        <v>1</v>
      </c>
      <c r="H122" s="12">
        <v>0</v>
      </c>
      <c r="I122" s="12">
        <v>246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>
      <c r="A123" s="11" t="s">
        <v>1302</v>
      </c>
      <c r="B123" s="12">
        <v>15</v>
      </c>
      <c r="C123" s="12">
        <v>68</v>
      </c>
      <c r="D123" s="12" t="s">
        <v>1266</v>
      </c>
      <c r="E123" s="12">
        <v>0</v>
      </c>
      <c r="F123" s="12">
        <v>1</v>
      </c>
      <c r="G123" s="12">
        <v>1</v>
      </c>
      <c r="H123" s="12">
        <v>0</v>
      </c>
      <c r="I123" s="12">
        <v>246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</row>
    <row r="125" spans="1:14">
      <c r="A125" s="11" t="s">
        <v>1299</v>
      </c>
    </row>
    <row r="126" spans="1:14">
      <c r="A126" s="11" t="s">
        <v>1303</v>
      </c>
    </row>
    <row r="127" spans="1:14">
      <c r="A127" s="11" t="s">
        <v>1304</v>
      </c>
      <c r="B127" s="12">
        <v>139</v>
      </c>
      <c r="C127" s="12">
        <v>13</v>
      </c>
      <c r="D127" s="12" t="s">
        <v>1266</v>
      </c>
      <c r="E127" s="12">
        <v>0</v>
      </c>
      <c r="F127" s="12">
        <v>1</v>
      </c>
      <c r="G127" s="12">
        <v>1</v>
      </c>
      <c r="H127" s="12">
        <v>0</v>
      </c>
      <c r="I127" s="12">
        <v>246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>
      <c r="A128" s="11" t="s">
        <v>1304</v>
      </c>
      <c r="B128" s="12">
        <v>138</v>
      </c>
      <c r="C128" s="12">
        <v>12</v>
      </c>
      <c r="D128" s="12" t="s">
        <v>1266</v>
      </c>
      <c r="E128" s="12">
        <v>0</v>
      </c>
      <c r="F128" s="12">
        <v>1</v>
      </c>
      <c r="G128" s="12">
        <v>1</v>
      </c>
      <c r="H128" s="12">
        <v>0</v>
      </c>
      <c r="I128" s="12">
        <v>246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</row>
    <row r="130" spans="1:14">
      <c r="A130" s="11" t="s">
        <v>1305</v>
      </c>
    </row>
    <row r="131" spans="1:14">
      <c r="A131" s="11" t="s">
        <v>1297</v>
      </c>
    </row>
    <row r="132" spans="1:14">
      <c r="A132" s="11" t="s">
        <v>1306</v>
      </c>
      <c r="B132" s="12">
        <v>332</v>
      </c>
      <c r="C132" s="12">
        <v>380</v>
      </c>
      <c r="D132" s="12" t="s">
        <v>1266</v>
      </c>
      <c r="E132" s="12">
        <v>0</v>
      </c>
      <c r="F132" s="12">
        <v>1</v>
      </c>
      <c r="G132" s="12">
        <v>1</v>
      </c>
      <c r="H132" s="12">
        <v>0</v>
      </c>
      <c r="I132" s="12">
        <v>246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>
      <c r="A133" s="11" t="s">
        <v>1306</v>
      </c>
      <c r="B133" s="12">
        <v>328</v>
      </c>
      <c r="C133" s="12">
        <v>384</v>
      </c>
      <c r="D133" s="12" t="s">
        <v>1266</v>
      </c>
      <c r="E133" s="12">
        <v>0</v>
      </c>
      <c r="F133" s="12">
        <v>1</v>
      </c>
      <c r="G133" s="12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5" spans="1:14">
      <c r="A135" s="11" t="s">
        <v>1307</v>
      </c>
    </row>
    <row r="136" spans="1:14">
      <c r="A136" s="11" t="s">
        <v>1308</v>
      </c>
      <c r="B136" s="12">
        <v>256</v>
      </c>
      <c r="C136" s="12">
        <v>231</v>
      </c>
      <c r="D136" s="12" t="s">
        <v>533</v>
      </c>
      <c r="E136" s="12">
        <v>0</v>
      </c>
      <c r="F136" s="12">
        <v>1</v>
      </c>
      <c r="G136" s="12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1308</v>
      </c>
      <c r="B137" s="12">
        <v>251</v>
      </c>
      <c r="C137" s="12">
        <v>236</v>
      </c>
      <c r="D137" s="12" t="s">
        <v>533</v>
      </c>
      <c r="E137" s="12">
        <v>0</v>
      </c>
      <c r="F137" s="12">
        <v>1</v>
      </c>
      <c r="G137" s="12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1308</v>
      </c>
      <c r="B138" s="12">
        <v>255</v>
      </c>
      <c r="C138" s="12">
        <v>230</v>
      </c>
      <c r="D138" s="12" t="s">
        <v>533</v>
      </c>
      <c r="E138" s="12">
        <v>0</v>
      </c>
      <c r="F138" s="12">
        <v>1</v>
      </c>
      <c r="G138" s="12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1308</v>
      </c>
      <c r="B139" s="12">
        <v>250</v>
      </c>
      <c r="C139" s="12">
        <v>235</v>
      </c>
      <c r="D139" s="12" t="s">
        <v>533</v>
      </c>
      <c r="E139" s="12">
        <v>0</v>
      </c>
      <c r="F139" s="12">
        <v>1</v>
      </c>
      <c r="G139" s="12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1308</v>
      </c>
      <c r="B140" s="12">
        <v>254</v>
      </c>
      <c r="C140" s="12">
        <v>229</v>
      </c>
      <c r="D140" s="12" t="s">
        <v>533</v>
      </c>
      <c r="E140" s="12">
        <v>0</v>
      </c>
      <c r="F140" s="12">
        <v>1</v>
      </c>
      <c r="G140" s="12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1308</v>
      </c>
      <c r="B141" s="12">
        <v>249</v>
      </c>
      <c r="C141" s="12">
        <v>234</v>
      </c>
      <c r="D141" s="12" t="s">
        <v>533</v>
      </c>
      <c r="E141" s="12">
        <v>0</v>
      </c>
      <c r="F141" s="12">
        <v>1</v>
      </c>
      <c r="G141" s="12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1308</v>
      </c>
      <c r="B142" s="12">
        <v>253</v>
      </c>
      <c r="C142" s="12">
        <v>228</v>
      </c>
      <c r="D142" s="12" t="s">
        <v>533</v>
      </c>
      <c r="E142" s="12">
        <v>0</v>
      </c>
      <c r="F142" s="12">
        <v>1</v>
      </c>
      <c r="G142" s="12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1308</v>
      </c>
      <c r="B143" s="12">
        <v>248</v>
      </c>
      <c r="C143" s="12">
        <v>233</v>
      </c>
      <c r="D143" s="12" t="s">
        <v>533</v>
      </c>
      <c r="E143" s="12">
        <v>0</v>
      </c>
      <c r="F143" s="12">
        <v>1</v>
      </c>
      <c r="G143" s="12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1308</v>
      </c>
      <c r="B144" s="12">
        <v>252</v>
      </c>
      <c r="C144" s="12">
        <v>227</v>
      </c>
      <c r="D144" s="12" t="s">
        <v>533</v>
      </c>
      <c r="E144" s="12">
        <v>0</v>
      </c>
      <c r="F144" s="12">
        <v>1</v>
      </c>
      <c r="G144" s="12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1308</v>
      </c>
      <c r="B145" s="12">
        <v>247</v>
      </c>
      <c r="C145" s="12">
        <v>232</v>
      </c>
      <c r="D145" s="12" t="s">
        <v>533</v>
      </c>
      <c r="E145" s="12">
        <v>0</v>
      </c>
      <c r="F145" s="12">
        <v>1</v>
      </c>
      <c r="G145" s="12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1308</v>
      </c>
      <c r="B146" s="12">
        <v>257</v>
      </c>
      <c r="C146" s="12">
        <v>186</v>
      </c>
      <c r="D146" s="12" t="s">
        <v>533</v>
      </c>
      <c r="E146" s="12">
        <v>0</v>
      </c>
      <c r="F146" s="12">
        <v>1</v>
      </c>
      <c r="G146" s="12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1308</v>
      </c>
      <c r="B147" s="12">
        <v>253</v>
      </c>
      <c r="C147" s="12">
        <v>183</v>
      </c>
      <c r="D147" s="12" t="s">
        <v>533</v>
      </c>
      <c r="E147" s="12">
        <v>0</v>
      </c>
      <c r="F147" s="12">
        <v>1</v>
      </c>
      <c r="G147" s="12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1308</v>
      </c>
      <c r="B148" s="12">
        <v>256</v>
      </c>
      <c r="C148" s="12">
        <v>187</v>
      </c>
      <c r="D148" s="12" t="s">
        <v>533</v>
      </c>
      <c r="E148" s="12">
        <v>0</v>
      </c>
      <c r="F148" s="12">
        <v>1</v>
      </c>
      <c r="G148" s="12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1308</v>
      </c>
      <c r="B149" s="12">
        <v>252</v>
      </c>
      <c r="C149" s="12">
        <v>184</v>
      </c>
      <c r="D149" s="12" t="s">
        <v>533</v>
      </c>
      <c r="E149" s="12">
        <v>0</v>
      </c>
      <c r="F149" s="12">
        <v>1</v>
      </c>
      <c r="G149" s="12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1308</v>
      </c>
      <c r="B150" s="12">
        <v>255</v>
      </c>
      <c r="C150" s="12">
        <v>188</v>
      </c>
      <c r="D150" s="12" t="s">
        <v>533</v>
      </c>
      <c r="E150" s="12">
        <v>0</v>
      </c>
      <c r="F150" s="12">
        <v>1</v>
      </c>
      <c r="G150" s="12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1308</v>
      </c>
      <c r="B151" s="12">
        <v>251</v>
      </c>
      <c r="C151" s="12">
        <v>185</v>
      </c>
      <c r="D151" s="12" t="s">
        <v>533</v>
      </c>
      <c r="E151" s="12">
        <v>0</v>
      </c>
      <c r="F151" s="12">
        <v>1</v>
      </c>
      <c r="G151" s="12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1308</v>
      </c>
      <c r="B152" s="12">
        <v>254</v>
      </c>
      <c r="C152" s="12">
        <v>189</v>
      </c>
      <c r="D152" s="12" t="s">
        <v>533</v>
      </c>
      <c r="E152" s="12">
        <v>0</v>
      </c>
      <c r="F152" s="12">
        <v>1</v>
      </c>
      <c r="G152" s="12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1308</v>
      </c>
      <c r="B153" s="12">
        <v>250</v>
      </c>
      <c r="C153" s="12">
        <v>186</v>
      </c>
      <c r="D153" s="12" t="s">
        <v>533</v>
      </c>
      <c r="E153" s="12">
        <v>0</v>
      </c>
      <c r="F153" s="12">
        <v>1</v>
      </c>
      <c r="G153" s="12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1308</v>
      </c>
      <c r="B154" s="12">
        <v>253</v>
      </c>
      <c r="C154" s="12">
        <v>190</v>
      </c>
      <c r="D154" s="12" t="s">
        <v>533</v>
      </c>
      <c r="E154" s="12">
        <v>0</v>
      </c>
      <c r="F154" s="12">
        <v>1</v>
      </c>
      <c r="G154" s="12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1308</v>
      </c>
      <c r="B155" s="12">
        <v>249</v>
      </c>
      <c r="C155" s="12">
        <v>187</v>
      </c>
      <c r="D155" s="12" t="s">
        <v>533</v>
      </c>
      <c r="E155" s="12">
        <v>0</v>
      </c>
      <c r="F155" s="12">
        <v>1</v>
      </c>
      <c r="G155" s="12">
        <v>1</v>
      </c>
      <c r="H155" s="12">
        <v>0</v>
      </c>
      <c r="I155" s="12">
        <v>246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>
      <c r="A156" s="11" t="s">
        <v>1308</v>
      </c>
      <c r="B156" s="12">
        <v>215</v>
      </c>
      <c r="C156" s="12">
        <v>193</v>
      </c>
      <c r="D156" s="12" t="s">
        <v>533</v>
      </c>
      <c r="E156" s="12">
        <v>0</v>
      </c>
      <c r="F156" s="12">
        <v>1</v>
      </c>
      <c r="G156" s="12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1308</v>
      </c>
      <c r="B157" s="12">
        <v>219</v>
      </c>
      <c r="C157" s="12">
        <v>189</v>
      </c>
      <c r="D157" s="12" t="s">
        <v>533</v>
      </c>
      <c r="E157" s="12">
        <v>0</v>
      </c>
      <c r="F157" s="12">
        <v>1</v>
      </c>
      <c r="G157" s="12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8" spans="1:14">
      <c r="A158" s="11" t="s">
        <v>1276</v>
      </c>
    </row>
    <row r="159" spans="1:14">
      <c r="A159" s="11" t="s">
        <v>1308</v>
      </c>
      <c r="B159" s="12">
        <v>443</v>
      </c>
      <c r="C159" s="12">
        <v>184</v>
      </c>
      <c r="D159" s="12" t="s">
        <v>533</v>
      </c>
      <c r="E159" s="12">
        <v>0</v>
      </c>
      <c r="F159" s="12">
        <v>1</v>
      </c>
      <c r="G159" s="12">
        <v>1</v>
      </c>
      <c r="H159" s="12">
        <v>0</v>
      </c>
      <c r="I159" s="12">
        <v>246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>
      <c r="A160" s="11" t="s">
        <v>1308</v>
      </c>
      <c r="B160" s="12">
        <v>443</v>
      </c>
      <c r="C160" s="12">
        <v>192</v>
      </c>
      <c r="D160" s="12" t="s">
        <v>533</v>
      </c>
      <c r="E160" s="12">
        <v>0</v>
      </c>
      <c r="F160" s="12">
        <v>1</v>
      </c>
      <c r="G160" s="12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2" spans="1:14">
      <c r="A162" s="11" t="s">
        <v>1309</v>
      </c>
    </row>
    <row r="163" spans="1:14">
      <c r="A163" s="11" t="s">
        <v>1310</v>
      </c>
      <c r="B163" s="12">
        <v>136</v>
      </c>
      <c r="C163" s="12">
        <v>336</v>
      </c>
      <c r="D163" s="12" t="s">
        <v>1266</v>
      </c>
      <c r="E163" s="12">
        <v>0</v>
      </c>
      <c r="F163" s="12">
        <v>1</v>
      </c>
      <c r="G163" s="12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1310</v>
      </c>
      <c r="B164" s="12">
        <v>131</v>
      </c>
      <c r="C164" s="12">
        <v>301</v>
      </c>
      <c r="D164" s="12" t="s">
        <v>1266</v>
      </c>
      <c r="E164" s="12">
        <v>0</v>
      </c>
      <c r="F164" s="12">
        <v>1</v>
      </c>
      <c r="G164" s="12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1310</v>
      </c>
      <c r="B165" s="12">
        <v>140</v>
      </c>
      <c r="C165" s="12">
        <v>362</v>
      </c>
      <c r="D165" s="12" t="s">
        <v>1266</v>
      </c>
      <c r="E165" s="12">
        <v>0</v>
      </c>
      <c r="F165" s="12">
        <v>1</v>
      </c>
      <c r="G165" s="12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1310</v>
      </c>
      <c r="B166" s="12">
        <v>169</v>
      </c>
      <c r="C166" s="12">
        <v>352</v>
      </c>
      <c r="D166" s="12" t="s">
        <v>1266</v>
      </c>
      <c r="E166" s="12">
        <v>0</v>
      </c>
      <c r="F166" s="12">
        <v>1</v>
      </c>
      <c r="G166" s="12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14">
      <c r="A167" s="11" t="s">
        <v>1310</v>
      </c>
      <c r="B167" s="12">
        <v>164</v>
      </c>
      <c r="C167" s="12">
        <v>357</v>
      </c>
      <c r="D167" s="12" t="s">
        <v>1266</v>
      </c>
      <c r="E167" s="12">
        <v>0</v>
      </c>
      <c r="F167" s="12">
        <v>1</v>
      </c>
      <c r="G167" s="12">
        <v>1</v>
      </c>
      <c r="H167" s="12">
        <v>0</v>
      </c>
      <c r="I167" s="12">
        <v>246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>
      <c r="A168" s="11" t="s">
        <v>1310</v>
      </c>
      <c r="B168" s="12">
        <v>122</v>
      </c>
      <c r="C168" s="12">
        <v>334</v>
      </c>
      <c r="D168" s="12" t="s">
        <v>1266</v>
      </c>
      <c r="E168" s="12">
        <v>0</v>
      </c>
      <c r="F168" s="12">
        <v>1</v>
      </c>
      <c r="G168" s="12">
        <v>1</v>
      </c>
      <c r="H168" s="12">
        <v>0</v>
      </c>
      <c r="I168" s="12">
        <v>246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</row>
    <row r="169" spans="1:14">
      <c r="A169" s="11" t="s">
        <v>1310</v>
      </c>
      <c r="B169" s="12">
        <v>143</v>
      </c>
      <c r="C169" s="12">
        <v>324</v>
      </c>
      <c r="D169" s="12" t="s">
        <v>1266</v>
      </c>
      <c r="E169" s="12">
        <v>0</v>
      </c>
      <c r="F169" s="12">
        <v>1</v>
      </c>
      <c r="G169" s="12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1311</v>
      </c>
    </row>
    <row r="172" spans="1:14">
      <c r="A172" s="11" t="s">
        <v>1312</v>
      </c>
      <c r="B172" s="12">
        <v>118</v>
      </c>
      <c r="C172" s="12">
        <v>147</v>
      </c>
      <c r="D172" s="12" t="s">
        <v>1266</v>
      </c>
      <c r="E172" s="12">
        <v>0</v>
      </c>
      <c r="F172" s="12">
        <v>1</v>
      </c>
      <c r="G172" s="12">
        <v>1</v>
      </c>
      <c r="H172" s="12">
        <v>0</v>
      </c>
      <c r="I172" s="12">
        <v>246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</row>
    <row r="174" spans="1:14">
      <c r="A174" s="11" t="s">
        <v>1253</v>
      </c>
    </row>
    <row r="175" spans="1:14">
      <c r="A175" s="11" t="s">
        <v>1313</v>
      </c>
    </row>
    <row r="177" spans="1:14">
      <c r="A177" s="11" t="s">
        <v>1263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1076</v>
      </c>
      <c r="E178" s="14">
        <v>55</v>
      </c>
      <c r="F178" s="14">
        <v>4</v>
      </c>
      <c r="G178" s="14">
        <v>30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1314</v>
      </c>
      <c r="E179" s="14">
        <v>55</v>
      </c>
      <c r="F179" s="14">
        <v>4</v>
      </c>
      <c r="G179" s="14">
        <v>30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1315</v>
      </c>
      <c r="E180" s="14">
        <v>55</v>
      </c>
      <c r="F180" s="14">
        <v>4</v>
      </c>
      <c r="G180" s="14">
        <v>30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>
        <v>0</v>
      </c>
      <c r="B181" s="14">
        <v>150</v>
      </c>
      <c r="C181" s="14">
        <v>150</v>
      </c>
      <c r="D181" s="14" t="s">
        <v>1316</v>
      </c>
      <c r="E181" s="14">
        <v>55</v>
      </c>
      <c r="F181" s="14">
        <v>4</v>
      </c>
      <c r="G181" s="14">
        <v>30</v>
      </c>
      <c r="H181" s="14">
        <v>0</v>
      </c>
      <c r="I181" s="14">
        <v>246</v>
      </c>
      <c r="J181" s="14">
        <v>0</v>
      </c>
      <c r="K181" s="14">
        <v>0</v>
      </c>
      <c r="L181" s="12">
        <v>0</v>
      </c>
      <c r="M181" s="12">
        <v>0</v>
      </c>
      <c r="N181" s="12">
        <v>0</v>
      </c>
    </row>
    <row r="182" spans="1:14" s="14" customFormat="1">
      <c r="A182" s="13">
        <v>0</v>
      </c>
      <c r="B182" s="14">
        <v>150</v>
      </c>
      <c r="C182" s="14">
        <v>150</v>
      </c>
      <c r="D182" s="14" t="s">
        <v>1317</v>
      </c>
      <c r="E182" s="14">
        <v>55</v>
      </c>
      <c r="F182" s="14">
        <v>4</v>
      </c>
      <c r="G182" s="14">
        <v>30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150</v>
      </c>
      <c r="C183" s="14">
        <v>150</v>
      </c>
      <c r="D183" s="14" t="s">
        <v>1318</v>
      </c>
      <c r="E183" s="14">
        <v>55</v>
      </c>
      <c r="F183" s="14">
        <v>4</v>
      </c>
      <c r="G183" s="14">
        <v>30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/>
    </row>
    <row r="185" spans="1:14" s="14" customFormat="1">
      <c r="A185" s="13">
        <v>0</v>
      </c>
      <c r="B185" s="14">
        <v>550</v>
      </c>
      <c r="C185" s="14">
        <v>150</v>
      </c>
      <c r="D185" s="14" t="s">
        <v>1076</v>
      </c>
      <c r="E185" s="14">
        <v>55</v>
      </c>
      <c r="F185" s="14">
        <v>4</v>
      </c>
      <c r="G185" s="14">
        <v>30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1314</v>
      </c>
      <c r="E186" s="14">
        <v>55</v>
      </c>
      <c r="F186" s="14">
        <v>4</v>
      </c>
      <c r="G186" s="14">
        <v>30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1315</v>
      </c>
      <c r="E187" s="14">
        <v>55</v>
      </c>
      <c r="F187" s="14">
        <v>4</v>
      </c>
      <c r="G187" s="14">
        <v>30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>
        <v>0</v>
      </c>
      <c r="B188" s="14">
        <v>550</v>
      </c>
      <c r="C188" s="14">
        <v>150</v>
      </c>
      <c r="D188" s="14" t="s">
        <v>1316</v>
      </c>
      <c r="E188" s="14">
        <v>55</v>
      </c>
      <c r="F188" s="14">
        <v>4</v>
      </c>
      <c r="G188" s="14">
        <v>30</v>
      </c>
      <c r="H188" s="14">
        <v>0</v>
      </c>
      <c r="I188" s="14">
        <v>246</v>
      </c>
      <c r="J188" s="14">
        <v>0</v>
      </c>
      <c r="K188" s="14">
        <v>0</v>
      </c>
      <c r="L188" s="12">
        <v>0</v>
      </c>
      <c r="M188" s="12">
        <v>0</v>
      </c>
      <c r="N188" s="12">
        <v>0</v>
      </c>
    </row>
    <row r="189" spans="1:14" s="14" customFormat="1">
      <c r="A189" s="13">
        <v>0</v>
      </c>
      <c r="B189" s="14">
        <v>550</v>
      </c>
      <c r="C189" s="14">
        <v>150</v>
      </c>
      <c r="D189" s="14" t="s">
        <v>1317</v>
      </c>
      <c r="E189" s="14">
        <v>55</v>
      </c>
      <c r="F189" s="14">
        <v>4</v>
      </c>
      <c r="G189" s="14">
        <v>30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550</v>
      </c>
      <c r="C190" s="14">
        <v>150</v>
      </c>
      <c r="D190" s="14" t="s">
        <v>1318</v>
      </c>
      <c r="E190" s="14">
        <v>55</v>
      </c>
      <c r="F190" s="14">
        <v>4</v>
      </c>
      <c r="G190" s="14">
        <v>30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/>
    </row>
    <row r="192" spans="1:14" s="14" customFormat="1">
      <c r="A192" s="13">
        <v>0</v>
      </c>
      <c r="B192" s="14">
        <v>150</v>
      </c>
      <c r="C192" s="14">
        <v>350</v>
      </c>
      <c r="D192" s="14" t="s">
        <v>1076</v>
      </c>
      <c r="E192" s="14">
        <v>55</v>
      </c>
      <c r="F192" s="14">
        <v>4</v>
      </c>
      <c r="G192" s="14">
        <v>30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1314</v>
      </c>
      <c r="E193" s="14">
        <v>55</v>
      </c>
      <c r="F193" s="14">
        <v>4</v>
      </c>
      <c r="G193" s="14">
        <v>30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1315</v>
      </c>
      <c r="E194" s="14">
        <v>55</v>
      </c>
      <c r="F194" s="14">
        <v>4</v>
      </c>
      <c r="G194" s="14">
        <v>30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>
        <v>0</v>
      </c>
      <c r="B195" s="14">
        <v>150</v>
      </c>
      <c r="C195" s="14">
        <v>350</v>
      </c>
      <c r="D195" s="14" t="s">
        <v>1316</v>
      </c>
      <c r="E195" s="14">
        <v>55</v>
      </c>
      <c r="F195" s="14">
        <v>4</v>
      </c>
      <c r="G195" s="14">
        <v>30</v>
      </c>
      <c r="H195" s="14">
        <v>0</v>
      </c>
      <c r="I195" s="14">
        <v>246</v>
      </c>
      <c r="J195" s="14">
        <v>0</v>
      </c>
      <c r="K195" s="14">
        <v>0</v>
      </c>
      <c r="L195" s="12">
        <v>0</v>
      </c>
      <c r="M195" s="12">
        <v>0</v>
      </c>
      <c r="N195" s="12">
        <v>0</v>
      </c>
    </row>
    <row r="196" spans="1:14" s="14" customFormat="1">
      <c r="A196" s="13">
        <v>0</v>
      </c>
      <c r="B196" s="14">
        <v>150</v>
      </c>
      <c r="C196" s="14">
        <v>350</v>
      </c>
      <c r="D196" s="14" t="s">
        <v>1317</v>
      </c>
      <c r="E196" s="14">
        <v>55</v>
      </c>
      <c r="F196" s="14">
        <v>4</v>
      </c>
      <c r="G196" s="14">
        <v>30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150</v>
      </c>
      <c r="C197" s="14">
        <v>350</v>
      </c>
      <c r="D197" s="14" t="s">
        <v>1318</v>
      </c>
      <c r="E197" s="14">
        <v>55</v>
      </c>
      <c r="F197" s="14">
        <v>4</v>
      </c>
      <c r="G197" s="14">
        <v>30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/>
    </row>
    <row r="199" spans="1:14" s="14" customFormat="1">
      <c r="A199" s="13">
        <v>0</v>
      </c>
      <c r="B199" s="14">
        <v>550</v>
      </c>
      <c r="C199" s="14">
        <v>350</v>
      </c>
      <c r="D199" s="14" t="s">
        <v>1076</v>
      </c>
      <c r="E199" s="14">
        <v>55</v>
      </c>
      <c r="F199" s="14">
        <v>4</v>
      </c>
      <c r="G199" s="14">
        <v>30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1314</v>
      </c>
      <c r="E200" s="14">
        <v>55</v>
      </c>
      <c r="F200" s="14">
        <v>4</v>
      </c>
      <c r="G200" s="14">
        <v>30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1315</v>
      </c>
      <c r="E201" s="14">
        <v>55</v>
      </c>
      <c r="F201" s="14">
        <v>4</v>
      </c>
      <c r="G201" s="14">
        <v>30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>
        <v>0</v>
      </c>
      <c r="B202" s="14">
        <v>550</v>
      </c>
      <c r="C202" s="14">
        <v>350</v>
      </c>
      <c r="D202" s="14" t="s">
        <v>1316</v>
      </c>
      <c r="E202" s="14">
        <v>55</v>
      </c>
      <c r="F202" s="14">
        <v>4</v>
      </c>
      <c r="G202" s="14">
        <v>30</v>
      </c>
      <c r="H202" s="14">
        <v>0</v>
      </c>
      <c r="I202" s="14">
        <v>246</v>
      </c>
      <c r="J202" s="14">
        <v>0</v>
      </c>
      <c r="K202" s="14">
        <v>0</v>
      </c>
      <c r="L202" s="12">
        <v>0</v>
      </c>
      <c r="M202" s="12">
        <v>0</v>
      </c>
      <c r="N202" s="12">
        <v>0</v>
      </c>
    </row>
    <row r="203" spans="1:14" s="14" customFormat="1">
      <c r="A203" s="13">
        <v>0</v>
      </c>
      <c r="B203" s="14">
        <v>550</v>
      </c>
      <c r="C203" s="14">
        <v>350</v>
      </c>
      <c r="D203" s="14" t="s">
        <v>1317</v>
      </c>
      <c r="E203" s="14">
        <v>55</v>
      </c>
      <c r="F203" s="14">
        <v>4</v>
      </c>
      <c r="G203" s="14">
        <v>30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550</v>
      </c>
      <c r="C204" s="14">
        <v>350</v>
      </c>
      <c r="D204" s="14" t="s">
        <v>1318</v>
      </c>
      <c r="E204" s="14">
        <v>55</v>
      </c>
      <c r="F204" s="14">
        <v>4</v>
      </c>
      <c r="G204" s="14">
        <v>30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/>
    </row>
    <row r="206" spans="1:14" s="14" customFormat="1">
      <c r="A206" s="13">
        <v>0</v>
      </c>
      <c r="B206" s="14">
        <v>150</v>
      </c>
      <c r="C206" s="14">
        <v>460</v>
      </c>
      <c r="D206" s="14" t="s">
        <v>1076</v>
      </c>
      <c r="E206" s="14">
        <v>55</v>
      </c>
      <c r="F206" s="14">
        <v>4</v>
      </c>
      <c r="G206" s="14">
        <v>30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1314</v>
      </c>
      <c r="E207" s="14">
        <v>55</v>
      </c>
      <c r="F207" s="14">
        <v>4</v>
      </c>
      <c r="G207" s="14">
        <v>30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1315</v>
      </c>
      <c r="E208" s="14">
        <v>55</v>
      </c>
      <c r="F208" s="14">
        <v>4</v>
      </c>
      <c r="G208" s="14">
        <v>30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>
        <v>0</v>
      </c>
      <c r="B209" s="14">
        <v>150</v>
      </c>
      <c r="C209" s="14">
        <v>460</v>
      </c>
      <c r="D209" s="14" t="s">
        <v>1316</v>
      </c>
      <c r="E209" s="14">
        <v>55</v>
      </c>
      <c r="F209" s="14">
        <v>4</v>
      </c>
      <c r="G209" s="14">
        <v>30</v>
      </c>
      <c r="H209" s="14">
        <v>0</v>
      </c>
      <c r="I209" s="14">
        <v>246</v>
      </c>
      <c r="J209" s="14">
        <v>0</v>
      </c>
      <c r="K209" s="14">
        <v>0</v>
      </c>
      <c r="L209" s="12">
        <v>0</v>
      </c>
      <c r="M209" s="12">
        <v>0</v>
      </c>
      <c r="N209" s="12">
        <v>0</v>
      </c>
    </row>
    <row r="210" spans="1:14" s="14" customFormat="1">
      <c r="A210" s="13">
        <v>0</v>
      </c>
      <c r="B210" s="14">
        <v>150</v>
      </c>
      <c r="C210" s="14">
        <v>460</v>
      </c>
      <c r="D210" s="14" t="s">
        <v>1317</v>
      </c>
      <c r="E210" s="14">
        <v>55</v>
      </c>
      <c r="F210" s="14">
        <v>4</v>
      </c>
      <c r="G210" s="14">
        <v>30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150</v>
      </c>
      <c r="C211" s="14">
        <v>460</v>
      </c>
      <c r="D211" s="14" t="s">
        <v>1318</v>
      </c>
      <c r="E211" s="14">
        <v>55</v>
      </c>
      <c r="F211" s="14">
        <v>4</v>
      </c>
      <c r="G211" s="14">
        <v>30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/>
    </row>
    <row r="213" spans="1:14" s="14" customFormat="1">
      <c r="A213" s="13">
        <v>0</v>
      </c>
      <c r="B213" s="14">
        <v>550</v>
      </c>
      <c r="C213" s="14">
        <v>460</v>
      </c>
      <c r="D213" s="14" t="s">
        <v>1076</v>
      </c>
      <c r="E213" s="14">
        <v>55</v>
      </c>
      <c r="F213" s="14">
        <v>4</v>
      </c>
      <c r="G213" s="14">
        <v>30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1314</v>
      </c>
      <c r="E214" s="14">
        <v>55</v>
      </c>
      <c r="F214" s="14">
        <v>4</v>
      </c>
      <c r="G214" s="14">
        <v>30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1315</v>
      </c>
      <c r="E215" s="14">
        <v>55</v>
      </c>
      <c r="F215" s="14">
        <v>4</v>
      </c>
      <c r="G215" s="14">
        <v>30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>
        <v>0</v>
      </c>
      <c r="B216" s="14">
        <v>550</v>
      </c>
      <c r="C216" s="14">
        <v>460</v>
      </c>
      <c r="D216" s="14" t="s">
        <v>1316</v>
      </c>
      <c r="E216" s="14">
        <v>55</v>
      </c>
      <c r="F216" s="14">
        <v>4</v>
      </c>
      <c r="G216" s="14">
        <v>30</v>
      </c>
      <c r="H216" s="14">
        <v>0</v>
      </c>
      <c r="I216" s="14">
        <v>246</v>
      </c>
      <c r="J216" s="14">
        <v>0</v>
      </c>
      <c r="K216" s="14">
        <v>0</v>
      </c>
      <c r="L216" s="12">
        <v>0</v>
      </c>
      <c r="M216" s="12">
        <v>0</v>
      </c>
      <c r="N216" s="12">
        <v>0</v>
      </c>
    </row>
    <row r="217" spans="1:14" s="14" customFormat="1">
      <c r="A217" s="13">
        <v>0</v>
      </c>
      <c r="B217" s="14">
        <v>550</v>
      </c>
      <c r="C217" s="14">
        <v>460</v>
      </c>
      <c r="D217" s="14" t="s">
        <v>1317</v>
      </c>
      <c r="E217" s="14">
        <v>55</v>
      </c>
      <c r="F217" s="14">
        <v>4</v>
      </c>
      <c r="G217" s="14">
        <v>30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550</v>
      </c>
      <c r="C218" s="14">
        <v>460</v>
      </c>
      <c r="D218" s="14" t="s">
        <v>1318</v>
      </c>
      <c r="E218" s="14">
        <v>55</v>
      </c>
      <c r="F218" s="14">
        <v>4</v>
      </c>
      <c r="G218" s="14">
        <v>30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/>
    </row>
    <row r="220" spans="1:14" s="14" customFormat="1">
      <c r="A220" s="13">
        <v>0</v>
      </c>
      <c r="B220" s="14">
        <v>100</v>
      </c>
      <c r="C220" s="14">
        <v>100</v>
      </c>
      <c r="D220" s="14" t="s">
        <v>1319</v>
      </c>
      <c r="E220" s="14">
        <v>55</v>
      </c>
      <c r="F220" s="14">
        <v>4</v>
      </c>
      <c r="G220" s="14">
        <v>30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642</v>
      </c>
      <c r="E221" s="14">
        <v>55</v>
      </c>
      <c r="F221" s="14">
        <v>4</v>
      </c>
      <c r="G221" s="14">
        <v>30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644</v>
      </c>
      <c r="E222" s="14">
        <v>55</v>
      </c>
      <c r="F222" s="14">
        <v>4</v>
      </c>
      <c r="G222" s="14">
        <v>30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651</v>
      </c>
      <c r="E223" s="14">
        <v>55</v>
      </c>
      <c r="F223" s="14">
        <v>4</v>
      </c>
      <c r="G223" s="14">
        <v>30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1320</v>
      </c>
      <c r="E224" s="14">
        <v>55</v>
      </c>
      <c r="F224" s="14">
        <v>4</v>
      </c>
      <c r="G224" s="14">
        <v>30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100</v>
      </c>
      <c r="C225" s="14">
        <v>100</v>
      </c>
      <c r="D225" s="14" t="s">
        <v>1321</v>
      </c>
      <c r="E225" s="14">
        <v>55</v>
      </c>
      <c r="F225" s="14">
        <v>4</v>
      </c>
      <c r="G225" s="14">
        <v>30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100</v>
      </c>
      <c r="C226" s="14">
        <v>100</v>
      </c>
      <c r="D226" s="14" t="s">
        <v>649</v>
      </c>
      <c r="E226" s="14">
        <v>55</v>
      </c>
      <c r="F226" s="14">
        <v>4</v>
      </c>
      <c r="G226" s="14">
        <v>30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100</v>
      </c>
      <c r="C227" s="14">
        <v>100</v>
      </c>
      <c r="D227" s="14" t="s">
        <v>1322</v>
      </c>
      <c r="E227" s="14">
        <v>55</v>
      </c>
      <c r="F227" s="14">
        <v>4</v>
      </c>
      <c r="G227" s="14">
        <v>30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1319</v>
      </c>
      <c r="E228" s="14">
        <v>55</v>
      </c>
      <c r="F228" s="14">
        <v>4</v>
      </c>
      <c r="G228" s="14">
        <v>30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642</v>
      </c>
      <c r="E229" s="14">
        <v>55</v>
      </c>
      <c r="F229" s="14">
        <v>4</v>
      </c>
      <c r="G229" s="14">
        <v>30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644</v>
      </c>
      <c r="E230" s="14">
        <v>55</v>
      </c>
      <c r="F230" s="14">
        <v>4</v>
      </c>
      <c r="G230" s="14">
        <v>30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651</v>
      </c>
      <c r="E231" s="14">
        <v>55</v>
      </c>
      <c r="F231" s="14">
        <v>4</v>
      </c>
      <c r="G231" s="14">
        <v>30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1320</v>
      </c>
      <c r="E232" s="14">
        <v>55</v>
      </c>
      <c r="F232" s="14">
        <v>4</v>
      </c>
      <c r="G232" s="14">
        <v>30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200</v>
      </c>
      <c r="C233" s="14">
        <v>100</v>
      </c>
      <c r="D233" s="14" t="s">
        <v>1321</v>
      </c>
      <c r="E233" s="14">
        <v>55</v>
      </c>
      <c r="F233" s="14">
        <v>4</v>
      </c>
      <c r="G233" s="14">
        <v>30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200</v>
      </c>
      <c r="C234" s="14">
        <v>100</v>
      </c>
      <c r="D234" s="14" t="s">
        <v>649</v>
      </c>
      <c r="E234" s="14">
        <v>55</v>
      </c>
      <c r="F234" s="14">
        <v>4</v>
      </c>
      <c r="G234" s="14">
        <v>30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200</v>
      </c>
      <c r="C235" s="14">
        <v>100</v>
      </c>
      <c r="D235" s="14" t="s">
        <v>1322</v>
      </c>
      <c r="E235" s="14">
        <v>55</v>
      </c>
      <c r="F235" s="14">
        <v>4</v>
      </c>
      <c r="G235" s="14">
        <v>30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1319</v>
      </c>
      <c r="E236" s="14">
        <v>55</v>
      </c>
      <c r="F236" s="14">
        <v>4</v>
      </c>
      <c r="G236" s="14">
        <v>30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642</v>
      </c>
      <c r="E237" s="14">
        <v>55</v>
      </c>
      <c r="F237" s="14">
        <v>4</v>
      </c>
      <c r="G237" s="14">
        <v>30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644</v>
      </c>
      <c r="E238" s="14">
        <v>55</v>
      </c>
      <c r="F238" s="14">
        <v>4</v>
      </c>
      <c r="G238" s="14">
        <v>30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651</v>
      </c>
      <c r="E239" s="14">
        <v>55</v>
      </c>
      <c r="F239" s="14">
        <v>4</v>
      </c>
      <c r="G239" s="14">
        <v>30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1320</v>
      </c>
      <c r="E240" s="14">
        <v>55</v>
      </c>
      <c r="F240" s="14">
        <v>4</v>
      </c>
      <c r="G240" s="14">
        <v>30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300</v>
      </c>
      <c r="C241" s="14">
        <v>100</v>
      </c>
      <c r="D241" s="14" t="s">
        <v>1321</v>
      </c>
      <c r="E241" s="14">
        <v>55</v>
      </c>
      <c r="F241" s="14">
        <v>4</v>
      </c>
      <c r="G241" s="14">
        <v>30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300</v>
      </c>
      <c r="C242" s="14">
        <v>100</v>
      </c>
      <c r="D242" s="14" t="s">
        <v>649</v>
      </c>
      <c r="E242" s="14">
        <v>55</v>
      </c>
      <c r="F242" s="14">
        <v>4</v>
      </c>
      <c r="G242" s="14">
        <v>30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300</v>
      </c>
      <c r="C243" s="14">
        <v>100</v>
      </c>
      <c r="D243" s="14" t="s">
        <v>1322</v>
      </c>
      <c r="E243" s="14">
        <v>55</v>
      </c>
      <c r="F243" s="14">
        <v>4</v>
      </c>
      <c r="G243" s="14">
        <v>30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1319</v>
      </c>
      <c r="E244" s="14">
        <v>55</v>
      </c>
      <c r="F244" s="14">
        <v>4</v>
      </c>
      <c r="G244" s="14">
        <v>30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642</v>
      </c>
      <c r="E245" s="14">
        <v>55</v>
      </c>
      <c r="F245" s="14">
        <v>4</v>
      </c>
      <c r="G245" s="14">
        <v>30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644</v>
      </c>
      <c r="E246" s="14">
        <v>55</v>
      </c>
      <c r="F246" s="14">
        <v>4</v>
      </c>
      <c r="G246" s="14">
        <v>30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651</v>
      </c>
      <c r="E247" s="14">
        <v>55</v>
      </c>
      <c r="F247" s="14">
        <v>4</v>
      </c>
      <c r="G247" s="14">
        <v>30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1320</v>
      </c>
      <c r="E248" s="14">
        <v>55</v>
      </c>
      <c r="F248" s="14">
        <v>4</v>
      </c>
      <c r="G248" s="14">
        <v>30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>
        <v>0</v>
      </c>
      <c r="B249" s="14">
        <v>400</v>
      </c>
      <c r="C249" s="14">
        <v>100</v>
      </c>
      <c r="D249" s="14" t="s">
        <v>1321</v>
      </c>
      <c r="E249" s="14">
        <v>55</v>
      </c>
      <c r="F249" s="14">
        <v>4</v>
      </c>
      <c r="G249" s="14">
        <v>30</v>
      </c>
      <c r="H249" s="14">
        <v>0</v>
      </c>
      <c r="I249" s="14">
        <v>246</v>
      </c>
      <c r="J249" s="14">
        <v>0</v>
      </c>
      <c r="K249" s="14">
        <v>0</v>
      </c>
      <c r="L249" s="12">
        <v>0</v>
      </c>
      <c r="M249" s="12">
        <v>0</v>
      </c>
      <c r="N249" s="12">
        <v>0</v>
      </c>
    </row>
    <row r="250" spans="1:14" s="14" customFormat="1">
      <c r="A250" s="13">
        <v>0</v>
      </c>
      <c r="B250" s="14">
        <v>400</v>
      </c>
      <c r="C250" s="14">
        <v>100</v>
      </c>
      <c r="D250" s="14" t="s">
        <v>649</v>
      </c>
      <c r="E250" s="14">
        <v>55</v>
      </c>
      <c r="F250" s="14">
        <v>4</v>
      </c>
      <c r="G250" s="14">
        <v>30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400</v>
      </c>
      <c r="C251" s="14">
        <v>100</v>
      </c>
      <c r="D251" s="14" t="s">
        <v>1322</v>
      </c>
      <c r="E251" s="14">
        <v>55</v>
      </c>
      <c r="F251" s="14">
        <v>4</v>
      </c>
      <c r="G251" s="14">
        <v>30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/>
    </row>
    <row r="253" spans="1:14" s="14" customFormat="1">
      <c r="A253" s="13">
        <v>0</v>
      </c>
      <c r="B253" s="14">
        <v>100</v>
      </c>
      <c r="C253" s="14">
        <v>200</v>
      </c>
      <c r="D253" s="14" t="s">
        <v>1319</v>
      </c>
      <c r="E253" s="14">
        <v>55</v>
      </c>
      <c r="F253" s="14">
        <v>4</v>
      </c>
      <c r="G253" s="14">
        <v>30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642</v>
      </c>
      <c r="E254" s="14">
        <v>55</v>
      </c>
      <c r="F254" s="14">
        <v>4</v>
      </c>
      <c r="G254" s="14">
        <v>30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644</v>
      </c>
      <c r="E255" s="14">
        <v>55</v>
      </c>
      <c r="F255" s="14">
        <v>4</v>
      </c>
      <c r="G255" s="14">
        <v>30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651</v>
      </c>
      <c r="E256" s="14">
        <v>55</v>
      </c>
      <c r="F256" s="14">
        <v>4</v>
      </c>
      <c r="G256" s="14">
        <v>30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1320</v>
      </c>
      <c r="E257" s="14">
        <v>55</v>
      </c>
      <c r="F257" s="14">
        <v>4</v>
      </c>
      <c r="G257" s="14">
        <v>30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100</v>
      </c>
      <c r="C258" s="14">
        <v>200</v>
      </c>
      <c r="D258" s="14" t="s">
        <v>1321</v>
      </c>
      <c r="E258" s="14">
        <v>55</v>
      </c>
      <c r="F258" s="14">
        <v>4</v>
      </c>
      <c r="G258" s="14">
        <v>30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100</v>
      </c>
      <c r="C259" s="14">
        <v>200</v>
      </c>
      <c r="D259" s="14" t="s">
        <v>649</v>
      </c>
      <c r="E259" s="14">
        <v>55</v>
      </c>
      <c r="F259" s="14">
        <v>4</v>
      </c>
      <c r="G259" s="14">
        <v>30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100</v>
      </c>
      <c r="C260" s="14">
        <v>200</v>
      </c>
      <c r="D260" s="14" t="s">
        <v>1322</v>
      </c>
      <c r="E260" s="14">
        <v>55</v>
      </c>
      <c r="F260" s="14">
        <v>4</v>
      </c>
      <c r="G260" s="14">
        <v>30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1319</v>
      </c>
      <c r="E261" s="14">
        <v>55</v>
      </c>
      <c r="F261" s="14">
        <v>4</v>
      </c>
      <c r="G261" s="14">
        <v>30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642</v>
      </c>
      <c r="E262" s="14">
        <v>55</v>
      </c>
      <c r="F262" s="14">
        <v>4</v>
      </c>
      <c r="G262" s="14">
        <v>30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644</v>
      </c>
      <c r="E263" s="14">
        <v>55</v>
      </c>
      <c r="F263" s="14">
        <v>4</v>
      </c>
      <c r="G263" s="14">
        <v>30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651</v>
      </c>
      <c r="E264" s="14">
        <v>55</v>
      </c>
      <c r="F264" s="14">
        <v>4</v>
      </c>
      <c r="G264" s="14">
        <v>30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1320</v>
      </c>
      <c r="E265" s="14">
        <v>55</v>
      </c>
      <c r="F265" s="14">
        <v>4</v>
      </c>
      <c r="G265" s="14">
        <v>30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4" customFormat="1">
      <c r="A266" s="13">
        <v>0</v>
      </c>
      <c r="B266" s="14">
        <v>200</v>
      </c>
      <c r="C266" s="14">
        <v>200</v>
      </c>
      <c r="D266" s="14" t="s">
        <v>1321</v>
      </c>
      <c r="E266" s="14">
        <v>55</v>
      </c>
      <c r="F266" s="14">
        <v>4</v>
      </c>
      <c r="G266" s="14">
        <v>30</v>
      </c>
      <c r="H266" s="14">
        <v>0</v>
      </c>
      <c r="I266" s="14">
        <v>246</v>
      </c>
      <c r="J266" s="14">
        <v>0</v>
      </c>
      <c r="K266" s="14">
        <v>0</v>
      </c>
      <c r="L266" s="12">
        <v>0</v>
      </c>
      <c r="M266" s="12">
        <v>0</v>
      </c>
      <c r="N266" s="12">
        <v>0</v>
      </c>
    </row>
    <row r="267" spans="1:14" s="14" customFormat="1">
      <c r="A267" s="13">
        <v>0</v>
      </c>
      <c r="B267" s="14">
        <v>200</v>
      </c>
      <c r="C267" s="14">
        <v>200</v>
      </c>
      <c r="D267" s="14" t="s">
        <v>649</v>
      </c>
      <c r="E267" s="14">
        <v>55</v>
      </c>
      <c r="F267" s="14">
        <v>4</v>
      </c>
      <c r="G267" s="14">
        <v>30</v>
      </c>
      <c r="H267" s="14">
        <v>0</v>
      </c>
      <c r="I267" s="14">
        <v>246</v>
      </c>
      <c r="J267" s="14">
        <v>0</v>
      </c>
      <c r="K267" s="14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200</v>
      </c>
      <c r="C268" s="14">
        <v>200</v>
      </c>
      <c r="D268" s="14" t="s">
        <v>1322</v>
      </c>
      <c r="E268" s="14">
        <v>55</v>
      </c>
      <c r="F268" s="14">
        <v>4</v>
      </c>
      <c r="G268" s="14">
        <v>30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6" customFormat="1">
      <c r="A269" s="15">
        <v>0</v>
      </c>
      <c r="B269" s="16">
        <v>300</v>
      </c>
      <c r="C269" s="16">
        <v>200</v>
      </c>
      <c r="D269" s="16" t="s">
        <v>1072</v>
      </c>
      <c r="E269" s="16">
        <v>55</v>
      </c>
      <c r="F269" s="16">
        <v>20</v>
      </c>
      <c r="G269" s="16">
        <v>30</v>
      </c>
      <c r="H269" s="16">
        <v>0</v>
      </c>
      <c r="I269" s="16">
        <v>246</v>
      </c>
      <c r="J269" s="16">
        <v>0</v>
      </c>
      <c r="K269" s="16">
        <v>0</v>
      </c>
      <c r="L269" s="12">
        <v>0</v>
      </c>
      <c r="M269" s="12">
        <v>0</v>
      </c>
      <c r="N269" s="12">
        <v>0</v>
      </c>
    </row>
    <row r="270" spans="1:14" s="16" customFormat="1">
      <c r="A270" s="15">
        <v>0</v>
      </c>
      <c r="B270" s="16">
        <v>400</v>
      </c>
      <c r="C270" s="16">
        <v>200</v>
      </c>
      <c r="D270" s="16" t="s">
        <v>1072</v>
      </c>
      <c r="E270" s="16">
        <v>55</v>
      </c>
      <c r="F270" s="16">
        <v>20</v>
      </c>
      <c r="G270" s="16">
        <v>30</v>
      </c>
      <c r="H270" s="16">
        <v>0</v>
      </c>
      <c r="I270" s="16">
        <v>246</v>
      </c>
      <c r="J270" s="16">
        <v>0</v>
      </c>
      <c r="K270" s="16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1319</v>
      </c>
      <c r="E271" s="14">
        <v>55</v>
      </c>
      <c r="F271" s="14">
        <v>4</v>
      </c>
      <c r="G271" s="14">
        <v>30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642</v>
      </c>
      <c r="E272" s="14">
        <v>55</v>
      </c>
      <c r="F272" s="14">
        <v>4</v>
      </c>
      <c r="G272" s="14">
        <v>30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644</v>
      </c>
      <c r="E273" s="14">
        <v>55</v>
      </c>
      <c r="F273" s="14">
        <v>4</v>
      </c>
      <c r="G273" s="14">
        <v>30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651</v>
      </c>
      <c r="E274" s="14">
        <v>55</v>
      </c>
      <c r="F274" s="14">
        <v>4</v>
      </c>
      <c r="G274" s="14">
        <v>30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1320</v>
      </c>
      <c r="E275" s="14">
        <v>55</v>
      </c>
      <c r="F275" s="14">
        <v>4</v>
      </c>
      <c r="G275" s="14">
        <v>30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500</v>
      </c>
      <c r="C276" s="14">
        <v>200</v>
      </c>
      <c r="D276" s="14" t="s">
        <v>1321</v>
      </c>
      <c r="E276" s="14">
        <v>55</v>
      </c>
      <c r="F276" s="14">
        <v>4</v>
      </c>
      <c r="G276" s="14">
        <v>30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500</v>
      </c>
      <c r="C277" s="14">
        <v>200</v>
      </c>
      <c r="D277" s="14" t="s">
        <v>649</v>
      </c>
      <c r="E277" s="14">
        <v>55</v>
      </c>
      <c r="F277" s="14">
        <v>4</v>
      </c>
      <c r="G277" s="14">
        <v>30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500</v>
      </c>
      <c r="C278" s="14">
        <v>200</v>
      </c>
      <c r="D278" s="14" t="s">
        <v>1322</v>
      </c>
      <c r="E278" s="14">
        <v>55</v>
      </c>
      <c r="F278" s="14">
        <v>4</v>
      </c>
      <c r="G278" s="14">
        <v>30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1319</v>
      </c>
      <c r="E279" s="14">
        <v>55</v>
      </c>
      <c r="F279" s="14">
        <v>4</v>
      </c>
      <c r="G279" s="14">
        <v>30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642</v>
      </c>
      <c r="E280" s="14">
        <v>55</v>
      </c>
      <c r="F280" s="14">
        <v>4</v>
      </c>
      <c r="G280" s="14">
        <v>30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644</v>
      </c>
      <c r="E281" s="14">
        <v>55</v>
      </c>
      <c r="F281" s="14">
        <v>4</v>
      </c>
      <c r="G281" s="14">
        <v>30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651</v>
      </c>
      <c r="E282" s="14">
        <v>55</v>
      </c>
      <c r="F282" s="14">
        <v>4</v>
      </c>
      <c r="G282" s="14">
        <v>30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1320</v>
      </c>
      <c r="E283" s="14">
        <v>55</v>
      </c>
      <c r="F283" s="14">
        <v>4</v>
      </c>
      <c r="G283" s="14">
        <v>30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>
        <v>0</v>
      </c>
      <c r="B284" s="14">
        <v>600</v>
      </c>
      <c r="C284" s="14">
        <v>200</v>
      </c>
      <c r="D284" s="14" t="s">
        <v>1321</v>
      </c>
      <c r="E284" s="14">
        <v>55</v>
      </c>
      <c r="F284" s="14">
        <v>4</v>
      </c>
      <c r="G284" s="14">
        <v>30</v>
      </c>
      <c r="H284" s="14">
        <v>0</v>
      </c>
      <c r="I284" s="14">
        <v>246</v>
      </c>
      <c r="J284" s="14">
        <v>0</v>
      </c>
      <c r="K284" s="14">
        <v>0</v>
      </c>
      <c r="L284" s="12">
        <v>0</v>
      </c>
      <c r="M284" s="12">
        <v>0</v>
      </c>
      <c r="N284" s="12">
        <v>0</v>
      </c>
    </row>
    <row r="285" spans="1:14" s="14" customFormat="1">
      <c r="A285" s="13">
        <v>0</v>
      </c>
      <c r="B285" s="14">
        <v>600</v>
      </c>
      <c r="C285" s="14">
        <v>200</v>
      </c>
      <c r="D285" s="14" t="s">
        <v>649</v>
      </c>
      <c r="E285" s="14">
        <v>55</v>
      </c>
      <c r="F285" s="14">
        <v>4</v>
      </c>
      <c r="G285" s="14">
        <v>30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600</v>
      </c>
      <c r="C286" s="14">
        <v>200</v>
      </c>
      <c r="D286" s="14" t="s">
        <v>1322</v>
      </c>
      <c r="E286" s="14">
        <v>55</v>
      </c>
      <c r="F286" s="14">
        <v>4</v>
      </c>
      <c r="G286" s="14">
        <v>30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/>
    </row>
    <row r="288" spans="1:14" s="14" customFormat="1">
      <c r="A288" s="13">
        <v>0</v>
      </c>
      <c r="B288" s="14">
        <v>100</v>
      </c>
      <c r="C288" s="14">
        <v>300</v>
      </c>
      <c r="D288" s="14" t="s">
        <v>1319</v>
      </c>
      <c r="E288" s="14">
        <v>55</v>
      </c>
      <c r="F288" s="14">
        <v>4</v>
      </c>
      <c r="G288" s="14">
        <v>30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642</v>
      </c>
      <c r="E289" s="14">
        <v>55</v>
      </c>
      <c r="F289" s="14">
        <v>4</v>
      </c>
      <c r="G289" s="14">
        <v>30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644</v>
      </c>
      <c r="E290" s="14">
        <v>55</v>
      </c>
      <c r="F290" s="14">
        <v>4</v>
      </c>
      <c r="G290" s="14">
        <v>30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651</v>
      </c>
      <c r="E291" s="14">
        <v>55</v>
      </c>
      <c r="F291" s="14">
        <v>4</v>
      </c>
      <c r="G291" s="14">
        <v>30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1320</v>
      </c>
      <c r="E292" s="14">
        <v>55</v>
      </c>
      <c r="F292" s="14">
        <v>4</v>
      </c>
      <c r="G292" s="14">
        <v>30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100</v>
      </c>
      <c r="C293" s="14">
        <v>300</v>
      </c>
      <c r="D293" s="14" t="s">
        <v>1321</v>
      </c>
      <c r="E293" s="14">
        <v>55</v>
      </c>
      <c r="F293" s="14">
        <v>4</v>
      </c>
      <c r="G293" s="14">
        <v>30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100</v>
      </c>
      <c r="C294" s="14">
        <v>300</v>
      </c>
      <c r="D294" s="14" t="s">
        <v>649</v>
      </c>
      <c r="E294" s="14">
        <v>55</v>
      </c>
      <c r="F294" s="14">
        <v>4</v>
      </c>
      <c r="G294" s="14">
        <v>30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100</v>
      </c>
      <c r="C295" s="14">
        <v>300</v>
      </c>
      <c r="D295" s="14" t="s">
        <v>1322</v>
      </c>
      <c r="E295" s="14">
        <v>55</v>
      </c>
      <c r="F295" s="14">
        <v>4</v>
      </c>
      <c r="G295" s="14">
        <v>30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1319</v>
      </c>
      <c r="E296" s="14">
        <v>55</v>
      </c>
      <c r="F296" s="14">
        <v>4</v>
      </c>
      <c r="G296" s="14">
        <v>30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642</v>
      </c>
      <c r="E297" s="14">
        <v>55</v>
      </c>
      <c r="F297" s="14">
        <v>4</v>
      </c>
      <c r="G297" s="14">
        <v>30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644</v>
      </c>
      <c r="E298" s="14">
        <v>55</v>
      </c>
      <c r="F298" s="14">
        <v>4</v>
      </c>
      <c r="G298" s="14">
        <v>30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651</v>
      </c>
      <c r="E299" s="14">
        <v>55</v>
      </c>
      <c r="F299" s="14">
        <v>4</v>
      </c>
      <c r="G299" s="14">
        <v>30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1320</v>
      </c>
      <c r="E300" s="14">
        <v>55</v>
      </c>
      <c r="F300" s="14">
        <v>4</v>
      </c>
      <c r="G300" s="14">
        <v>30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4" customFormat="1">
      <c r="A301" s="13">
        <v>0</v>
      </c>
      <c r="B301" s="14">
        <v>200</v>
      </c>
      <c r="C301" s="14">
        <v>300</v>
      </c>
      <c r="D301" s="14" t="s">
        <v>1321</v>
      </c>
      <c r="E301" s="14">
        <v>55</v>
      </c>
      <c r="F301" s="14">
        <v>4</v>
      </c>
      <c r="G301" s="14">
        <v>30</v>
      </c>
      <c r="H301" s="14">
        <v>0</v>
      </c>
      <c r="I301" s="14">
        <v>246</v>
      </c>
      <c r="J301" s="14">
        <v>0</v>
      </c>
      <c r="K301" s="14">
        <v>0</v>
      </c>
      <c r="L301" s="12">
        <v>0</v>
      </c>
      <c r="M301" s="12">
        <v>0</v>
      </c>
      <c r="N301" s="12">
        <v>0</v>
      </c>
    </row>
    <row r="302" spans="1:14" s="14" customFormat="1">
      <c r="A302" s="13">
        <v>0</v>
      </c>
      <c r="B302" s="14">
        <v>200</v>
      </c>
      <c r="C302" s="14">
        <v>300</v>
      </c>
      <c r="D302" s="14" t="s">
        <v>649</v>
      </c>
      <c r="E302" s="14">
        <v>55</v>
      </c>
      <c r="F302" s="14">
        <v>4</v>
      </c>
      <c r="G302" s="14">
        <v>30</v>
      </c>
      <c r="H302" s="14">
        <v>0</v>
      </c>
      <c r="I302" s="14">
        <v>246</v>
      </c>
      <c r="J302" s="14">
        <v>0</v>
      </c>
      <c r="K302" s="14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200</v>
      </c>
      <c r="C303" s="14">
        <v>300</v>
      </c>
      <c r="D303" s="14" t="s">
        <v>1322</v>
      </c>
      <c r="E303" s="14">
        <v>55</v>
      </c>
      <c r="F303" s="14">
        <v>4</v>
      </c>
      <c r="G303" s="14">
        <v>30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6" customFormat="1">
      <c r="A304" s="15">
        <v>0</v>
      </c>
      <c r="B304" s="16">
        <v>300</v>
      </c>
      <c r="C304" s="16">
        <v>300</v>
      </c>
      <c r="D304" s="16" t="s">
        <v>1072</v>
      </c>
      <c r="E304" s="16">
        <v>55</v>
      </c>
      <c r="F304" s="16">
        <v>20</v>
      </c>
      <c r="G304" s="16">
        <v>30</v>
      </c>
      <c r="H304" s="16">
        <v>0</v>
      </c>
      <c r="I304" s="16">
        <v>246</v>
      </c>
      <c r="J304" s="16">
        <v>0</v>
      </c>
      <c r="K304" s="16">
        <v>0</v>
      </c>
      <c r="L304" s="12">
        <v>0</v>
      </c>
      <c r="M304" s="12">
        <v>0</v>
      </c>
      <c r="N304" s="12">
        <v>0</v>
      </c>
    </row>
    <row r="305" spans="1:14" s="16" customFormat="1">
      <c r="A305" s="15">
        <v>0</v>
      </c>
      <c r="B305" s="16">
        <v>400</v>
      </c>
      <c r="C305" s="16">
        <v>300</v>
      </c>
      <c r="D305" s="16" t="s">
        <v>1072</v>
      </c>
      <c r="E305" s="16">
        <v>55</v>
      </c>
      <c r="F305" s="16">
        <v>20</v>
      </c>
      <c r="G305" s="16">
        <v>30</v>
      </c>
      <c r="H305" s="16">
        <v>0</v>
      </c>
      <c r="I305" s="16">
        <v>246</v>
      </c>
      <c r="J305" s="16">
        <v>0</v>
      </c>
      <c r="K305" s="16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1319</v>
      </c>
      <c r="E306" s="14">
        <v>55</v>
      </c>
      <c r="F306" s="14">
        <v>4</v>
      </c>
      <c r="G306" s="14">
        <v>30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642</v>
      </c>
      <c r="E307" s="14">
        <v>55</v>
      </c>
      <c r="F307" s="14">
        <v>4</v>
      </c>
      <c r="G307" s="14">
        <v>30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644</v>
      </c>
      <c r="E308" s="14">
        <v>55</v>
      </c>
      <c r="F308" s="14">
        <v>4</v>
      </c>
      <c r="G308" s="14">
        <v>30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651</v>
      </c>
      <c r="E309" s="14">
        <v>55</v>
      </c>
      <c r="F309" s="14">
        <v>4</v>
      </c>
      <c r="G309" s="14">
        <v>30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1320</v>
      </c>
      <c r="E310" s="14">
        <v>55</v>
      </c>
      <c r="F310" s="14">
        <v>4</v>
      </c>
      <c r="G310" s="14">
        <v>30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500</v>
      </c>
      <c r="C311" s="14">
        <v>300</v>
      </c>
      <c r="D311" s="14" t="s">
        <v>1321</v>
      </c>
      <c r="E311" s="14">
        <v>55</v>
      </c>
      <c r="F311" s="14">
        <v>4</v>
      </c>
      <c r="G311" s="14">
        <v>30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500</v>
      </c>
      <c r="C312" s="14">
        <v>300</v>
      </c>
      <c r="D312" s="14" t="s">
        <v>649</v>
      </c>
      <c r="E312" s="14">
        <v>55</v>
      </c>
      <c r="F312" s="14">
        <v>4</v>
      </c>
      <c r="G312" s="14">
        <v>30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500</v>
      </c>
      <c r="C313" s="14">
        <v>300</v>
      </c>
      <c r="D313" s="14" t="s">
        <v>1322</v>
      </c>
      <c r="E313" s="14">
        <v>55</v>
      </c>
      <c r="F313" s="14">
        <v>4</v>
      </c>
      <c r="G313" s="14">
        <v>30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1319</v>
      </c>
      <c r="E314" s="14">
        <v>55</v>
      </c>
      <c r="F314" s="14">
        <v>4</v>
      </c>
      <c r="G314" s="14">
        <v>30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642</v>
      </c>
      <c r="E315" s="14">
        <v>55</v>
      </c>
      <c r="F315" s="14">
        <v>4</v>
      </c>
      <c r="G315" s="14">
        <v>30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644</v>
      </c>
      <c r="E316" s="14">
        <v>55</v>
      </c>
      <c r="F316" s="14">
        <v>4</v>
      </c>
      <c r="G316" s="14">
        <v>30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651</v>
      </c>
      <c r="E317" s="14">
        <v>55</v>
      </c>
      <c r="F317" s="14">
        <v>4</v>
      </c>
      <c r="G317" s="14">
        <v>30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1320</v>
      </c>
      <c r="E318" s="14">
        <v>55</v>
      </c>
      <c r="F318" s="14">
        <v>4</v>
      </c>
      <c r="G318" s="14">
        <v>30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>
        <v>0</v>
      </c>
      <c r="B319" s="14">
        <v>600</v>
      </c>
      <c r="C319" s="14">
        <v>300</v>
      </c>
      <c r="D319" s="14" t="s">
        <v>1321</v>
      </c>
      <c r="E319" s="14">
        <v>55</v>
      </c>
      <c r="F319" s="14">
        <v>4</v>
      </c>
      <c r="G319" s="14">
        <v>30</v>
      </c>
      <c r="H319" s="14">
        <v>0</v>
      </c>
      <c r="I319" s="14">
        <v>246</v>
      </c>
      <c r="J319" s="14">
        <v>0</v>
      </c>
      <c r="K319" s="14">
        <v>0</v>
      </c>
      <c r="L319" s="12">
        <v>0</v>
      </c>
      <c r="M319" s="12">
        <v>0</v>
      </c>
      <c r="N319" s="12">
        <v>0</v>
      </c>
    </row>
    <row r="320" spans="1:14" s="14" customFormat="1">
      <c r="A320" s="13">
        <v>0</v>
      </c>
      <c r="B320" s="14">
        <v>600</v>
      </c>
      <c r="C320" s="14">
        <v>300</v>
      </c>
      <c r="D320" s="14" t="s">
        <v>649</v>
      </c>
      <c r="E320" s="14">
        <v>55</v>
      </c>
      <c r="F320" s="14">
        <v>4</v>
      </c>
      <c r="G320" s="14">
        <v>30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600</v>
      </c>
      <c r="C321" s="14">
        <v>300</v>
      </c>
      <c r="D321" s="14" t="s">
        <v>1322</v>
      </c>
      <c r="E321" s="14">
        <v>55</v>
      </c>
      <c r="F321" s="14">
        <v>4</v>
      </c>
      <c r="G321" s="14">
        <v>30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/>
    </row>
    <row r="323" spans="1:14" s="14" customFormat="1">
      <c r="A323" s="13">
        <v>0</v>
      </c>
      <c r="B323" s="14">
        <v>100</v>
      </c>
      <c r="C323" s="14">
        <v>400</v>
      </c>
      <c r="D323" s="14" t="s">
        <v>1319</v>
      </c>
      <c r="E323" s="14">
        <v>55</v>
      </c>
      <c r="F323" s="14">
        <v>4</v>
      </c>
      <c r="G323" s="14">
        <v>30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642</v>
      </c>
      <c r="E324" s="14">
        <v>55</v>
      </c>
      <c r="F324" s="14">
        <v>4</v>
      </c>
      <c r="G324" s="14">
        <v>30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644</v>
      </c>
      <c r="E325" s="14">
        <v>55</v>
      </c>
      <c r="F325" s="14">
        <v>4</v>
      </c>
      <c r="G325" s="14">
        <v>30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651</v>
      </c>
      <c r="E326" s="14">
        <v>55</v>
      </c>
      <c r="F326" s="14">
        <v>4</v>
      </c>
      <c r="G326" s="14">
        <v>30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1320</v>
      </c>
      <c r="E327" s="14">
        <v>55</v>
      </c>
      <c r="F327" s="14">
        <v>4</v>
      </c>
      <c r="G327" s="14">
        <v>30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100</v>
      </c>
      <c r="C328" s="14">
        <v>400</v>
      </c>
      <c r="D328" s="14" t="s">
        <v>1321</v>
      </c>
      <c r="E328" s="14">
        <v>55</v>
      </c>
      <c r="F328" s="14">
        <v>4</v>
      </c>
      <c r="G328" s="14">
        <v>30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100</v>
      </c>
      <c r="C329" s="14">
        <v>400</v>
      </c>
      <c r="D329" s="14" t="s">
        <v>649</v>
      </c>
      <c r="E329" s="14">
        <v>55</v>
      </c>
      <c r="F329" s="14">
        <v>4</v>
      </c>
      <c r="G329" s="14">
        <v>30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100</v>
      </c>
      <c r="C330" s="14">
        <v>400</v>
      </c>
      <c r="D330" s="14" t="s">
        <v>1322</v>
      </c>
      <c r="E330" s="14">
        <v>55</v>
      </c>
      <c r="F330" s="14">
        <v>4</v>
      </c>
      <c r="G330" s="14">
        <v>30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1319</v>
      </c>
      <c r="E331" s="14">
        <v>55</v>
      </c>
      <c r="F331" s="14">
        <v>4</v>
      </c>
      <c r="G331" s="14">
        <v>30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642</v>
      </c>
      <c r="E332" s="14">
        <v>55</v>
      </c>
      <c r="F332" s="14">
        <v>4</v>
      </c>
      <c r="G332" s="14">
        <v>30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644</v>
      </c>
      <c r="E333" s="14">
        <v>55</v>
      </c>
      <c r="F333" s="14">
        <v>4</v>
      </c>
      <c r="G333" s="14">
        <v>30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651</v>
      </c>
      <c r="E334" s="14">
        <v>55</v>
      </c>
      <c r="F334" s="14">
        <v>4</v>
      </c>
      <c r="G334" s="14">
        <v>30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1320</v>
      </c>
      <c r="E335" s="14">
        <v>55</v>
      </c>
      <c r="F335" s="14">
        <v>4</v>
      </c>
      <c r="G335" s="14">
        <v>30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200</v>
      </c>
      <c r="C336" s="14">
        <v>400</v>
      </c>
      <c r="D336" s="14" t="s">
        <v>1321</v>
      </c>
      <c r="E336" s="14">
        <v>55</v>
      </c>
      <c r="F336" s="14">
        <v>4</v>
      </c>
      <c r="G336" s="14">
        <v>30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200</v>
      </c>
      <c r="C337" s="14">
        <v>400</v>
      </c>
      <c r="D337" s="14" t="s">
        <v>649</v>
      </c>
      <c r="E337" s="14">
        <v>55</v>
      </c>
      <c r="F337" s="14">
        <v>4</v>
      </c>
      <c r="G337" s="14">
        <v>30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200</v>
      </c>
      <c r="C338" s="14">
        <v>400</v>
      </c>
      <c r="D338" s="14" t="s">
        <v>1322</v>
      </c>
      <c r="E338" s="14">
        <v>55</v>
      </c>
      <c r="F338" s="14">
        <v>4</v>
      </c>
      <c r="G338" s="14">
        <v>30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1319</v>
      </c>
      <c r="E339" s="14">
        <v>55</v>
      </c>
      <c r="F339" s="14">
        <v>4</v>
      </c>
      <c r="G339" s="14">
        <v>30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642</v>
      </c>
      <c r="E340" s="14">
        <v>55</v>
      </c>
      <c r="F340" s="14">
        <v>4</v>
      </c>
      <c r="G340" s="14">
        <v>30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644</v>
      </c>
      <c r="E341" s="14">
        <v>55</v>
      </c>
      <c r="F341" s="14">
        <v>4</v>
      </c>
      <c r="G341" s="14">
        <v>30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651</v>
      </c>
      <c r="E342" s="14">
        <v>55</v>
      </c>
      <c r="F342" s="14">
        <v>4</v>
      </c>
      <c r="G342" s="14">
        <v>30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1320</v>
      </c>
      <c r="E343" s="14">
        <v>55</v>
      </c>
      <c r="F343" s="14">
        <v>4</v>
      </c>
      <c r="G343" s="14">
        <v>30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300</v>
      </c>
      <c r="C344" s="14">
        <v>400</v>
      </c>
      <c r="D344" s="14" t="s">
        <v>1321</v>
      </c>
      <c r="E344" s="14">
        <v>55</v>
      </c>
      <c r="F344" s="14">
        <v>4</v>
      </c>
      <c r="G344" s="14">
        <v>30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300</v>
      </c>
      <c r="C345" s="14">
        <v>400</v>
      </c>
      <c r="D345" s="14" t="s">
        <v>649</v>
      </c>
      <c r="E345" s="14">
        <v>55</v>
      </c>
      <c r="F345" s="14">
        <v>4</v>
      </c>
      <c r="G345" s="14">
        <v>30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300</v>
      </c>
      <c r="C346" s="14">
        <v>400</v>
      </c>
      <c r="D346" s="14" t="s">
        <v>1322</v>
      </c>
      <c r="E346" s="14">
        <v>55</v>
      </c>
      <c r="F346" s="14">
        <v>4</v>
      </c>
      <c r="G346" s="14">
        <v>30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1319</v>
      </c>
      <c r="E347" s="14">
        <v>55</v>
      </c>
      <c r="F347" s="14">
        <v>4</v>
      </c>
      <c r="G347" s="14">
        <v>30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642</v>
      </c>
      <c r="E348" s="14">
        <v>55</v>
      </c>
      <c r="F348" s="14">
        <v>4</v>
      </c>
      <c r="G348" s="14">
        <v>30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644</v>
      </c>
      <c r="E349" s="14">
        <v>55</v>
      </c>
      <c r="F349" s="14">
        <v>4</v>
      </c>
      <c r="G349" s="14">
        <v>30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651</v>
      </c>
      <c r="E350" s="14">
        <v>55</v>
      </c>
      <c r="F350" s="14">
        <v>4</v>
      </c>
      <c r="G350" s="14">
        <v>30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1320</v>
      </c>
      <c r="E351" s="14">
        <v>55</v>
      </c>
      <c r="F351" s="14">
        <v>4</v>
      </c>
      <c r="G351" s="14">
        <v>30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400</v>
      </c>
      <c r="C352" s="14">
        <v>400</v>
      </c>
      <c r="D352" s="14" t="s">
        <v>1321</v>
      </c>
      <c r="E352" s="14">
        <v>55</v>
      </c>
      <c r="F352" s="14">
        <v>4</v>
      </c>
      <c r="G352" s="14">
        <v>30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400</v>
      </c>
      <c r="C353" s="14">
        <v>400</v>
      </c>
      <c r="D353" s="14" t="s">
        <v>649</v>
      </c>
      <c r="E353" s="14">
        <v>55</v>
      </c>
      <c r="F353" s="14">
        <v>4</v>
      </c>
      <c r="G353" s="14">
        <v>30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400</v>
      </c>
      <c r="C354" s="14">
        <v>400</v>
      </c>
      <c r="D354" s="14" t="s">
        <v>1322</v>
      </c>
      <c r="E354" s="14">
        <v>55</v>
      </c>
      <c r="F354" s="14">
        <v>4</v>
      </c>
      <c r="G354" s="14">
        <v>30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1319</v>
      </c>
      <c r="E355" s="14">
        <v>55</v>
      </c>
      <c r="F355" s="14">
        <v>4</v>
      </c>
      <c r="G355" s="14">
        <v>30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642</v>
      </c>
      <c r="E356" s="14">
        <v>55</v>
      </c>
      <c r="F356" s="14">
        <v>4</v>
      </c>
      <c r="G356" s="14">
        <v>30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644</v>
      </c>
      <c r="E357" s="14">
        <v>55</v>
      </c>
      <c r="F357" s="14">
        <v>4</v>
      </c>
      <c r="G357" s="14">
        <v>30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651</v>
      </c>
      <c r="E358" s="14">
        <v>55</v>
      </c>
      <c r="F358" s="14">
        <v>4</v>
      </c>
      <c r="G358" s="14">
        <v>30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1320</v>
      </c>
      <c r="E359" s="14">
        <v>55</v>
      </c>
      <c r="F359" s="14">
        <v>4</v>
      </c>
      <c r="G359" s="14">
        <v>30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500</v>
      </c>
      <c r="C360" s="14">
        <v>400</v>
      </c>
      <c r="D360" s="14" t="s">
        <v>1321</v>
      </c>
      <c r="E360" s="14">
        <v>55</v>
      </c>
      <c r="F360" s="14">
        <v>4</v>
      </c>
      <c r="G360" s="14">
        <v>30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500</v>
      </c>
      <c r="C361" s="14">
        <v>400</v>
      </c>
      <c r="D361" s="14" t="s">
        <v>649</v>
      </c>
      <c r="E361" s="14">
        <v>55</v>
      </c>
      <c r="F361" s="14">
        <v>4</v>
      </c>
      <c r="G361" s="14">
        <v>30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500</v>
      </c>
      <c r="C362" s="14">
        <v>400</v>
      </c>
      <c r="D362" s="14" t="s">
        <v>1322</v>
      </c>
      <c r="E362" s="14">
        <v>55</v>
      </c>
      <c r="F362" s="14">
        <v>4</v>
      </c>
      <c r="G362" s="14">
        <v>30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1319</v>
      </c>
      <c r="E363" s="14">
        <v>55</v>
      </c>
      <c r="F363" s="14">
        <v>4</v>
      </c>
      <c r="G363" s="14">
        <v>30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642</v>
      </c>
      <c r="E364" s="14">
        <v>55</v>
      </c>
      <c r="F364" s="14">
        <v>4</v>
      </c>
      <c r="G364" s="14">
        <v>30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644</v>
      </c>
      <c r="E365" s="14">
        <v>55</v>
      </c>
      <c r="F365" s="14">
        <v>4</v>
      </c>
      <c r="G365" s="14">
        <v>30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651</v>
      </c>
      <c r="E366" s="14">
        <v>55</v>
      </c>
      <c r="F366" s="14">
        <v>4</v>
      </c>
      <c r="G366" s="14">
        <v>30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1320</v>
      </c>
      <c r="E367" s="14">
        <v>55</v>
      </c>
      <c r="F367" s="14">
        <v>4</v>
      </c>
      <c r="G367" s="14">
        <v>30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>
        <v>0</v>
      </c>
      <c r="B368" s="14">
        <v>600</v>
      </c>
      <c r="C368" s="14">
        <v>400</v>
      </c>
      <c r="D368" s="14" t="s">
        <v>1321</v>
      </c>
      <c r="E368" s="14">
        <v>55</v>
      </c>
      <c r="F368" s="14">
        <v>4</v>
      </c>
      <c r="G368" s="14">
        <v>30</v>
      </c>
      <c r="H368" s="14">
        <v>0</v>
      </c>
      <c r="I368" s="14">
        <v>246</v>
      </c>
      <c r="J368" s="14">
        <v>0</v>
      </c>
      <c r="K368" s="14">
        <v>0</v>
      </c>
      <c r="L368" s="12">
        <v>0</v>
      </c>
      <c r="M368" s="12">
        <v>0</v>
      </c>
      <c r="N368" s="12">
        <v>0</v>
      </c>
    </row>
    <row r="369" spans="1:14" s="14" customFormat="1">
      <c r="A369" s="13">
        <v>0</v>
      </c>
      <c r="B369" s="14">
        <v>600</v>
      </c>
      <c r="C369" s="14">
        <v>400</v>
      </c>
      <c r="D369" s="14" t="s">
        <v>649</v>
      </c>
      <c r="E369" s="14">
        <v>55</v>
      </c>
      <c r="F369" s="14">
        <v>4</v>
      </c>
      <c r="G369" s="14">
        <v>30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600</v>
      </c>
      <c r="C370" s="14">
        <v>400</v>
      </c>
      <c r="D370" s="14" t="s">
        <v>1322</v>
      </c>
      <c r="E370" s="14">
        <v>55</v>
      </c>
      <c r="F370" s="14">
        <v>4</v>
      </c>
      <c r="G370" s="14">
        <v>30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/>
    </row>
    <row r="372" spans="1:14" s="14" customFormat="1">
      <c r="A372" s="13">
        <v>0</v>
      </c>
      <c r="B372" s="14">
        <v>100</v>
      </c>
      <c r="C372" s="14">
        <v>500</v>
      </c>
      <c r="D372" s="14" t="s">
        <v>1319</v>
      </c>
      <c r="E372" s="14">
        <v>55</v>
      </c>
      <c r="F372" s="14">
        <v>4</v>
      </c>
      <c r="G372" s="14">
        <v>30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642</v>
      </c>
      <c r="E373" s="14">
        <v>55</v>
      </c>
      <c r="F373" s="14">
        <v>4</v>
      </c>
      <c r="G373" s="14">
        <v>30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644</v>
      </c>
      <c r="E374" s="14">
        <v>55</v>
      </c>
      <c r="F374" s="14">
        <v>4</v>
      </c>
      <c r="G374" s="14">
        <v>30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651</v>
      </c>
      <c r="E375" s="14">
        <v>55</v>
      </c>
      <c r="F375" s="14">
        <v>4</v>
      </c>
      <c r="G375" s="14">
        <v>30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1320</v>
      </c>
      <c r="E376" s="14">
        <v>55</v>
      </c>
      <c r="F376" s="14">
        <v>4</v>
      </c>
      <c r="G376" s="14">
        <v>30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100</v>
      </c>
      <c r="C377" s="14">
        <v>500</v>
      </c>
      <c r="D377" s="14" t="s">
        <v>1321</v>
      </c>
      <c r="E377" s="14">
        <v>55</v>
      </c>
      <c r="F377" s="14">
        <v>4</v>
      </c>
      <c r="G377" s="14">
        <v>30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100</v>
      </c>
      <c r="C378" s="14">
        <v>500</v>
      </c>
      <c r="D378" s="14" t="s">
        <v>649</v>
      </c>
      <c r="E378" s="14">
        <v>55</v>
      </c>
      <c r="F378" s="14">
        <v>4</v>
      </c>
      <c r="G378" s="14">
        <v>30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100</v>
      </c>
      <c r="C379" s="14">
        <v>500</v>
      </c>
      <c r="D379" s="14" t="s">
        <v>1322</v>
      </c>
      <c r="E379" s="14">
        <v>55</v>
      </c>
      <c r="F379" s="14">
        <v>4</v>
      </c>
      <c r="G379" s="14">
        <v>30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1319</v>
      </c>
      <c r="E380" s="14">
        <v>55</v>
      </c>
      <c r="F380" s="14">
        <v>4</v>
      </c>
      <c r="G380" s="14">
        <v>30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642</v>
      </c>
      <c r="E381" s="14">
        <v>55</v>
      </c>
      <c r="F381" s="14">
        <v>4</v>
      </c>
      <c r="G381" s="14">
        <v>30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644</v>
      </c>
      <c r="E382" s="14">
        <v>55</v>
      </c>
      <c r="F382" s="14">
        <v>4</v>
      </c>
      <c r="G382" s="14">
        <v>30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651</v>
      </c>
      <c r="E383" s="14">
        <v>55</v>
      </c>
      <c r="F383" s="14">
        <v>4</v>
      </c>
      <c r="G383" s="14">
        <v>30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1320</v>
      </c>
      <c r="E384" s="14">
        <v>55</v>
      </c>
      <c r="F384" s="14">
        <v>4</v>
      </c>
      <c r="G384" s="14">
        <v>30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200</v>
      </c>
      <c r="C385" s="14">
        <v>500</v>
      </c>
      <c r="D385" s="14" t="s">
        <v>1321</v>
      </c>
      <c r="E385" s="14">
        <v>55</v>
      </c>
      <c r="F385" s="14">
        <v>4</v>
      </c>
      <c r="G385" s="14">
        <v>30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200</v>
      </c>
      <c r="C386" s="14">
        <v>500</v>
      </c>
      <c r="D386" s="14" t="s">
        <v>649</v>
      </c>
      <c r="E386" s="14">
        <v>55</v>
      </c>
      <c r="F386" s="14">
        <v>4</v>
      </c>
      <c r="G386" s="14">
        <v>30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200</v>
      </c>
      <c r="C387" s="14">
        <v>500</v>
      </c>
      <c r="D387" s="14" t="s">
        <v>1322</v>
      </c>
      <c r="E387" s="14">
        <v>55</v>
      </c>
      <c r="F387" s="14">
        <v>4</v>
      </c>
      <c r="G387" s="14">
        <v>30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1319</v>
      </c>
      <c r="E388" s="14">
        <v>55</v>
      </c>
      <c r="F388" s="14">
        <v>4</v>
      </c>
      <c r="G388" s="14">
        <v>30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642</v>
      </c>
      <c r="E389" s="14">
        <v>55</v>
      </c>
      <c r="F389" s="14">
        <v>4</v>
      </c>
      <c r="G389" s="14">
        <v>30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644</v>
      </c>
      <c r="E390" s="14">
        <v>55</v>
      </c>
      <c r="F390" s="14">
        <v>4</v>
      </c>
      <c r="G390" s="14">
        <v>30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651</v>
      </c>
      <c r="E391" s="14">
        <v>55</v>
      </c>
      <c r="F391" s="14">
        <v>4</v>
      </c>
      <c r="G391" s="14">
        <v>30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1320</v>
      </c>
      <c r="E392" s="14">
        <v>55</v>
      </c>
      <c r="F392" s="14">
        <v>4</v>
      </c>
      <c r="G392" s="14">
        <v>30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300</v>
      </c>
      <c r="C393" s="14">
        <v>500</v>
      </c>
      <c r="D393" s="14" t="s">
        <v>1321</v>
      </c>
      <c r="E393" s="14">
        <v>55</v>
      </c>
      <c r="F393" s="14">
        <v>4</v>
      </c>
      <c r="G393" s="14">
        <v>30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300</v>
      </c>
      <c r="C394" s="14">
        <v>500</v>
      </c>
      <c r="D394" s="14" t="s">
        <v>649</v>
      </c>
      <c r="E394" s="14">
        <v>55</v>
      </c>
      <c r="F394" s="14">
        <v>4</v>
      </c>
      <c r="G394" s="14">
        <v>30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300</v>
      </c>
      <c r="C395" s="14">
        <v>500</v>
      </c>
      <c r="D395" s="14" t="s">
        <v>1322</v>
      </c>
      <c r="E395" s="14">
        <v>55</v>
      </c>
      <c r="F395" s="14">
        <v>4</v>
      </c>
      <c r="G395" s="14">
        <v>30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1319</v>
      </c>
      <c r="E396" s="14">
        <v>55</v>
      </c>
      <c r="F396" s="14">
        <v>4</v>
      </c>
      <c r="G396" s="14">
        <v>30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642</v>
      </c>
      <c r="E397" s="14">
        <v>55</v>
      </c>
      <c r="F397" s="14">
        <v>4</v>
      </c>
      <c r="G397" s="14">
        <v>30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644</v>
      </c>
      <c r="E398" s="14">
        <v>55</v>
      </c>
      <c r="F398" s="14">
        <v>4</v>
      </c>
      <c r="G398" s="14">
        <v>30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651</v>
      </c>
      <c r="E399" s="14">
        <v>55</v>
      </c>
      <c r="F399" s="14">
        <v>4</v>
      </c>
      <c r="G399" s="14">
        <v>30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1320</v>
      </c>
      <c r="E400" s="14">
        <v>55</v>
      </c>
      <c r="F400" s="14">
        <v>4</v>
      </c>
      <c r="G400" s="14">
        <v>30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400</v>
      </c>
      <c r="C401" s="14">
        <v>500</v>
      </c>
      <c r="D401" s="14" t="s">
        <v>1321</v>
      </c>
      <c r="E401" s="14">
        <v>55</v>
      </c>
      <c r="F401" s="14">
        <v>4</v>
      </c>
      <c r="G401" s="14">
        <v>30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400</v>
      </c>
      <c r="C402" s="14">
        <v>500</v>
      </c>
      <c r="D402" s="14" t="s">
        <v>649</v>
      </c>
      <c r="E402" s="14">
        <v>55</v>
      </c>
      <c r="F402" s="14">
        <v>4</v>
      </c>
      <c r="G402" s="14">
        <v>30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400</v>
      </c>
      <c r="C403" s="14">
        <v>500</v>
      </c>
      <c r="D403" s="14" t="s">
        <v>1322</v>
      </c>
      <c r="E403" s="14">
        <v>55</v>
      </c>
      <c r="F403" s="14">
        <v>4</v>
      </c>
      <c r="G403" s="14">
        <v>30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1319</v>
      </c>
      <c r="E404" s="14">
        <v>55</v>
      </c>
      <c r="F404" s="14">
        <v>4</v>
      </c>
      <c r="G404" s="14">
        <v>30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642</v>
      </c>
      <c r="E405" s="14">
        <v>55</v>
      </c>
      <c r="F405" s="14">
        <v>4</v>
      </c>
      <c r="G405" s="14">
        <v>30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644</v>
      </c>
      <c r="E406" s="14">
        <v>55</v>
      </c>
      <c r="F406" s="14">
        <v>4</v>
      </c>
      <c r="G406" s="14">
        <v>30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651</v>
      </c>
      <c r="E407" s="14">
        <v>55</v>
      </c>
      <c r="F407" s="14">
        <v>4</v>
      </c>
      <c r="G407" s="14">
        <v>30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1320</v>
      </c>
      <c r="E408" s="14">
        <v>55</v>
      </c>
      <c r="F408" s="14">
        <v>4</v>
      </c>
      <c r="G408" s="14">
        <v>30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500</v>
      </c>
      <c r="C409" s="14">
        <v>500</v>
      </c>
      <c r="D409" s="14" t="s">
        <v>1321</v>
      </c>
      <c r="E409" s="14">
        <v>55</v>
      </c>
      <c r="F409" s="14">
        <v>4</v>
      </c>
      <c r="G409" s="14">
        <v>30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500</v>
      </c>
      <c r="C410" s="14">
        <v>500</v>
      </c>
      <c r="D410" s="14" t="s">
        <v>649</v>
      </c>
      <c r="E410" s="14">
        <v>55</v>
      </c>
      <c r="F410" s="14">
        <v>4</v>
      </c>
      <c r="G410" s="14">
        <v>30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500</v>
      </c>
      <c r="C411" s="14">
        <v>500</v>
      </c>
      <c r="D411" s="14" t="s">
        <v>1322</v>
      </c>
      <c r="E411" s="14">
        <v>55</v>
      </c>
      <c r="F411" s="14">
        <v>4</v>
      </c>
      <c r="G411" s="14">
        <v>30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1319</v>
      </c>
      <c r="E412" s="14">
        <v>55</v>
      </c>
      <c r="F412" s="14">
        <v>4</v>
      </c>
      <c r="G412" s="14">
        <v>30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642</v>
      </c>
      <c r="E413" s="14">
        <v>55</v>
      </c>
      <c r="F413" s="14">
        <v>4</v>
      </c>
      <c r="G413" s="14">
        <v>30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644</v>
      </c>
      <c r="E414" s="14">
        <v>55</v>
      </c>
      <c r="F414" s="14">
        <v>4</v>
      </c>
      <c r="G414" s="14">
        <v>30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651</v>
      </c>
      <c r="E415" s="14">
        <v>55</v>
      </c>
      <c r="F415" s="14">
        <v>4</v>
      </c>
      <c r="G415" s="14">
        <v>30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1320</v>
      </c>
      <c r="E416" s="14">
        <v>55</v>
      </c>
      <c r="F416" s="14">
        <v>4</v>
      </c>
      <c r="G416" s="14">
        <v>30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>
        <v>0</v>
      </c>
      <c r="B417" s="14">
        <v>600</v>
      </c>
      <c r="C417" s="14">
        <v>500</v>
      </c>
      <c r="D417" s="14" t="s">
        <v>1321</v>
      </c>
      <c r="E417" s="14">
        <v>55</v>
      </c>
      <c r="F417" s="14">
        <v>4</v>
      </c>
      <c r="G417" s="14">
        <v>30</v>
      </c>
      <c r="H417" s="14">
        <v>0</v>
      </c>
      <c r="I417" s="14">
        <v>246</v>
      </c>
      <c r="J417" s="14">
        <v>0</v>
      </c>
      <c r="K417" s="14">
        <v>0</v>
      </c>
      <c r="L417" s="12">
        <v>0</v>
      </c>
      <c r="M417" s="12">
        <v>0</v>
      </c>
      <c r="N417" s="12">
        <v>0</v>
      </c>
    </row>
    <row r="418" spans="1:14" s="14" customFormat="1">
      <c r="A418" s="13">
        <v>0</v>
      </c>
      <c r="B418" s="14">
        <v>600</v>
      </c>
      <c r="C418" s="14">
        <v>500</v>
      </c>
      <c r="D418" s="14" t="s">
        <v>649</v>
      </c>
      <c r="E418" s="14">
        <v>55</v>
      </c>
      <c r="F418" s="14">
        <v>4</v>
      </c>
      <c r="G418" s="14">
        <v>30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600</v>
      </c>
      <c r="C419" s="14">
        <v>500</v>
      </c>
      <c r="D419" s="14" t="s">
        <v>1322</v>
      </c>
      <c r="E419" s="14">
        <v>55</v>
      </c>
      <c r="F419" s="14">
        <v>4</v>
      </c>
      <c r="G419" s="14">
        <v>30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/>
    </row>
    <row r="421" spans="1:14" s="14" customFormat="1">
      <c r="A421" s="13">
        <v>0</v>
      </c>
      <c r="B421" s="14">
        <v>100</v>
      </c>
      <c r="C421" s="14">
        <v>600</v>
      </c>
      <c r="D421" s="14" t="s">
        <v>1319</v>
      </c>
      <c r="E421" s="14">
        <v>55</v>
      </c>
      <c r="F421" s="14">
        <v>4</v>
      </c>
      <c r="G421" s="14">
        <v>30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642</v>
      </c>
      <c r="E422" s="14">
        <v>55</v>
      </c>
      <c r="F422" s="14">
        <v>4</v>
      </c>
      <c r="G422" s="14">
        <v>30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644</v>
      </c>
      <c r="E423" s="14">
        <v>55</v>
      </c>
      <c r="F423" s="14">
        <v>4</v>
      </c>
      <c r="G423" s="14">
        <v>30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651</v>
      </c>
      <c r="E424" s="14">
        <v>55</v>
      </c>
      <c r="F424" s="14">
        <v>4</v>
      </c>
      <c r="G424" s="14">
        <v>30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1320</v>
      </c>
      <c r="E425" s="14">
        <v>55</v>
      </c>
      <c r="F425" s="14">
        <v>4</v>
      </c>
      <c r="G425" s="14">
        <v>30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4" customFormat="1">
      <c r="A426" s="13">
        <v>0</v>
      </c>
      <c r="B426" s="14">
        <v>100</v>
      </c>
      <c r="C426" s="14">
        <v>600</v>
      </c>
      <c r="D426" s="14" t="s">
        <v>1321</v>
      </c>
      <c r="E426" s="14">
        <v>55</v>
      </c>
      <c r="F426" s="14">
        <v>4</v>
      </c>
      <c r="G426" s="14">
        <v>30</v>
      </c>
      <c r="H426" s="14">
        <v>0</v>
      </c>
      <c r="I426" s="14">
        <v>246</v>
      </c>
      <c r="J426" s="14">
        <v>0</v>
      </c>
      <c r="K426" s="14">
        <v>0</v>
      </c>
      <c r="L426" s="12">
        <v>0</v>
      </c>
      <c r="M426" s="12">
        <v>0</v>
      </c>
      <c r="N426" s="12">
        <v>0</v>
      </c>
    </row>
    <row r="427" spans="1:14" s="14" customFormat="1">
      <c r="A427" s="13">
        <v>0</v>
      </c>
      <c r="B427" s="14">
        <v>100</v>
      </c>
      <c r="C427" s="14">
        <v>600</v>
      </c>
      <c r="D427" s="14" t="s">
        <v>649</v>
      </c>
      <c r="E427" s="14">
        <v>55</v>
      </c>
      <c r="F427" s="14">
        <v>4</v>
      </c>
      <c r="G427" s="14">
        <v>30</v>
      </c>
      <c r="H427" s="14">
        <v>0</v>
      </c>
      <c r="I427" s="14">
        <v>246</v>
      </c>
      <c r="J427" s="14">
        <v>0</v>
      </c>
      <c r="K427" s="14">
        <v>0</v>
      </c>
      <c r="L427" s="12">
        <v>0</v>
      </c>
      <c r="M427" s="12">
        <v>0</v>
      </c>
      <c r="N427" s="12">
        <v>0</v>
      </c>
    </row>
    <row r="428" spans="1:14" s="14" customFormat="1">
      <c r="A428" s="13">
        <v>0</v>
      </c>
      <c r="B428" s="14">
        <v>100</v>
      </c>
      <c r="C428" s="14">
        <v>600</v>
      </c>
      <c r="D428" s="14" t="s">
        <v>1322</v>
      </c>
      <c r="E428" s="14">
        <v>55</v>
      </c>
      <c r="F428" s="14">
        <v>4</v>
      </c>
      <c r="G428" s="14">
        <v>30</v>
      </c>
      <c r="H428" s="14">
        <v>0</v>
      </c>
      <c r="I428" s="14">
        <v>246</v>
      </c>
      <c r="J428" s="14">
        <v>0</v>
      </c>
      <c r="K428" s="14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1072</v>
      </c>
      <c r="E429" s="16">
        <v>55</v>
      </c>
      <c r="F429" s="16">
        <v>15</v>
      </c>
      <c r="G429" s="16">
        <v>30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1073</v>
      </c>
      <c r="E430" s="16">
        <v>55</v>
      </c>
      <c r="F430" s="16">
        <v>15</v>
      </c>
      <c r="G430" s="16">
        <v>30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200</v>
      </c>
      <c r="C431" s="16">
        <v>600</v>
      </c>
      <c r="D431" s="16" t="s">
        <v>1320</v>
      </c>
      <c r="E431" s="16">
        <v>55</v>
      </c>
      <c r="F431" s="16">
        <v>15</v>
      </c>
      <c r="G431" s="16">
        <v>30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200</v>
      </c>
      <c r="C432" s="16">
        <v>600</v>
      </c>
      <c r="D432" s="16" t="s">
        <v>1321</v>
      </c>
      <c r="E432" s="16">
        <v>55</v>
      </c>
      <c r="F432" s="16">
        <v>15</v>
      </c>
      <c r="G432" s="16">
        <v>30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6" customFormat="1">
      <c r="A433" s="15">
        <v>0</v>
      </c>
      <c r="B433" s="16">
        <v>200</v>
      </c>
      <c r="C433" s="16">
        <v>600</v>
      </c>
      <c r="D433" s="16" t="s">
        <v>1322</v>
      </c>
      <c r="E433" s="16">
        <v>55</v>
      </c>
      <c r="F433" s="16">
        <v>15</v>
      </c>
      <c r="G433" s="16">
        <v>30</v>
      </c>
      <c r="H433" s="16">
        <v>0</v>
      </c>
      <c r="I433" s="16">
        <v>246</v>
      </c>
      <c r="J433" s="16">
        <v>0</v>
      </c>
      <c r="K433" s="16">
        <v>0</v>
      </c>
      <c r="L433" s="12">
        <v>0</v>
      </c>
      <c r="M433" s="12">
        <v>0</v>
      </c>
      <c r="N433" s="12">
        <v>0</v>
      </c>
    </row>
    <row r="434" spans="1:14" s="16" customFormat="1">
      <c r="A434" s="15">
        <v>0</v>
      </c>
      <c r="B434" s="16">
        <v>300</v>
      </c>
      <c r="C434" s="16">
        <v>600</v>
      </c>
      <c r="D434" s="16" t="s">
        <v>1072</v>
      </c>
      <c r="E434" s="16">
        <v>55</v>
      </c>
      <c r="F434" s="16">
        <v>50</v>
      </c>
      <c r="G434" s="16">
        <v>30</v>
      </c>
      <c r="H434" s="16">
        <v>0</v>
      </c>
      <c r="I434" s="16">
        <v>246</v>
      </c>
      <c r="J434" s="16">
        <v>0</v>
      </c>
      <c r="K434" s="16">
        <v>0</v>
      </c>
      <c r="L434" s="12">
        <v>0</v>
      </c>
      <c r="M434" s="12">
        <v>0</v>
      </c>
      <c r="N434" s="12">
        <v>0</v>
      </c>
    </row>
    <row r="435" spans="1:14" s="16" customFormat="1">
      <c r="A435" s="15">
        <v>0</v>
      </c>
      <c r="B435" s="16">
        <v>300</v>
      </c>
      <c r="C435" s="16">
        <v>600</v>
      </c>
      <c r="D435" s="16" t="s">
        <v>1073</v>
      </c>
      <c r="E435" s="16">
        <v>55</v>
      </c>
      <c r="F435" s="16">
        <v>50</v>
      </c>
      <c r="G435" s="16">
        <v>30</v>
      </c>
      <c r="H435" s="16">
        <v>0</v>
      </c>
      <c r="I435" s="16">
        <v>246</v>
      </c>
      <c r="J435" s="16">
        <v>0</v>
      </c>
      <c r="K435" s="16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1319</v>
      </c>
      <c r="E436" s="14">
        <v>55</v>
      </c>
      <c r="F436" s="14">
        <v>4</v>
      </c>
      <c r="G436" s="14">
        <v>30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642</v>
      </c>
      <c r="E437" s="14">
        <v>55</v>
      </c>
      <c r="F437" s="14">
        <v>4</v>
      </c>
      <c r="G437" s="14">
        <v>30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644</v>
      </c>
      <c r="E438" s="14">
        <v>55</v>
      </c>
      <c r="F438" s="14">
        <v>4</v>
      </c>
      <c r="G438" s="14">
        <v>30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651</v>
      </c>
      <c r="E439" s="14">
        <v>55</v>
      </c>
      <c r="F439" s="14">
        <v>4</v>
      </c>
      <c r="G439" s="14">
        <v>30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1320</v>
      </c>
      <c r="E440" s="14">
        <v>55</v>
      </c>
      <c r="F440" s="14">
        <v>4</v>
      </c>
      <c r="G440" s="14">
        <v>30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4" customFormat="1">
      <c r="A441" s="13">
        <v>0</v>
      </c>
      <c r="B441" s="14">
        <v>400</v>
      </c>
      <c r="C441" s="14">
        <v>600</v>
      </c>
      <c r="D441" s="14" t="s">
        <v>1321</v>
      </c>
      <c r="E441" s="14">
        <v>55</v>
      </c>
      <c r="F441" s="14">
        <v>4</v>
      </c>
      <c r="G441" s="14">
        <v>30</v>
      </c>
      <c r="H441" s="14">
        <v>0</v>
      </c>
      <c r="I441" s="14">
        <v>246</v>
      </c>
      <c r="J441" s="14">
        <v>0</v>
      </c>
      <c r="K441" s="14">
        <v>0</v>
      </c>
      <c r="L441" s="12">
        <v>0</v>
      </c>
      <c r="M441" s="12">
        <v>0</v>
      </c>
      <c r="N441" s="12">
        <v>0</v>
      </c>
    </row>
    <row r="442" spans="1:14" s="14" customFormat="1">
      <c r="A442" s="13">
        <v>0</v>
      </c>
      <c r="B442" s="14">
        <v>400</v>
      </c>
      <c r="C442" s="14">
        <v>600</v>
      </c>
      <c r="D442" s="14" t="s">
        <v>649</v>
      </c>
      <c r="E442" s="14">
        <v>55</v>
      </c>
      <c r="F442" s="14">
        <v>4</v>
      </c>
      <c r="G442" s="14">
        <v>30</v>
      </c>
      <c r="H442" s="14">
        <v>0</v>
      </c>
      <c r="I442" s="14">
        <v>246</v>
      </c>
      <c r="J442" s="14">
        <v>0</v>
      </c>
      <c r="K442" s="14">
        <v>0</v>
      </c>
      <c r="L442" s="12">
        <v>0</v>
      </c>
      <c r="M442" s="12">
        <v>0</v>
      </c>
      <c r="N442" s="12">
        <v>0</v>
      </c>
    </row>
    <row r="443" spans="1:14" s="14" customFormat="1">
      <c r="A443" s="13">
        <v>0</v>
      </c>
      <c r="B443" s="14">
        <v>400</v>
      </c>
      <c r="C443" s="14">
        <v>600</v>
      </c>
      <c r="D443" s="14" t="s">
        <v>1322</v>
      </c>
      <c r="E443" s="14">
        <v>55</v>
      </c>
      <c r="F443" s="14">
        <v>4</v>
      </c>
      <c r="G443" s="14">
        <v>30</v>
      </c>
      <c r="H443" s="14">
        <v>0</v>
      </c>
      <c r="I443" s="14">
        <v>246</v>
      </c>
      <c r="J443" s="14">
        <v>0</v>
      </c>
      <c r="K443" s="14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1072</v>
      </c>
      <c r="E444" s="16">
        <v>55</v>
      </c>
      <c r="F444" s="16">
        <v>10</v>
      </c>
      <c r="G444" s="16">
        <v>30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1073</v>
      </c>
      <c r="E445" s="16">
        <v>55</v>
      </c>
      <c r="F445" s="16">
        <v>10</v>
      </c>
      <c r="G445" s="16">
        <v>30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500</v>
      </c>
      <c r="C446" s="16">
        <v>600</v>
      </c>
      <c r="D446" s="16" t="s">
        <v>1320</v>
      </c>
      <c r="E446" s="16">
        <v>55</v>
      </c>
      <c r="F446" s="16">
        <v>10</v>
      </c>
      <c r="G446" s="16">
        <v>30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500</v>
      </c>
      <c r="C447" s="16">
        <v>600</v>
      </c>
      <c r="D447" s="16" t="s">
        <v>1321</v>
      </c>
      <c r="E447" s="16">
        <v>55</v>
      </c>
      <c r="F447" s="16">
        <v>10</v>
      </c>
      <c r="G447" s="16">
        <v>30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500</v>
      </c>
      <c r="C448" s="16">
        <v>600</v>
      </c>
      <c r="D448" s="16" t="s">
        <v>1322</v>
      </c>
      <c r="E448" s="16">
        <v>55</v>
      </c>
      <c r="F448" s="16">
        <v>10</v>
      </c>
      <c r="G448" s="16">
        <v>30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1072</v>
      </c>
      <c r="E449" s="16">
        <v>55</v>
      </c>
      <c r="F449" s="16">
        <v>10</v>
      </c>
      <c r="G449" s="16">
        <v>30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1073</v>
      </c>
      <c r="E450" s="16">
        <v>55</v>
      </c>
      <c r="F450" s="16">
        <v>10</v>
      </c>
      <c r="G450" s="16">
        <v>30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6" customFormat="1">
      <c r="A451" s="15">
        <v>0</v>
      </c>
      <c r="B451" s="16">
        <v>600</v>
      </c>
      <c r="C451" s="16">
        <v>600</v>
      </c>
      <c r="D451" s="16" t="s">
        <v>1320</v>
      </c>
      <c r="E451" s="16">
        <v>55</v>
      </c>
      <c r="F451" s="16">
        <v>10</v>
      </c>
      <c r="G451" s="16">
        <v>30</v>
      </c>
      <c r="H451" s="16">
        <v>0</v>
      </c>
      <c r="I451" s="16">
        <v>246</v>
      </c>
      <c r="J451" s="16">
        <v>0</v>
      </c>
      <c r="K451" s="16">
        <v>0</v>
      </c>
      <c r="L451" s="12">
        <v>0</v>
      </c>
      <c r="M451" s="12">
        <v>0</v>
      </c>
      <c r="N451" s="12">
        <v>0</v>
      </c>
    </row>
    <row r="452" spans="1:14" s="16" customFormat="1">
      <c r="A452" s="15">
        <v>0</v>
      </c>
      <c r="B452" s="16">
        <v>600</v>
      </c>
      <c r="C452" s="16">
        <v>600</v>
      </c>
      <c r="D452" s="16" t="s">
        <v>1321</v>
      </c>
      <c r="E452" s="16">
        <v>55</v>
      </c>
      <c r="F452" s="16">
        <v>10</v>
      </c>
      <c r="G452" s="16">
        <v>30</v>
      </c>
      <c r="H452" s="16">
        <v>0</v>
      </c>
      <c r="I452" s="16">
        <v>246</v>
      </c>
      <c r="J452" s="16">
        <v>0</v>
      </c>
      <c r="K452" s="16">
        <v>0</v>
      </c>
      <c r="L452" s="12">
        <v>0</v>
      </c>
      <c r="M452" s="12">
        <v>0</v>
      </c>
      <c r="N452" s="12">
        <v>0</v>
      </c>
    </row>
    <row r="453" spans="1:14" s="16" customFormat="1">
      <c r="A453" s="15">
        <v>0</v>
      </c>
      <c r="B453" s="16">
        <v>600</v>
      </c>
      <c r="C453" s="16">
        <v>600</v>
      </c>
      <c r="D453" s="16" t="s">
        <v>1322</v>
      </c>
      <c r="E453" s="16">
        <v>55</v>
      </c>
      <c r="F453" s="16">
        <v>10</v>
      </c>
      <c r="G453" s="16">
        <v>30</v>
      </c>
      <c r="H453" s="16">
        <v>0</v>
      </c>
      <c r="I453" s="16">
        <v>246</v>
      </c>
      <c r="J453" s="16">
        <v>0</v>
      </c>
      <c r="K453" s="16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</row>
    <row r="455" spans="1:14" s="14" customFormat="1">
      <c r="A455" s="13" t="s">
        <v>1323</v>
      </c>
    </row>
    <row r="456" spans="1:14" s="14" customFormat="1">
      <c r="A456" s="13">
        <v>0</v>
      </c>
      <c r="B456" s="14">
        <v>300</v>
      </c>
      <c r="C456" s="14">
        <v>625</v>
      </c>
      <c r="D456" s="14" t="s">
        <v>1072</v>
      </c>
      <c r="E456" s="14">
        <v>20</v>
      </c>
      <c r="F456" s="14">
        <v>20</v>
      </c>
      <c r="G456" s="14">
        <v>30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</row>
    <row r="458" spans="1:14" s="14" customFormat="1">
      <c r="A458" s="13" t="s">
        <v>1324</v>
      </c>
    </row>
    <row r="459" spans="1:14" s="14" customFormat="1">
      <c r="A459" s="13">
        <v>0</v>
      </c>
      <c r="B459" s="14">
        <v>650</v>
      </c>
      <c r="C459" s="14">
        <v>625</v>
      </c>
      <c r="D459" s="14" t="s">
        <v>1072</v>
      </c>
      <c r="E459" s="14">
        <v>20</v>
      </c>
      <c r="F459" s="14">
        <v>20</v>
      </c>
      <c r="G459" s="14">
        <v>30</v>
      </c>
      <c r="H459" s="14">
        <v>0</v>
      </c>
      <c r="I459" s="14">
        <v>246</v>
      </c>
      <c r="J459" s="14">
        <v>0</v>
      </c>
      <c r="K459" s="14">
        <v>0</v>
      </c>
      <c r="L459" s="12">
        <v>0</v>
      </c>
      <c r="M459" s="12">
        <v>0</v>
      </c>
      <c r="N459" s="12">
        <v>0</v>
      </c>
    </row>
    <row r="460" spans="1:14" s="14" customFormat="1">
      <c r="A460" s="13"/>
    </row>
    <row r="461" spans="1:14">
      <c r="A461" s="11" t="s">
        <v>1253</v>
      </c>
    </row>
    <row r="462" spans="1:14">
      <c r="A462" s="11" t="s">
        <v>1325</v>
      </c>
    </row>
    <row r="463" spans="1:14" s="14" customFormat="1">
      <c r="A463" s="13" t="s">
        <v>1326</v>
      </c>
      <c r="B463" s="14">
        <v>200</v>
      </c>
      <c r="C463" s="14">
        <v>200</v>
      </c>
      <c r="D463" s="14" t="s">
        <v>646</v>
      </c>
      <c r="E463" s="14">
        <v>200</v>
      </c>
      <c r="F463" s="14">
        <v>60</v>
      </c>
      <c r="G463" s="14">
        <v>80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1327</v>
      </c>
      <c r="B464" s="14">
        <v>200</v>
      </c>
      <c r="C464" s="14">
        <v>200</v>
      </c>
      <c r="D464" s="14" t="s">
        <v>647</v>
      </c>
      <c r="E464" s="14">
        <v>200</v>
      </c>
      <c r="F464" s="14">
        <v>60</v>
      </c>
      <c r="G464" s="14">
        <v>80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1327</v>
      </c>
      <c r="B465" s="14">
        <v>200</v>
      </c>
      <c r="C465" s="14">
        <v>200</v>
      </c>
      <c r="D465" s="14" t="s">
        <v>636</v>
      </c>
      <c r="E465" s="14">
        <v>200</v>
      </c>
      <c r="F465" s="14">
        <v>60</v>
      </c>
      <c r="G465" s="14">
        <v>80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1327</v>
      </c>
      <c r="B466" s="14">
        <v>200</v>
      </c>
      <c r="C466" s="14">
        <v>200</v>
      </c>
      <c r="D466" s="14" t="s">
        <v>641</v>
      </c>
      <c r="E466" s="14">
        <v>200</v>
      </c>
      <c r="F466" s="14">
        <v>60</v>
      </c>
      <c r="G466" s="14">
        <v>80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1327</v>
      </c>
      <c r="B467" s="14">
        <v>200</v>
      </c>
      <c r="C467" s="14">
        <v>200</v>
      </c>
      <c r="D467" s="14" t="s">
        <v>640</v>
      </c>
      <c r="E467" s="14">
        <v>200</v>
      </c>
      <c r="F467" s="14">
        <v>60</v>
      </c>
      <c r="G467" s="14">
        <v>80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4" customFormat="1">
      <c r="A468" s="13" t="s">
        <v>1326</v>
      </c>
      <c r="B468" s="14">
        <v>200</v>
      </c>
      <c r="C468" s="14">
        <v>200</v>
      </c>
      <c r="D468" s="14" t="s">
        <v>1328</v>
      </c>
      <c r="E468" s="14">
        <v>200</v>
      </c>
      <c r="F468" s="14">
        <v>10</v>
      </c>
      <c r="G468" s="14">
        <v>80</v>
      </c>
      <c r="H468" s="14">
        <v>0</v>
      </c>
      <c r="I468" s="14">
        <v>246</v>
      </c>
      <c r="J468" s="14">
        <v>0</v>
      </c>
      <c r="K468" s="14">
        <v>0</v>
      </c>
      <c r="L468" s="12">
        <v>0</v>
      </c>
      <c r="M468" s="12">
        <v>0</v>
      </c>
      <c r="N468" s="12">
        <v>0</v>
      </c>
    </row>
    <row r="469" spans="1:14" s="14" customFormat="1">
      <c r="A469" s="13" t="s">
        <v>1327</v>
      </c>
      <c r="B469" s="14">
        <v>200</v>
      </c>
      <c r="C469" s="14">
        <v>200</v>
      </c>
      <c r="D469" s="14" t="s">
        <v>1329</v>
      </c>
      <c r="E469" s="14">
        <v>200</v>
      </c>
      <c r="F469" s="14">
        <v>10</v>
      </c>
      <c r="G469" s="14">
        <v>80</v>
      </c>
      <c r="H469" s="14">
        <v>0</v>
      </c>
      <c r="I469" s="14">
        <v>246</v>
      </c>
      <c r="J469" s="14">
        <v>0</v>
      </c>
      <c r="K469" s="14">
        <v>0</v>
      </c>
      <c r="L469" s="12">
        <v>0</v>
      </c>
      <c r="M469" s="12">
        <v>0</v>
      </c>
      <c r="N469" s="12">
        <v>0</v>
      </c>
    </row>
    <row r="470" spans="1:14" s="14" customFormat="1">
      <c r="A470" s="13" t="s">
        <v>1327</v>
      </c>
      <c r="B470" s="14">
        <v>200</v>
      </c>
      <c r="C470" s="14">
        <v>200</v>
      </c>
      <c r="D470" s="14" t="s">
        <v>639</v>
      </c>
      <c r="E470" s="14">
        <v>200</v>
      </c>
      <c r="F470" s="14">
        <v>10</v>
      </c>
      <c r="G470" s="14">
        <v>80</v>
      </c>
      <c r="H470" s="14">
        <v>0</v>
      </c>
      <c r="I470" s="14">
        <v>246</v>
      </c>
      <c r="J470" s="14">
        <v>0</v>
      </c>
      <c r="K470" s="14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1327</v>
      </c>
      <c r="B471" s="16">
        <v>195</v>
      </c>
      <c r="C471" s="16">
        <v>120</v>
      </c>
      <c r="D471" s="16" t="s">
        <v>1330</v>
      </c>
      <c r="E471" s="16">
        <v>5</v>
      </c>
      <c r="F471" s="16">
        <v>1</v>
      </c>
      <c r="G471" s="16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6" customFormat="1">
      <c r="A472" s="15" t="s">
        <v>1327</v>
      </c>
      <c r="B472" s="16">
        <v>240</v>
      </c>
      <c r="C472" s="16">
        <v>250</v>
      </c>
      <c r="D472" s="16" t="s">
        <v>1330</v>
      </c>
      <c r="E472" s="16">
        <v>5</v>
      </c>
      <c r="F472" s="16">
        <v>1</v>
      </c>
      <c r="G472" s="16">
        <v>60</v>
      </c>
      <c r="H472" s="16">
        <v>0</v>
      </c>
      <c r="I472" s="16">
        <v>249</v>
      </c>
      <c r="J472" s="16">
        <v>0</v>
      </c>
      <c r="K472" s="16">
        <v>0</v>
      </c>
      <c r="L472" s="12">
        <v>0</v>
      </c>
      <c r="M472" s="12">
        <v>0</v>
      </c>
      <c r="N472" s="12">
        <v>0</v>
      </c>
    </row>
    <row r="473" spans="1:14" s="16" customFormat="1">
      <c r="A473" s="15" t="s">
        <v>1327</v>
      </c>
      <c r="B473" s="16">
        <v>94</v>
      </c>
      <c r="C473" s="16">
        <v>227</v>
      </c>
      <c r="D473" s="16" t="s">
        <v>1330</v>
      </c>
      <c r="E473" s="16">
        <v>5</v>
      </c>
      <c r="F473" s="16">
        <v>1</v>
      </c>
      <c r="G473" s="16">
        <v>60</v>
      </c>
      <c r="H473" s="16">
        <v>0</v>
      </c>
      <c r="I473" s="16">
        <v>249</v>
      </c>
      <c r="J473" s="16">
        <v>0</v>
      </c>
      <c r="K473" s="16">
        <v>0</v>
      </c>
      <c r="L473" s="12">
        <v>0</v>
      </c>
      <c r="M473" s="12">
        <v>0</v>
      </c>
      <c r="N473" s="12">
        <v>0</v>
      </c>
    </row>
    <row r="474" spans="1:14" s="16" customFormat="1">
      <c r="A474" s="15" t="s">
        <v>1327</v>
      </c>
      <c r="B474" s="16">
        <v>200</v>
      </c>
      <c r="C474" s="16">
        <v>200</v>
      </c>
      <c r="D474" s="16" t="s">
        <v>1330</v>
      </c>
      <c r="E474" s="16">
        <v>200</v>
      </c>
      <c r="F474" s="16">
        <v>1</v>
      </c>
      <c r="G474" s="16">
        <v>60</v>
      </c>
      <c r="H474" s="16">
        <v>0</v>
      </c>
      <c r="I474" s="16">
        <v>249</v>
      </c>
      <c r="J474" s="16">
        <v>0</v>
      </c>
      <c r="K474" s="16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1326</v>
      </c>
      <c r="B475" s="14">
        <v>40</v>
      </c>
      <c r="C475" s="14">
        <v>347</v>
      </c>
      <c r="D475" s="14" t="s">
        <v>646</v>
      </c>
      <c r="E475" s="14">
        <v>15</v>
      </c>
      <c r="F475" s="14">
        <v>2</v>
      </c>
      <c r="G475" s="14">
        <v>30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1327</v>
      </c>
      <c r="B476" s="14">
        <v>40</v>
      </c>
      <c r="C476" s="14">
        <v>347</v>
      </c>
      <c r="D476" s="14" t="s">
        <v>647</v>
      </c>
      <c r="E476" s="14">
        <v>15</v>
      </c>
      <c r="F476" s="14">
        <v>2</v>
      </c>
      <c r="G476" s="14">
        <v>30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1327</v>
      </c>
      <c r="B477" s="14">
        <v>40</v>
      </c>
      <c r="C477" s="14">
        <v>347</v>
      </c>
      <c r="D477" s="14" t="s">
        <v>636</v>
      </c>
      <c r="E477" s="14">
        <v>15</v>
      </c>
      <c r="F477" s="14">
        <v>2</v>
      </c>
      <c r="G477" s="14">
        <v>30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1327</v>
      </c>
      <c r="B478" s="14">
        <v>40</v>
      </c>
      <c r="C478" s="14">
        <v>347</v>
      </c>
      <c r="D478" s="14" t="s">
        <v>641</v>
      </c>
      <c r="E478" s="14">
        <v>15</v>
      </c>
      <c r="F478" s="14">
        <v>2</v>
      </c>
      <c r="G478" s="14">
        <v>30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1327</v>
      </c>
      <c r="B479" s="14">
        <v>40</v>
      </c>
      <c r="C479" s="14">
        <v>347</v>
      </c>
      <c r="D479" s="14" t="s">
        <v>640</v>
      </c>
      <c r="E479" s="14">
        <v>15</v>
      </c>
      <c r="F479" s="14">
        <v>2</v>
      </c>
      <c r="G479" s="14">
        <v>30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1326</v>
      </c>
      <c r="B480" s="14">
        <v>86</v>
      </c>
      <c r="C480" s="14">
        <v>357</v>
      </c>
      <c r="D480" s="14" t="s">
        <v>646</v>
      </c>
      <c r="E480" s="14">
        <v>15</v>
      </c>
      <c r="F480" s="14">
        <v>2</v>
      </c>
      <c r="G480" s="14">
        <v>30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1327</v>
      </c>
      <c r="B481" s="14">
        <v>86</v>
      </c>
      <c r="C481" s="14">
        <v>357</v>
      </c>
      <c r="D481" s="14" t="s">
        <v>647</v>
      </c>
      <c r="E481" s="14">
        <v>15</v>
      </c>
      <c r="F481" s="14">
        <v>2</v>
      </c>
      <c r="G481" s="14">
        <v>30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1327</v>
      </c>
      <c r="B482" s="14">
        <v>86</v>
      </c>
      <c r="C482" s="14">
        <v>357</v>
      </c>
      <c r="D482" s="14" t="s">
        <v>636</v>
      </c>
      <c r="E482" s="14">
        <v>15</v>
      </c>
      <c r="F482" s="14">
        <v>2</v>
      </c>
      <c r="G482" s="14">
        <v>30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1327</v>
      </c>
      <c r="B483" s="14">
        <v>86</v>
      </c>
      <c r="C483" s="14">
        <v>357</v>
      </c>
      <c r="D483" s="14" t="s">
        <v>641</v>
      </c>
      <c r="E483" s="14">
        <v>15</v>
      </c>
      <c r="F483" s="14">
        <v>2</v>
      </c>
      <c r="G483" s="14">
        <v>30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1327</v>
      </c>
      <c r="B484" s="14">
        <v>86</v>
      </c>
      <c r="C484" s="14">
        <v>357</v>
      </c>
      <c r="D484" s="14" t="s">
        <v>640</v>
      </c>
      <c r="E484" s="14">
        <v>15</v>
      </c>
      <c r="F484" s="14">
        <v>2</v>
      </c>
      <c r="G484" s="14">
        <v>30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1326</v>
      </c>
      <c r="B485" s="14">
        <v>166</v>
      </c>
      <c r="C485" s="14">
        <v>356</v>
      </c>
      <c r="D485" s="14" t="s">
        <v>646</v>
      </c>
      <c r="E485" s="14">
        <v>15</v>
      </c>
      <c r="F485" s="14">
        <v>2</v>
      </c>
      <c r="G485" s="14">
        <v>30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1327</v>
      </c>
      <c r="B486" s="14">
        <v>166</v>
      </c>
      <c r="C486" s="14">
        <v>356</v>
      </c>
      <c r="D486" s="14" t="s">
        <v>647</v>
      </c>
      <c r="E486" s="14">
        <v>15</v>
      </c>
      <c r="F486" s="14">
        <v>2</v>
      </c>
      <c r="G486" s="14">
        <v>30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1327</v>
      </c>
      <c r="B487" s="14">
        <v>166</v>
      </c>
      <c r="C487" s="14">
        <v>356</v>
      </c>
      <c r="D487" s="14" t="s">
        <v>636</v>
      </c>
      <c r="E487" s="14">
        <v>15</v>
      </c>
      <c r="F487" s="14">
        <v>2</v>
      </c>
      <c r="G487" s="14">
        <v>30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1327</v>
      </c>
      <c r="B488" s="14">
        <v>166</v>
      </c>
      <c r="C488" s="14">
        <v>356</v>
      </c>
      <c r="D488" s="14" t="s">
        <v>641</v>
      </c>
      <c r="E488" s="14">
        <v>15</v>
      </c>
      <c r="F488" s="14">
        <v>2</v>
      </c>
      <c r="G488" s="14">
        <v>30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1327</v>
      </c>
      <c r="B489" s="14">
        <v>166</v>
      </c>
      <c r="C489" s="14">
        <v>356</v>
      </c>
      <c r="D489" s="14" t="s">
        <v>640</v>
      </c>
      <c r="E489" s="14">
        <v>15</v>
      </c>
      <c r="F489" s="14">
        <v>2</v>
      </c>
      <c r="G489" s="14">
        <v>30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1326</v>
      </c>
      <c r="B490" s="14">
        <v>256</v>
      </c>
      <c r="C490" s="14">
        <v>356</v>
      </c>
      <c r="D490" s="14" t="s">
        <v>646</v>
      </c>
      <c r="E490" s="14">
        <v>15</v>
      </c>
      <c r="F490" s="14">
        <v>2</v>
      </c>
      <c r="G490" s="14">
        <v>30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1327</v>
      </c>
      <c r="B491" s="14">
        <v>256</v>
      </c>
      <c r="C491" s="14">
        <v>356</v>
      </c>
      <c r="D491" s="14" t="s">
        <v>647</v>
      </c>
      <c r="E491" s="14">
        <v>15</v>
      </c>
      <c r="F491" s="14">
        <v>2</v>
      </c>
      <c r="G491" s="14">
        <v>30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1327</v>
      </c>
      <c r="B492" s="14">
        <v>256</v>
      </c>
      <c r="C492" s="14">
        <v>356</v>
      </c>
      <c r="D492" s="14" t="s">
        <v>636</v>
      </c>
      <c r="E492" s="14">
        <v>15</v>
      </c>
      <c r="F492" s="14">
        <v>2</v>
      </c>
      <c r="G492" s="14">
        <v>30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1327</v>
      </c>
      <c r="B493" s="14">
        <v>256</v>
      </c>
      <c r="C493" s="14">
        <v>356</v>
      </c>
      <c r="D493" s="14" t="s">
        <v>641</v>
      </c>
      <c r="E493" s="14">
        <v>15</v>
      </c>
      <c r="F493" s="14">
        <v>2</v>
      </c>
      <c r="G493" s="14">
        <v>30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1327</v>
      </c>
      <c r="B494" s="14">
        <v>256</v>
      </c>
      <c r="C494" s="14">
        <v>356</v>
      </c>
      <c r="D494" s="14" t="s">
        <v>640</v>
      </c>
      <c r="E494" s="14">
        <v>15</v>
      </c>
      <c r="F494" s="14">
        <v>2</v>
      </c>
      <c r="G494" s="14">
        <v>30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1326</v>
      </c>
      <c r="B495" s="14">
        <v>336</v>
      </c>
      <c r="C495" s="14">
        <v>365</v>
      </c>
      <c r="D495" s="14" t="s">
        <v>646</v>
      </c>
      <c r="E495" s="14">
        <v>15</v>
      </c>
      <c r="F495" s="14">
        <v>2</v>
      </c>
      <c r="G495" s="14">
        <v>30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1327</v>
      </c>
      <c r="B496" s="14">
        <v>336</v>
      </c>
      <c r="C496" s="14">
        <v>365</v>
      </c>
      <c r="D496" s="14" t="s">
        <v>647</v>
      </c>
      <c r="E496" s="14">
        <v>15</v>
      </c>
      <c r="F496" s="14">
        <v>2</v>
      </c>
      <c r="G496" s="14">
        <v>30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1327</v>
      </c>
      <c r="B497" s="14">
        <v>336</v>
      </c>
      <c r="C497" s="14">
        <v>365</v>
      </c>
      <c r="D497" s="14" t="s">
        <v>636</v>
      </c>
      <c r="E497" s="14">
        <v>15</v>
      </c>
      <c r="F497" s="14">
        <v>2</v>
      </c>
      <c r="G497" s="14">
        <v>30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1327</v>
      </c>
      <c r="B498" s="14">
        <v>336</v>
      </c>
      <c r="C498" s="14">
        <v>365</v>
      </c>
      <c r="D498" s="14" t="s">
        <v>641</v>
      </c>
      <c r="E498" s="14">
        <v>15</v>
      </c>
      <c r="F498" s="14">
        <v>2</v>
      </c>
      <c r="G498" s="14">
        <v>30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1327</v>
      </c>
      <c r="B499" s="14">
        <v>336</v>
      </c>
      <c r="C499" s="14">
        <v>365</v>
      </c>
      <c r="D499" s="14" t="s">
        <v>640</v>
      </c>
      <c r="E499" s="14">
        <v>15</v>
      </c>
      <c r="F499" s="14">
        <v>2</v>
      </c>
      <c r="G499" s="14">
        <v>30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1326</v>
      </c>
      <c r="B500" s="14">
        <v>50</v>
      </c>
      <c r="C500" s="14">
        <v>247</v>
      </c>
      <c r="D500" s="14" t="s">
        <v>646</v>
      </c>
      <c r="E500" s="14">
        <v>15</v>
      </c>
      <c r="F500" s="14">
        <v>2</v>
      </c>
      <c r="G500" s="14">
        <v>30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1327</v>
      </c>
      <c r="B501" s="14">
        <v>50</v>
      </c>
      <c r="C501" s="14">
        <v>247</v>
      </c>
      <c r="D501" s="14" t="s">
        <v>647</v>
      </c>
      <c r="E501" s="14">
        <v>15</v>
      </c>
      <c r="F501" s="14">
        <v>2</v>
      </c>
      <c r="G501" s="14">
        <v>30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1327</v>
      </c>
      <c r="B502" s="14">
        <v>50</v>
      </c>
      <c r="C502" s="14">
        <v>247</v>
      </c>
      <c r="D502" s="14" t="s">
        <v>636</v>
      </c>
      <c r="E502" s="14">
        <v>15</v>
      </c>
      <c r="F502" s="14">
        <v>2</v>
      </c>
      <c r="G502" s="14">
        <v>30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1327</v>
      </c>
      <c r="B503" s="14">
        <v>50</v>
      </c>
      <c r="C503" s="14">
        <v>247</v>
      </c>
      <c r="D503" s="14" t="s">
        <v>641</v>
      </c>
      <c r="E503" s="14">
        <v>15</v>
      </c>
      <c r="F503" s="14">
        <v>2</v>
      </c>
      <c r="G503" s="14">
        <v>30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1327</v>
      </c>
      <c r="B504" s="14">
        <v>50</v>
      </c>
      <c r="C504" s="14">
        <v>247</v>
      </c>
      <c r="D504" s="14" t="s">
        <v>640</v>
      </c>
      <c r="E504" s="14">
        <v>15</v>
      </c>
      <c r="F504" s="14">
        <v>2</v>
      </c>
      <c r="G504" s="14">
        <v>30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1326</v>
      </c>
      <c r="B505" s="14">
        <v>38</v>
      </c>
      <c r="C505" s="14">
        <v>180</v>
      </c>
      <c r="D505" s="14" t="s">
        <v>646</v>
      </c>
      <c r="E505" s="14">
        <v>15</v>
      </c>
      <c r="F505" s="14">
        <v>2</v>
      </c>
      <c r="G505" s="14">
        <v>30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1327</v>
      </c>
      <c r="B506" s="14">
        <v>38</v>
      </c>
      <c r="C506" s="14">
        <v>180</v>
      </c>
      <c r="D506" s="14" t="s">
        <v>647</v>
      </c>
      <c r="E506" s="14">
        <v>15</v>
      </c>
      <c r="F506" s="14">
        <v>2</v>
      </c>
      <c r="G506" s="14">
        <v>30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1327</v>
      </c>
      <c r="B507" s="14">
        <v>38</v>
      </c>
      <c r="C507" s="14">
        <v>180</v>
      </c>
      <c r="D507" s="14" t="s">
        <v>636</v>
      </c>
      <c r="E507" s="14">
        <v>15</v>
      </c>
      <c r="F507" s="14">
        <v>2</v>
      </c>
      <c r="G507" s="14">
        <v>30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1327</v>
      </c>
      <c r="B508" s="14">
        <v>38</v>
      </c>
      <c r="C508" s="14">
        <v>180</v>
      </c>
      <c r="D508" s="14" t="s">
        <v>641</v>
      </c>
      <c r="E508" s="14">
        <v>15</v>
      </c>
      <c r="F508" s="14">
        <v>2</v>
      </c>
      <c r="G508" s="14">
        <v>30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1327</v>
      </c>
      <c r="B509" s="14">
        <v>38</v>
      </c>
      <c r="C509" s="14">
        <v>180</v>
      </c>
      <c r="D509" s="14" t="s">
        <v>640</v>
      </c>
      <c r="E509" s="14">
        <v>15</v>
      </c>
      <c r="F509" s="14">
        <v>2</v>
      </c>
      <c r="G509" s="14">
        <v>30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1326</v>
      </c>
      <c r="B510" s="14">
        <v>34</v>
      </c>
      <c r="C510" s="14">
        <v>96</v>
      </c>
      <c r="D510" s="14" t="s">
        <v>646</v>
      </c>
      <c r="E510" s="14">
        <v>15</v>
      </c>
      <c r="F510" s="14">
        <v>2</v>
      </c>
      <c r="G510" s="14">
        <v>30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1327</v>
      </c>
      <c r="B511" s="14">
        <v>34</v>
      </c>
      <c r="C511" s="14">
        <v>96</v>
      </c>
      <c r="D511" s="14" t="s">
        <v>647</v>
      </c>
      <c r="E511" s="14">
        <v>15</v>
      </c>
      <c r="F511" s="14">
        <v>2</v>
      </c>
      <c r="G511" s="14">
        <v>30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1327</v>
      </c>
      <c r="B512" s="14">
        <v>34</v>
      </c>
      <c r="C512" s="14">
        <v>96</v>
      </c>
      <c r="D512" s="14" t="s">
        <v>636</v>
      </c>
      <c r="E512" s="14">
        <v>15</v>
      </c>
      <c r="F512" s="14">
        <v>2</v>
      </c>
      <c r="G512" s="14">
        <v>30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1327</v>
      </c>
      <c r="B513" s="14">
        <v>34</v>
      </c>
      <c r="C513" s="14">
        <v>96</v>
      </c>
      <c r="D513" s="14" t="s">
        <v>641</v>
      </c>
      <c r="E513" s="14">
        <v>15</v>
      </c>
      <c r="F513" s="14">
        <v>2</v>
      </c>
      <c r="G513" s="14">
        <v>30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1327</v>
      </c>
      <c r="B514" s="14">
        <v>34</v>
      </c>
      <c r="C514" s="14">
        <v>96</v>
      </c>
      <c r="D514" s="14" t="s">
        <v>640</v>
      </c>
      <c r="E514" s="14">
        <v>15</v>
      </c>
      <c r="F514" s="14">
        <v>2</v>
      </c>
      <c r="G514" s="14">
        <v>30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1326</v>
      </c>
      <c r="B515" s="14">
        <v>114</v>
      </c>
      <c r="C515" s="14">
        <v>293</v>
      </c>
      <c r="D515" s="14" t="s">
        <v>646</v>
      </c>
      <c r="E515" s="14">
        <v>15</v>
      </c>
      <c r="F515" s="14">
        <v>2</v>
      </c>
      <c r="G515" s="14">
        <v>30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1327</v>
      </c>
      <c r="B516" s="14">
        <v>114</v>
      </c>
      <c r="C516" s="14">
        <v>293</v>
      </c>
      <c r="D516" s="14" t="s">
        <v>647</v>
      </c>
      <c r="E516" s="14">
        <v>15</v>
      </c>
      <c r="F516" s="14">
        <v>2</v>
      </c>
      <c r="G516" s="14">
        <v>30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1327</v>
      </c>
      <c r="B517" s="14">
        <v>114</v>
      </c>
      <c r="C517" s="14">
        <v>293</v>
      </c>
      <c r="D517" s="14" t="s">
        <v>636</v>
      </c>
      <c r="E517" s="14">
        <v>15</v>
      </c>
      <c r="F517" s="14">
        <v>2</v>
      </c>
      <c r="G517" s="14">
        <v>30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1327</v>
      </c>
      <c r="B518" s="14">
        <v>114</v>
      </c>
      <c r="C518" s="14">
        <v>293</v>
      </c>
      <c r="D518" s="14" t="s">
        <v>641</v>
      </c>
      <c r="E518" s="14">
        <v>15</v>
      </c>
      <c r="F518" s="14">
        <v>2</v>
      </c>
      <c r="G518" s="14">
        <v>30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1327</v>
      </c>
      <c r="B519" s="14">
        <v>114</v>
      </c>
      <c r="C519" s="14">
        <v>293</v>
      </c>
      <c r="D519" s="14" t="s">
        <v>640</v>
      </c>
      <c r="E519" s="14">
        <v>15</v>
      </c>
      <c r="F519" s="14">
        <v>2</v>
      </c>
      <c r="G519" s="14">
        <v>30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1326</v>
      </c>
      <c r="B520" s="14">
        <v>94</v>
      </c>
      <c r="C520" s="14">
        <v>228</v>
      </c>
      <c r="D520" s="14" t="s">
        <v>646</v>
      </c>
      <c r="E520" s="14">
        <v>15</v>
      </c>
      <c r="F520" s="14">
        <v>2</v>
      </c>
      <c r="G520" s="14">
        <v>30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1327</v>
      </c>
      <c r="B521" s="14">
        <v>94</v>
      </c>
      <c r="C521" s="14">
        <v>228</v>
      </c>
      <c r="D521" s="14" t="s">
        <v>647</v>
      </c>
      <c r="E521" s="14">
        <v>15</v>
      </c>
      <c r="F521" s="14">
        <v>2</v>
      </c>
      <c r="G521" s="14">
        <v>30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1327</v>
      </c>
      <c r="B522" s="14">
        <v>94</v>
      </c>
      <c r="C522" s="14">
        <v>228</v>
      </c>
      <c r="D522" s="14" t="s">
        <v>636</v>
      </c>
      <c r="E522" s="14">
        <v>15</v>
      </c>
      <c r="F522" s="14">
        <v>2</v>
      </c>
      <c r="G522" s="14">
        <v>30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1327</v>
      </c>
      <c r="B523" s="14">
        <v>94</v>
      </c>
      <c r="C523" s="14">
        <v>228</v>
      </c>
      <c r="D523" s="14" t="s">
        <v>641</v>
      </c>
      <c r="E523" s="14">
        <v>15</v>
      </c>
      <c r="F523" s="14">
        <v>2</v>
      </c>
      <c r="G523" s="14">
        <v>30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1327</v>
      </c>
      <c r="B524" s="14">
        <v>94</v>
      </c>
      <c r="C524" s="14">
        <v>228</v>
      </c>
      <c r="D524" s="14" t="s">
        <v>640</v>
      </c>
      <c r="E524" s="14">
        <v>15</v>
      </c>
      <c r="F524" s="14">
        <v>2</v>
      </c>
      <c r="G524" s="14">
        <v>30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1326</v>
      </c>
      <c r="B525" s="14">
        <v>101</v>
      </c>
      <c r="C525" s="14">
        <v>134</v>
      </c>
      <c r="D525" s="14" t="s">
        <v>646</v>
      </c>
      <c r="E525" s="14">
        <v>15</v>
      </c>
      <c r="F525" s="14">
        <v>2</v>
      </c>
      <c r="G525" s="14">
        <v>30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1327</v>
      </c>
      <c r="B526" s="14">
        <v>101</v>
      </c>
      <c r="C526" s="14">
        <v>134</v>
      </c>
      <c r="D526" s="14" t="s">
        <v>647</v>
      </c>
      <c r="E526" s="14">
        <v>15</v>
      </c>
      <c r="F526" s="14">
        <v>2</v>
      </c>
      <c r="G526" s="14">
        <v>30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1327</v>
      </c>
      <c r="B527" s="14">
        <v>101</v>
      </c>
      <c r="C527" s="14">
        <v>134</v>
      </c>
      <c r="D527" s="14" t="s">
        <v>636</v>
      </c>
      <c r="E527" s="14">
        <v>15</v>
      </c>
      <c r="F527" s="14">
        <v>2</v>
      </c>
      <c r="G527" s="14">
        <v>30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1327</v>
      </c>
      <c r="B528" s="14">
        <v>101</v>
      </c>
      <c r="C528" s="14">
        <v>134</v>
      </c>
      <c r="D528" s="14" t="s">
        <v>641</v>
      </c>
      <c r="E528" s="14">
        <v>15</v>
      </c>
      <c r="F528" s="14">
        <v>2</v>
      </c>
      <c r="G528" s="14">
        <v>30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1327</v>
      </c>
      <c r="B529" s="14">
        <v>101</v>
      </c>
      <c r="C529" s="14">
        <v>134</v>
      </c>
      <c r="D529" s="14" t="s">
        <v>640</v>
      </c>
      <c r="E529" s="14">
        <v>15</v>
      </c>
      <c r="F529" s="14">
        <v>2</v>
      </c>
      <c r="G529" s="14">
        <v>30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1326</v>
      </c>
      <c r="B530" s="14">
        <v>94</v>
      </c>
      <c r="C530" s="14">
        <v>50</v>
      </c>
      <c r="D530" s="14" t="s">
        <v>646</v>
      </c>
      <c r="E530" s="14">
        <v>15</v>
      </c>
      <c r="F530" s="14">
        <v>2</v>
      </c>
      <c r="G530" s="14">
        <v>30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1327</v>
      </c>
      <c r="B531" s="14">
        <v>94</v>
      </c>
      <c r="C531" s="14">
        <v>50</v>
      </c>
      <c r="D531" s="14" t="s">
        <v>647</v>
      </c>
      <c r="E531" s="14">
        <v>15</v>
      </c>
      <c r="F531" s="14">
        <v>2</v>
      </c>
      <c r="G531" s="14">
        <v>30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1327</v>
      </c>
      <c r="B532" s="14">
        <v>94</v>
      </c>
      <c r="C532" s="14">
        <v>50</v>
      </c>
      <c r="D532" s="14" t="s">
        <v>636</v>
      </c>
      <c r="E532" s="14">
        <v>15</v>
      </c>
      <c r="F532" s="14">
        <v>2</v>
      </c>
      <c r="G532" s="14">
        <v>30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1327</v>
      </c>
      <c r="B533" s="14">
        <v>94</v>
      </c>
      <c r="C533" s="14">
        <v>50</v>
      </c>
      <c r="D533" s="14" t="s">
        <v>641</v>
      </c>
      <c r="E533" s="14">
        <v>15</v>
      </c>
      <c r="F533" s="14">
        <v>2</v>
      </c>
      <c r="G533" s="14">
        <v>30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1327</v>
      </c>
      <c r="B534" s="14">
        <v>94</v>
      </c>
      <c r="C534" s="14">
        <v>50</v>
      </c>
      <c r="D534" s="14" t="s">
        <v>640</v>
      </c>
      <c r="E534" s="14">
        <v>15</v>
      </c>
      <c r="F534" s="14">
        <v>2</v>
      </c>
      <c r="G534" s="14">
        <v>30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1326</v>
      </c>
      <c r="B535" s="14">
        <v>134</v>
      </c>
      <c r="C535" s="14">
        <v>68</v>
      </c>
      <c r="D535" s="14" t="s">
        <v>646</v>
      </c>
      <c r="E535" s="14">
        <v>15</v>
      </c>
      <c r="F535" s="14">
        <v>2</v>
      </c>
      <c r="G535" s="14">
        <v>30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1327</v>
      </c>
      <c r="B536" s="14">
        <v>134</v>
      </c>
      <c r="C536" s="14">
        <v>68</v>
      </c>
      <c r="D536" s="14" t="s">
        <v>647</v>
      </c>
      <c r="E536" s="14">
        <v>15</v>
      </c>
      <c r="F536" s="14">
        <v>2</v>
      </c>
      <c r="G536" s="14">
        <v>30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1327</v>
      </c>
      <c r="B537" s="14">
        <v>134</v>
      </c>
      <c r="C537" s="14">
        <v>68</v>
      </c>
      <c r="D537" s="14" t="s">
        <v>636</v>
      </c>
      <c r="E537" s="14">
        <v>15</v>
      </c>
      <c r="F537" s="14">
        <v>2</v>
      </c>
      <c r="G537" s="14">
        <v>30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1327</v>
      </c>
      <c r="B538" s="14">
        <v>134</v>
      </c>
      <c r="C538" s="14">
        <v>68</v>
      </c>
      <c r="D538" s="14" t="s">
        <v>641</v>
      </c>
      <c r="E538" s="14">
        <v>15</v>
      </c>
      <c r="F538" s="14">
        <v>2</v>
      </c>
      <c r="G538" s="14">
        <v>30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1327</v>
      </c>
      <c r="B539" s="14">
        <v>134</v>
      </c>
      <c r="C539" s="14">
        <v>68</v>
      </c>
      <c r="D539" s="14" t="s">
        <v>640</v>
      </c>
      <c r="E539" s="14">
        <v>15</v>
      </c>
      <c r="F539" s="14">
        <v>2</v>
      </c>
      <c r="G539" s="14">
        <v>30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1326</v>
      </c>
      <c r="B540" s="14">
        <v>183</v>
      </c>
      <c r="C540" s="14">
        <v>252</v>
      </c>
      <c r="D540" s="14" t="s">
        <v>646</v>
      </c>
      <c r="E540" s="14">
        <v>15</v>
      </c>
      <c r="F540" s="14">
        <v>2</v>
      </c>
      <c r="G540" s="14">
        <v>30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1327</v>
      </c>
      <c r="B541" s="14">
        <v>183</v>
      </c>
      <c r="C541" s="14">
        <v>252</v>
      </c>
      <c r="D541" s="14" t="s">
        <v>647</v>
      </c>
      <c r="E541" s="14">
        <v>15</v>
      </c>
      <c r="F541" s="14">
        <v>2</v>
      </c>
      <c r="G541" s="14">
        <v>30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1327</v>
      </c>
      <c r="B542" s="14">
        <v>183</v>
      </c>
      <c r="C542" s="14">
        <v>252</v>
      </c>
      <c r="D542" s="14" t="s">
        <v>636</v>
      </c>
      <c r="E542" s="14">
        <v>15</v>
      </c>
      <c r="F542" s="14">
        <v>2</v>
      </c>
      <c r="G542" s="14">
        <v>30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1327</v>
      </c>
      <c r="B543" s="14">
        <v>183</v>
      </c>
      <c r="C543" s="14">
        <v>252</v>
      </c>
      <c r="D543" s="14" t="s">
        <v>641</v>
      </c>
      <c r="E543" s="14">
        <v>15</v>
      </c>
      <c r="F543" s="14">
        <v>2</v>
      </c>
      <c r="G543" s="14">
        <v>30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1327</v>
      </c>
      <c r="B544" s="14">
        <v>183</v>
      </c>
      <c r="C544" s="14">
        <v>252</v>
      </c>
      <c r="D544" s="14" t="s">
        <v>640</v>
      </c>
      <c r="E544" s="14">
        <v>15</v>
      </c>
      <c r="F544" s="14">
        <v>2</v>
      </c>
      <c r="G544" s="14">
        <v>30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1326</v>
      </c>
      <c r="B545" s="14">
        <v>157</v>
      </c>
      <c r="C545" s="14">
        <v>201</v>
      </c>
      <c r="D545" s="14" t="s">
        <v>646</v>
      </c>
      <c r="E545" s="14">
        <v>15</v>
      </c>
      <c r="F545" s="14">
        <v>2</v>
      </c>
      <c r="G545" s="14">
        <v>30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1327</v>
      </c>
      <c r="B546" s="14">
        <v>157</v>
      </c>
      <c r="C546" s="14">
        <v>201</v>
      </c>
      <c r="D546" s="14" t="s">
        <v>647</v>
      </c>
      <c r="E546" s="14">
        <v>15</v>
      </c>
      <c r="F546" s="14">
        <v>2</v>
      </c>
      <c r="G546" s="14">
        <v>30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1327</v>
      </c>
      <c r="B547" s="14">
        <v>157</v>
      </c>
      <c r="C547" s="14">
        <v>201</v>
      </c>
      <c r="D547" s="14" t="s">
        <v>636</v>
      </c>
      <c r="E547" s="14">
        <v>15</v>
      </c>
      <c r="F547" s="14">
        <v>2</v>
      </c>
      <c r="G547" s="14">
        <v>30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1327</v>
      </c>
      <c r="B548" s="14">
        <v>157</v>
      </c>
      <c r="C548" s="14">
        <v>201</v>
      </c>
      <c r="D548" s="14" t="s">
        <v>641</v>
      </c>
      <c r="E548" s="14">
        <v>15</v>
      </c>
      <c r="F548" s="14">
        <v>2</v>
      </c>
      <c r="G548" s="14">
        <v>30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1327</v>
      </c>
      <c r="B549" s="14">
        <v>157</v>
      </c>
      <c r="C549" s="14">
        <v>201</v>
      </c>
      <c r="D549" s="14" t="s">
        <v>640</v>
      </c>
      <c r="E549" s="14">
        <v>15</v>
      </c>
      <c r="F549" s="14">
        <v>2</v>
      </c>
      <c r="G549" s="14">
        <v>30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1326</v>
      </c>
      <c r="B550" s="14">
        <v>192</v>
      </c>
      <c r="C550" s="14">
        <v>120</v>
      </c>
      <c r="D550" s="14" t="s">
        <v>646</v>
      </c>
      <c r="E550" s="14">
        <v>15</v>
      </c>
      <c r="F550" s="14">
        <v>2</v>
      </c>
      <c r="G550" s="14">
        <v>30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1327</v>
      </c>
      <c r="B551" s="14">
        <v>192</v>
      </c>
      <c r="C551" s="14">
        <v>120</v>
      </c>
      <c r="D551" s="14" t="s">
        <v>647</v>
      </c>
      <c r="E551" s="14">
        <v>15</v>
      </c>
      <c r="F551" s="14">
        <v>2</v>
      </c>
      <c r="G551" s="14">
        <v>30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1327</v>
      </c>
      <c r="B552" s="14">
        <v>192</v>
      </c>
      <c r="C552" s="14">
        <v>120</v>
      </c>
      <c r="D552" s="14" t="s">
        <v>636</v>
      </c>
      <c r="E552" s="14">
        <v>15</v>
      </c>
      <c r="F552" s="14">
        <v>2</v>
      </c>
      <c r="G552" s="14">
        <v>30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1327</v>
      </c>
      <c r="B553" s="14">
        <v>192</v>
      </c>
      <c r="C553" s="14">
        <v>120</v>
      </c>
      <c r="D553" s="14" t="s">
        <v>641</v>
      </c>
      <c r="E553" s="14">
        <v>15</v>
      </c>
      <c r="F553" s="14">
        <v>2</v>
      </c>
      <c r="G553" s="14">
        <v>30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1327</v>
      </c>
      <c r="B554" s="14">
        <v>192</v>
      </c>
      <c r="C554" s="14">
        <v>120</v>
      </c>
      <c r="D554" s="14" t="s">
        <v>640</v>
      </c>
      <c r="E554" s="14">
        <v>15</v>
      </c>
      <c r="F554" s="14">
        <v>2</v>
      </c>
      <c r="G554" s="14">
        <v>30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1326</v>
      </c>
      <c r="B555" s="14">
        <v>197</v>
      </c>
      <c r="C555" s="14">
        <v>50</v>
      </c>
      <c r="D555" s="14" t="s">
        <v>646</v>
      </c>
      <c r="E555" s="14">
        <v>15</v>
      </c>
      <c r="F555" s="14">
        <v>2</v>
      </c>
      <c r="G555" s="14">
        <v>30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1327</v>
      </c>
      <c r="B556" s="14">
        <v>197</v>
      </c>
      <c r="C556" s="14">
        <v>50</v>
      </c>
      <c r="D556" s="14" t="s">
        <v>647</v>
      </c>
      <c r="E556" s="14">
        <v>15</v>
      </c>
      <c r="F556" s="14">
        <v>2</v>
      </c>
      <c r="G556" s="14">
        <v>30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1327</v>
      </c>
      <c r="B557" s="14">
        <v>197</v>
      </c>
      <c r="C557" s="14">
        <v>50</v>
      </c>
      <c r="D557" s="14" t="s">
        <v>636</v>
      </c>
      <c r="E557" s="14">
        <v>15</v>
      </c>
      <c r="F557" s="14">
        <v>2</v>
      </c>
      <c r="G557" s="14">
        <v>30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1327</v>
      </c>
      <c r="B558" s="14">
        <v>197</v>
      </c>
      <c r="C558" s="14">
        <v>50</v>
      </c>
      <c r="D558" s="14" t="s">
        <v>641</v>
      </c>
      <c r="E558" s="14">
        <v>15</v>
      </c>
      <c r="F558" s="14">
        <v>2</v>
      </c>
      <c r="G558" s="14">
        <v>30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1327</v>
      </c>
      <c r="B559" s="14">
        <v>197</v>
      </c>
      <c r="C559" s="14">
        <v>50</v>
      </c>
      <c r="D559" s="14" t="s">
        <v>640</v>
      </c>
      <c r="E559" s="14">
        <v>15</v>
      </c>
      <c r="F559" s="14">
        <v>2</v>
      </c>
      <c r="G559" s="14">
        <v>30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1326</v>
      </c>
      <c r="B560" s="14">
        <v>245</v>
      </c>
      <c r="C560" s="14">
        <v>87</v>
      </c>
      <c r="D560" s="14" t="s">
        <v>646</v>
      </c>
      <c r="E560" s="14">
        <v>15</v>
      </c>
      <c r="F560" s="14">
        <v>2</v>
      </c>
      <c r="G560" s="14">
        <v>30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1327</v>
      </c>
      <c r="B561" s="14">
        <v>245</v>
      </c>
      <c r="C561" s="14">
        <v>87</v>
      </c>
      <c r="D561" s="14" t="s">
        <v>647</v>
      </c>
      <c r="E561" s="14">
        <v>15</v>
      </c>
      <c r="F561" s="14">
        <v>2</v>
      </c>
      <c r="G561" s="14">
        <v>30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1327</v>
      </c>
      <c r="B562" s="14">
        <v>245</v>
      </c>
      <c r="C562" s="14">
        <v>87</v>
      </c>
      <c r="D562" s="14" t="s">
        <v>636</v>
      </c>
      <c r="E562" s="14">
        <v>15</v>
      </c>
      <c r="F562" s="14">
        <v>2</v>
      </c>
      <c r="G562" s="14">
        <v>30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1327</v>
      </c>
      <c r="B563" s="14">
        <v>245</v>
      </c>
      <c r="C563" s="14">
        <v>87</v>
      </c>
      <c r="D563" s="14" t="s">
        <v>641</v>
      </c>
      <c r="E563" s="14">
        <v>15</v>
      </c>
      <c r="F563" s="14">
        <v>2</v>
      </c>
      <c r="G563" s="14">
        <v>30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1327</v>
      </c>
      <c r="B564" s="14">
        <v>245</v>
      </c>
      <c r="C564" s="14">
        <v>87</v>
      </c>
      <c r="D564" s="14" t="s">
        <v>640</v>
      </c>
      <c r="E564" s="14">
        <v>15</v>
      </c>
      <c r="F564" s="14">
        <v>2</v>
      </c>
      <c r="G564" s="14">
        <v>30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1326</v>
      </c>
      <c r="B565" s="14">
        <v>245</v>
      </c>
      <c r="C565" s="14">
        <v>154</v>
      </c>
      <c r="D565" s="14" t="s">
        <v>646</v>
      </c>
      <c r="E565" s="14">
        <v>15</v>
      </c>
      <c r="F565" s="14">
        <v>2</v>
      </c>
      <c r="G565" s="14">
        <v>30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1327</v>
      </c>
      <c r="B566" s="14">
        <v>245</v>
      </c>
      <c r="C566" s="14">
        <v>154</v>
      </c>
      <c r="D566" s="14" t="s">
        <v>647</v>
      </c>
      <c r="E566" s="14">
        <v>15</v>
      </c>
      <c r="F566" s="14">
        <v>2</v>
      </c>
      <c r="G566" s="14">
        <v>30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1327</v>
      </c>
      <c r="B567" s="14">
        <v>245</v>
      </c>
      <c r="C567" s="14">
        <v>154</v>
      </c>
      <c r="D567" s="14" t="s">
        <v>636</v>
      </c>
      <c r="E567" s="14">
        <v>15</v>
      </c>
      <c r="F567" s="14">
        <v>2</v>
      </c>
      <c r="G567" s="14">
        <v>30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1327</v>
      </c>
      <c r="B568" s="14">
        <v>245</v>
      </c>
      <c r="C568" s="14">
        <v>154</v>
      </c>
      <c r="D568" s="14" t="s">
        <v>641</v>
      </c>
      <c r="E568" s="14">
        <v>15</v>
      </c>
      <c r="F568" s="14">
        <v>2</v>
      </c>
      <c r="G568" s="14">
        <v>30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1327</v>
      </c>
      <c r="B569" s="14">
        <v>245</v>
      </c>
      <c r="C569" s="14">
        <v>154</v>
      </c>
      <c r="D569" s="14" t="s">
        <v>640</v>
      </c>
      <c r="E569" s="14">
        <v>15</v>
      </c>
      <c r="F569" s="14">
        <v>2</v>
      </c>
      <c r="G569" s="14">
        <v>30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1326</v>
      </c>
      <c r="B570" s="14">
        <v>245</v>
      </c>
      <c r="C570" s="14">
        <v>256</v>
      </c>
      <c r="D570" s="14" t="s">
        <v>646</v>
      </c>
      <c r="E570" s="14">
        <v>15</v>
      </c>
      <c r="F570" s="14">
        <v>2</v>
      </c>
      <c r="G570" s="14">
        <v>30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1327</v>
      </c>
      <c r="B571" s="14">
        <v>245</v>
      </c>
      <c r="C571" s="14">
        <v>256</v>
      </c>
      <c r="D571" s="14" t="s">
        <v>647</v>
      </c>
      <c r="E571" s="14">
        <v>15</v>
      </c>
      <c r="F571" s="14">
        <v>2</v>
      </c>
      <c r="G571" s="14">
        <v>30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1327</v>
      </c>
      <c r="B572" s="14">
        <v>245</v>
      </c>
      <c r="C572" s="14">
        <v>256</v>
      </c>
      <c r="D572" s="14" t="s">
        <v>636</v>
      </c>
      <c r="E572" s="14">
        <v>15</v>
      </c>
      <c r="F572" s="14">
        <v>2</v>
      </c>
      <c r="G572" s="14">
        <v>30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1327</v>
      </c>
      <c r="B573" s="14">
        <v>245</v>
      </c>
      <c r="C573" s="14">
        <v>256</v>
      </c>
      <c r="D573" s="14" t="s">
        <v>641</v>
      </c>
      <c r="E573" s="14">
        <v>15</v>
      </c>
      <c r="F573" s="14">
        <v>2</v>
      </c>
      <c r="G573" s="14">
        <v>30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1327</v>
      </c>
      <c r="B574" s="14">
        <v>245</v>
      </c>
      <c r="C574" s="14">
        <v>256</v>
      </c>
      <c r="D574" s="14" t="s">
        <v>640</v>
      </c>
      <c r="E574" s="14">
        <v>15</v>
      </c>
      <c r="F574" s="14">
        <v>2</v>
      </c>
      <c r="G574" s="14">
        <v>30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1326</v>
      </c>
      <c r="B575" s="14">
        <v>298</v>
      </c>
      <c r="C575" s="14">
        <v>136</v>
      </c>
      <c r="D575" s="14" t="s">
        <v>646</v>
      </c>
      <c r="E575" s="14">
        <v>15</v>
      </c>
      <c r="F575" s="14">
        <v>2</v>
      </c>
      <c r="G575" s="14">
        <v>30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1327</v>
      </c>
      <c r="B576" s="14">
        <v>298</v>
      </c>
      <c r="C576" s="14">
        <v>136</v>
      </c>
      <c r="D576" s="14" t="s">
        <v>647</v>
      </c>
      <c r="E576" s="14">
        <v>15</v>
      </c>
      <c r="F576" s="14">
        <v>2</v>
      </c>
      <c r="G576" s="14">
        <v>30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1327</v>
      </c>
      <c r="B577" s="14">
        <v>298</v>
      </c>
      <c r="C577" s="14">
        <v>136</v>
      </c>
      <c r="D577" s="14" t="s">
        <v>636</v>
      </c>
      <c r="E577" s="14">
        <v>15</v>
      </c>
      <c r="F577" s="14">
        <v>2</v>
      </c>
      <c r="G577" s="14">
        <v>30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1327</v>
      </c>
      <c r="B578" s="14">
        <v>298</v>
      </c>
      <c r="C578" s="14">
        <v>136</v>
      </c>
      <c r="D578" s="14" t="s">
        <v>641</v>
      </c>
      <c r="E578" s="14">
        <v>15</v>
      </c>
      <c r="F578" s="14">
        <v>2</v>
      </c>
      <c r="G578" s="14">
        <v>30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1327</v>
      </c>
      <c r="B579" s="14">
        <v>298</v>
      </c>
      <c r="C579" s="14">
        <v>136</v>
      </c>
      <c r="D579" s="14" t="s">
        <v>640</v>
      </c>
      <c r="E579" s="14">
        <v>15</v>
      </c>
      <c r="F579" s="14">
        <v>2</v>
      </c>
      <c r="G579" s="14">
        <v>30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1326</v>
      </c>
      <c r="B580" s="14">
        <v>362</v>
      </c>
      <c r="C580" s="14">
        <v>45</v>
      </c>
      <c r="D580" s="14" t="s">
        <v>646</v>
      </c>
      <c r="E580" s="14">
        <v>15</v>
      </c>
      <c r="F580" s="14">
        <v>2</v>
      </c>
      <c r="G580" s="14">
        <v>30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1327</v>
      </c>
      <c r="B581" s="14">
        <v>362</v>
      </c>
      <c r="C581" s="14">
        <v>45</v>
      </c>
      <c r="D581" s="14" t="s">
        <v>647</v>
      </c>
      <c r="E581" s="14">
        <v>15</v>
      </c>
      <c r="F581" s="14">
        <v>2</v>
      </c>
      <c r="G581" s="14">
        <v>30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1327</v>
      </c>
      <c r="B582" s="14">
        <v>362</v>
      </c>
      <c r="C582" s="14">
        <v>45</v>
      </c>
      <c r="D582" s="14" t="s">
        <v>636</v>
      </c>
      <c r="E582" s="14">
        <v>15</v>
      </c>
      <c r="F582" s="14">
        <v>2</v>
      </c>
      <c r="G582" s="14">
        <v>30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1327</v>
      </c>
      <c r="B583" s="14">
        <v>362</v>
      </c>
      <c r="C583" s="14">
        <v>45</v>
      </c>
      <c r="D583" s="14" t="s">
        <v>641</v>
      </c>
      <c r="E583" s="14">
        <v>15</v>
      </c>
      <c r="F583" s="14">
        <v>2</v>
      </c>
      <c r="G583" s="14">
        <v>30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1327</v>
      </c>
      <c r="B584" s="14">
        <v>362</v>
      </c>
      <c r="C584" s="14">
        <v>45</v>
      </c>
      <c r="D584" s="14" t="s">
        <v>640</v>
      </c>
      <c r="E584" s="14">
        <v>15</v>
      </c>
      <c r="F584" s="14">
        <v>2</v>
      </c>
      <c r="G584" s="14">
        <v>30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1326</v>
      </c>
      <c r="B585" s="14">
        <v>372</v>
      </c>
      <c r="C585" s="14">
        <v>88</v>
      </c>
      <c r="D585" s="14" t="s">
        <v>646</v>
      </c>
      <c r="E585" s="14">
        <v>15</v>
      </c>
      <c r="F585" s="14">
        <v>2</v>
      </c>
      <c r="G585" s="14">
        <v>30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1327</v>
      </c>
      <c r="B586" s="14">
        <v>372</v>
      </c>
      <c r="C586" s="14">
        <v>88</v>
      </c>
      <c r="D586" s="14" t="s">
        <v>647</v>
      </c>
      <c r="E586" s="14">
        <v>15</v>
      </c>
      <c r="F586" s="14">
        <v>2</v>
      </c>
      <c r="G586" s="14">
        <v>30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1327</v>
      </c>
      <c r="B587" s="14">
        <v>372</v>
      </c>
      <c r="C587" s="14">
        <v>88</v>
      </c>
      <c r="D587" s="14" t="s">
        <v>636</v>
      </c>
      <c r="E587" s="14">
        <v>15</v>
      </c>
      <c r="F587" s="14">
        <v>2</v>
      </c>
      <c r="G587" s="14">
        <v>30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1327</v>
      </c>
      <c r="B588" s="14">
        <v>372</v>
      </c>
      <c r="C588" s="14">
        <v>88</v>
      </c>
      <c r="D588" s="14" t="s">
        <v>641</v>
      </c>
      <c r="E588" s="14">
        <v>15</v>
      </c>
      <c r="F588" s="14">
        <v>2</v>
      </c>
      <c r="G588" s="14">
        <v>30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1327</v>
      </c>
      <c r="B589" s="14">
        <v>372</v>
      </c>
      <c r="C589" s="14">
        <v>88</v>
      </c>
      <c r="D589" s="14" t="s">
        <v>640</v>
      </c>
      <c r="E589" s="14">
        <v>15</v>
      </c>
      <c r="F589" s="14">
        <v>2</v>
      </c>
      <c r="G589" s="14">
        <v>30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1326</v>
      </c>
      <c r="B590" s="14">
        <v>360</v>
      </c>
      <c r="C590" s="14">
        <v>154</v>
      </c>
      <c r="D590" s="14" t="s">
        <v>646</v>
      </c>
      <c r="E590" s="14">
        <v>15</v>
      </c>
      <c r="F590" s="14">
        <v>2</v>
      </c>
      <c r="G590" s="14">
        <v>30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1327</v>
      </c>
      <c r="B591" s="14">
        <v>360</v>
      </c>
      <c r="C591" s="14">
        <v>154</v>
      </c>
      <c r="D591" s="14" t="s">
        <v>647</v>
      </c>
      <c r="E591" s="14">
        <v>15</v>
      </c>
      <c r="F591" s="14">
        <v>2</v>
      </c>
      <c r="G591" s="14">
        <v>30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1327</v>
      </c>
      <c r="B592" s="14">
        <v>360</v>
      </c>
      <c r="C592" s="14">
        <v>154</v>
      </c>
      <c r="D592" s="14" t="s">
        <v>636</v>
      </c>
      <c r="E592" s="14">
        <v>15</v>
      </c>
      <c r="F592" s="14">
        <v>2</v>
      </c>
      <c r="G592" s="14">
        <v>30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1327</v>
      </c>
      <c r="B593" s="14">
        <v>360</v>
      </c>
      <c r="C593" s="14">
        <v>154</v>
      </c>
      <c r="D593" s="14" t="s">
        <v>641</v>
      </c>
      <c r="E593" s="14">
        <v>15</v>
      </c>
      <c r="F593" s="14">
        <v>2</v>
      </c>
      <c r="G593" s="14">
        <v>30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1327</v>
      </c>
      <c r="B594" s="14">
        <v>360</v>
      </c>
      <c r="C594" s="14">
        <v>154</v>
      </c>
      <c r="D594" s="14" t="s">
        <v>640</v>
      </c>
      <c r="E594" s="14">
        <v>15</v>
      </c>
      <c r="F594" s="14">
        <v>2</v>
      </c>
      <c r="G594" s="14">
        <v>30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1326</v>
      </c>
      <c r="B595" s="14">
        <v>363</v>
      </c>
      <c r="C595" s="14">
        <v>224</v>
      </c>
      <c r="D595" s="14" t="s">
        <v>646</v>
      </c>
      <c r="E595" s="14">
        <v>15</v>
      </c>
      <c r="F595" s="14">
        <v>2</v>
      </c>
      <c r="G595" s="14">
        <v>30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1327</v>
      </c>
      <c r="B596" s="14">
        <v>363</v>
      </c>
      <c r="C596" s="14">
        <v>224</v>
      </c>
      <c r="D596" s="14" t="s">
        <v>647</v>
      </c>
      <c r="E596" s="14">
        <v>15</v>
      </c>
      <c r="F596" s="14">
        <v>2</v>
      </c>
      <c r="G596" s="14">
        <v>30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1327</v>
      </c>
      <c r="B597" s="14">
        <v>363</v>
      </c>
      <c r="C597" s="14">
        <v>224</v>
      </c>
      <c r="D597" s="14" t="s">
        <v>636</v>
      </c>
      <c r="E597" s="14">
        <v>15</v>
      </c>
      <c r="F597" s="14">
        <v>2</v>
      </c>
      <c r="G597" s="14">
        <v>30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1327</v>
      </c>
      <c r="B598" s="14">
        <v>363</v>
      </c>
      <c r="C598" s="14">
        <v>224</v>
      </c>
      <c r="D598" s="14" t="s">
        <v>641</v>
      </c>
      <c r="E598" s="14">
        <v>15</v>
      </c>
      <c r="F598" s="14">
        <v>2</v>
      </c>
      <c r="G598" s="14">
        <v>30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1327</v>
      </c>
      <c r="B599" s="14">
        <v>363</v>
      </c>
      <c r="C599" s="14">
        <v>224</v>
      </c>
      <c r="D599" s="14" t="s">
        <v>640</v>
      </c>
      <c r="E599" s="14">
        <v>15</v>
      </c>
      <c r="F599" s="14">
        <v>2</v>
      </c>
      <c r="G599" s="14">
        <v>30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1326</v>
      </c>
      <c r="B600" s="14">
        <v>296</v>
      </c>
      <c r="C600" s="14">
        <v>292</v>
      </c>
      <c r="D600" s="14" t="s">
        <v>646</v>
      </c>
      <c r="E600" s="14">
        <v>15</v>
      </c>
      <c r="F600" s="14">
        <v>2</v>
      </c>
      <c r="G600" s="14">
        <v>30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1327</v>
      </c>
      <c r="B601" s="14">
        <v>296</v>
      </c>
      <c r="C601" s="14">
        <v>292</v>
      </c>
      <c r="D601" s="14" t="s">
        <v>647</v>
      </c>
      <c r="E601" s="14">
        <v>15</v>
      </c>
      <c r="F601" s="14">
        <v>2</v>
      </c>
      <c r="G601" s="14">
        <v>30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2" spans="1:14" s="14" customFormat="1">
      <c r="A602" s="13" t="s">
        <v>1327</v>
      </c>
      <c r="B602" s="14">
        <v>296</v>
      </c>
      <c r="C602" s="14">
        <v>292</v>
      </c>
      <c r="D602" s="14" t="s">
        <v>636</v>
      </c>
      <c r="E602" s="14">
        <v>15</v>
      </c>
      <c r="F602" s="14">
        <v>2</v>
      </c>
      <c r="G602" s="14">
        <v>30</v>
      </c>
      <c r="H602" s="14">
        <v>0</v>
      </c>
      <c r="I602" s="14">
        <v>246</v>
      </c>
      <c r="J602" s="14">
        <v>0</v>
      </c>
      <c r="K602" s="14">
        <v>0</v>
      </c>
      <c r="L602" s="12">
        <v>0</v>
      </c>
      <c r="M602" s="12">
        <v>0</v>
      </c>
      <c r="N602" s="12">
        <v>0</v>
      </c>
    </row>
    <row r="603" spans="1:14" s="14" customFormat="1">
      <c r="A603" s="13" t="s">
        <v>1327</v>
      </c>
      <c r="B603" s="14">
        <v>296</v>
      </c>
      <c r="C603" s="14">
        <v>292</v>
      </c>
      <c r="D603" s="14" t="s">
        <v>641</v>
      </c>
      <c r="E603" s="14">
        <v>15</v>
      </c>
      <c r="F603" s="14">
        <v>2</v>
      </c>
      <c r="G603" s="14">
        <v>30</v>
      </c>
      <c r="H603" s="14">
        <v>0</v>
      </c>
      <c r="I603" s="14">
        <v>246</v>
      </c>
      <c r="J603" s="14">
        <v>0</v>
      </c>
      <c r="K603" s="14">
        <v>0</v>
      </c>
      <c r="L603" s="12">
        <v>0</v>
      </c>
      <c r="M603" s="12">
        <v>0</v>
      </c>
      <c r="N603" s="12">
        <v>0</v>
      </c>
    </row>
    <row r="604" spans="1:14" s="14" customFormat="1">
      <c r="A604" s="13" t="s">
        <v>1327</v>
      </c>
      <c r="B604" s="14">
        <v>296</v>
      </c>
      <c r="C604" s="14">
        <v>292</v>
      </c>
      <c r="D604" s="14" t="s">
        <v>640</v>
      </c>
      <c r="E604" s="14">
        <v>15</v>
      </c>
      <c r="F604" s="14">
        <v>2</v>
      </c>
      <c r="G604" s="14">
        <v>30</v>
      </c>
      <c r="H604" s="14">
        <v>0</v>
      </c>
      <c r="I604" s="14">
        <v>246</v>
      </c>
      <c r="J604" s="14">
        <v>0</v>
      </c>
      <c r="K604" s="14">
        <v>0</v>
      </c>
      <c r="L604" s="12">
        <v>0</v>
      </c>
      <c r="M604" s="12">
        <v>0</v>
      </c>
      <c r="N604" s="12">
        <v>0</v>
      </c>
    </row>
    <row r="606" spans="1:14">
      <c r="A606" s="11" t="s">
        <v>1331</v>
      </c>
    </row>
    <row r="607" spans="1:14" s="14" customFormat="1">
      <c r="A607" s="13" t="s">
        <v>1332</v>
      </c>
      <c r="B607" s="14">
        <v>200</v>
      </c>
      <c r="C607" s="14">
        <v>200</v>
      </c>
      <c r="D607" s="14" t="s">
        <v>646</v>
      </c>
      <c r="E607" s="14">
        <v>200</v>
      </c>
      <c r="F607" s="14">
        <v>40</v>
      </c>
      <c r="G607" s="14">
        <v>80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1332</v>
      </c>
      <c r="B608" s="14">
        <v>200</v>
      </c>
      <c r="C608" s="14">
        <v>200</v>
      </c>
      <c r="D608" s="14" t="s">
        <v>636</v>
      </c>
      <c r="E608" s="14">
        <v>200</v>
      </c>
      <c r="F608" s="14">
        <v>40</v>
      </c>
      <c r="G608" s="14">
        <v>80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1332</v>
      </c>
      <c r="B609" s="14">
        <v>200</v>
      </c>
      <c r="C609" s="14">
        <v>200</v>
      </c>
      <c r="D609" s="14" t="s">
        <v>641</v>
      </c>
      <c r="E609" s="14">
        <v>200</v>
      </c>
      <c r="F609" s="14">
        <v>40</v>
      </c>
      <c r="G609" s="14">
        <v>80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1332</v>
      </c>
      <c r="B610" s="14">
        <v>200</v>
      </c>
      <c r="C610" s="14">
        <v>200</v>
      </c>
      <c r="D610" s="14" t="s">
        <v>1333</v>
      </c>
      <c r="E610" s="14">
        <v>200</v>
      </c>
      <c r="F610" s="14">
        <v>40</v>
      </c>
      <c r="G610" s="14">
        <v>80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1332</v>
      </c>
      <c r="B611" s="14">
        <v>200</v>
      </c>
      <c r="C611" s="14">
        <v>200</v>
      </c>
      <c r="D611" s="14" t="s">
        <v>640</v>
      </c>
      <c r="E611" s="14">
        <v>200</v>
      </c>
      <c r="F611" s="14">
        <v>40</v>
      </c>
      <c r="G611" s="14">
        <v>80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1332</v>
      </c>
      <c r="B612" s="14">
        <v>200</v>
      </c>
      <c r="C612" s="14">
        <v>200</v>
      </c>
      <c r="D612" s="14" t="s">
        <v>638</v>
      </c>
      <c r="E612" s="14">
        <v>200</v>
      </c>
      <c r="F612" s="14">
        <v>40</v>
      </c>
      <c r="G612" s="14">
        <v>80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1332</v>
      </c>
      <c r="B613" s="14">
        <v>200</v>
      </c>
      <c r="C613" s="14">
        <v>200</v>
      </c>
      <c r="D613" s="14" t="s">
        <v>1328</v>
      </c>
      <c r="E613" s="14">
        <v>200</v>
      </c>
      <c r="F613" s="14">
        <v>10</v>
      </c>
      <c r="G613" s="14">
        <v>80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4" customFormat="1">
      <c r="A614" s="13" t="s">
        <v>1332</v>
      </c>
      <c r="B614" s="14">
        <v>200</v>
      </c>
      <c r="C614" s="14">
        <v>200</v>
      </c>
      <c r="D614" s="14" t="s">
        <v>1329</v>
      </c>
      <c r="E614" s="14">
        <v>200</v>
      </c>
      <c r="F614" s="14">
        <v>10</v>
      </c>
      <c r="G614" s="14">
        <v>80</v>
      </c>
      <c r="H614" s="12">
        <v>0</v>
      </c>
      <c r="I614" s="12">
        <v>246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</row>
    <row r="615" spans="1:14" s="14" customFormat="1">
      <c r="A615" s="13" t="s">
        <v>1332</v>
      </c>
      <c r="B615" s="14">
        <v>200</v>
      </c>
      <c r="C615" s="14">
        <v>200</v>
      </c>
      <c r="D615" s="14" t="s">
        <v>1334</v>
      </c>
      <c r="E615" s="14">
        <v>200</v>
      </c>
      <c r="F615" s="14">
        <v>10</v>
      </c>
      <c r="G615" s="14">
        <v>80</v>
      </c>
      <c r="H615" s="12">
        <v>0</v>
      </c>
      <c r="I615" s="12">
        <v>246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</row>
    <row r="616" spans="1:14" s="14" customFormat="1">
      <c r="A616" s="13" t="s">
        <v>1332</v>
      </c>
      <c r="B616" s="14">
        <v>200</v>
      </c>
      <c r="C616" s="14">
        <v>200</v>
      </c>
      <c r="D616" s="14" t="s">
        <v>639</v>
      </c>
      <c r="E616" s="14">
        <v>200</v>
      </c>
      <c r="F616" s="14">
        <v>10</v>
      </c>
      <c r="G616" s="14">
        <v>80</v>
      </c>
      <c r="H616" s="12">
        <v>0</v>
      </c>
      <c r="I616" s="12">
        <v>246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1332</v>
      </c>
      <c r="B617" s="18">
        <v>300</v>
      </c>
      <c r="C617" s="18">
        <v>150</v>
      </c>
      <c r="D617" s="18" t="s">
        <v>1330</v>
      </c>
      <c r="E617" s="18">
        <v>5</v>
      </c>
      <c r="F617" s="18">
        <v>1</v>
      </c>
      <c r="G617" s="16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1332</v>
      </c>
      <c r="B618" s="18">
        <v>290</v>
      </c>
      <c r="C618" s="18">
        <v>280</v>
      </c>
      <c r="D618" s="18" t="s">
        <v>1330</v>
      </c>
      <c r="E618" s="18">
        <v>5</v>
      </c>
      <c r="F618" s="18">
        <v>1</v>
      </c>
      <c r="G618" s="16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1332</v>
      </c>
      <c r="B619" s="18">
        <v>80</v>
      </c>
      <c r="C619" s="18">
        <v>240</v>
      </c>
      <c r="D619" s="18" t="s">
        <v>1330</v>
      </c>
      <c r="E619" s="18">
        <v>5</v>
      </c>
      <c r="F619" s="18">
        <v>1</v>
      </c>
      <c r="G619" s="16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8" customFormat="1">
      <c r="A620" s="17" t="s">
        <v>1332</v>
      </c>
      <c r="B620" s="18">
        <v>200</v>
      </c>
      <c r="C620" s="18">
        <v>85</v>
      </c>
      <c r="D620" s="18" t="s">
        <v>1330</v>
      </c>
      <c r="E620" s="18">
        <v>5</v>
      </c>
      <c r="F620" s="18">
        <v>1</v>
      </c>
      <c r="G620" s="16">
        <v>60</v>
      </c>
      <c r="H620" s="18">
        <v>0</v>
      </c>
      <c r="I620" s="18">
        <v>249</v>
      </c>
      <c r="J620" s="18">
        <v>0</v>
      </c>
      <c r="K620" s="18">
        <v>0</v>
      </c>
      <c r="L620" s="12">
        <v>0</v>
      </c>
      <c r="M620" s="12">
        <v>0</v>
      </c>
      <c r="N620" s="12">
        <v>0</v>
      </c>
    </row>
    <row r="621" spans="1:14" s="18" customFormat="1">
      <c r="A621" s="17" t="s">
        <v>1332</v>
      </c>
      <c r="B621" s="18">
        <v>200</v>
      </c>
      <c r="C621" s="18">
        <v>200</v>
      </c>
      <c r="D621" s="18" t="s">
        <v>1330</v>
      </c>
      <c r="E621" s="18">
        <v>5</v>
      </c>
      <c r="F621" s="18">
        <v>1</v>
      </c>
      <c r="G621" s="16">
        <v>60</v>
      </c>
      <c r="H621" s="18">
        <v>0</v>
      </c>
      <c r="I621" s="18">
        <v>249</v>
      </c>
      <c r="J621" s="18">
        <v>0</v>
      </c>
      <c r="K621" s="18">
        <v>0</v>
      </c>
      <c r="L621" s="12">
        <v>0</v>
      </c>
      <c r="M621" s="12">
        <v>0</v>
      </c>
      <c r="N621" s="12">
        <v>0</v>
      </c>
    </row>
    <row r="622" spans="1:14" s="18" customFormat="1">
      <c r="A622" s="17" t="s">
        <v>1332</v>
      </c>
      <c r="B622" s="18">
        <v>200</v>
      </c>
      <c r="C622" s="18">
        <v>200</v>
      </c>
      <c r="D622" s="18" t="s">
        <v>1330</v>
      </c>
      <c r="E622" s="18">
        <v>200</v>
      </c>
      <c r="F622" s="18">
        <v>1</v>
      </c>
      <c r="G622" s="16">
        <v>60</v>
      </c>
      <c r="H622" s="18">
        <v>0</v>
      </c>
      <c r="I622" s="18">
        <v>249</v>
      </c>
      <c r="J622" s="18">
        <v>0</v>
      </c>
      <c r="K622" s="18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1332</v>
      </c>
      <c r="B623" s="14">
        <v>42</v>
      </c>
      <c r="C623" s="14">
        <v>338</v>
      </c>
      <c r="D623" s="14" t="s">
        <v>646</v>
      </c>
      <c r="E623" s="14">
        <v>15</v>
      </c>
      <c r="F623" s="14">
        <v>2</v>
      </c>
      <c r="G623" s="14">
        <v>30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1332</v>
      </c>
      <c r="B624" s="14">
        <v>42</v>
      </c>
      <c r="C624" s="14">
        <v>338</v>
      </c>
      <c r="D624" s="14" t="s">
        <v>636</v>
      </c>
      <c r="E624" s="14">
        <v>15</v>
      </c>
      <c r="F624" s="14">
        <v>2</v>
      </c>
      <c r="G624" s="14">
        <v>30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1332</v>
      </c>
      <c r="B625" s="14">
        <v>42</v>
      </c>
      <c r="C625" s="14">
        <v>338</v>
      </c>
      <c r="D625" s="14" t="s">
        <v>641</v>
      </c>
      <c r="E625" s="14">
        <v>15</v>
      </c>
      <c r="F625" s="14">
        <v>2</v>
      </c>
      <c r="G625" s="14">
        <v>30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1332</v>
      </c>
      <c r="B626" s="14">
        <v>42</v>
      </c>
      <c r="C626" s="14">
        <v>338</v>
      </c>
      <c r="D626" s="14" t="s">
        <v>1333</v>
      </c>
      <c r="E626" s="14">
        <v>15</v>
      </c>
      <c r="F626" s="14">
        <v>2</v>
      </c>
      <c r="G626" s="14">
        <v>30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1332</v>
      </c>
      <c r="B627" s="14">
        <v>42</v>
      </c>
      <c r="C627" s="14">
        <v>338</v>
      </c>
      <c r="D627" s="14" t="s">
        <v>640</v>
      </c>
      <c r="E627" s="14">
        <v>15</v>
      </c>
      <c r="F627" s="14">
        <v>2</v>
      </c>
      <c r="G627" s="14">
        <v>30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1332</v>
      </c>
      <c r="B628" s="14">
        <v>42</v>
      </c>
      <c r="C628" s="14">
        <v>338</v>
      </c>
      <c r="D628" s="14" t="s">
        <v>638</v>
      </c>
      <c r="E628" s="14">
        <v>15</v>
      </c>
      <c r="F628" s="14">
        <v>2</v>
      </c>
      <c r="G628" s="14">
        <v>30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1332</v>
      </c>
      <c r="B629" s="14">
        <v>74</v>
      </c>
      <c r="C629" s="14">
        <v>290</v>
      </c>
      <c r="D629" s="14" t="s">
        <v>646</v>
      </c>
      <c r="E629" s="14">
        <v>15</v>
      </c>
      <c r="F629" s="14">
        <v>2</v>
      </c>
      <c r="G629" s="14">
        <v>30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1332</v>
      </c>
      <c r="B630" s="14">
        <v>74</v>
      </c>
      <c r="C630" s="14">
        <v>290</v>
      </c>
      <c r="D630" s="14" t="s">
        <v>636</v>
      </c>
      <c r="E630" s="14">
        <v>15</v>
      </c>
      <c r="F630" s="14">
        <v>2</v>
      </c>
      <c r="G630" s="14">
        <v>30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1332</v>
      </c>
      <c r="B631" s="14">
        <v>74</v>
      </c>
      <c r="C631" s="14">
        <v>290</v>
      </c>
      <c r="D631" s="14" t="s">
        <v>641</v>
      </c>
      <c r="E631" s="14">
        <v>15</v>
      </c>
      <c r="F631" s="14">
        <v>2</v>
      </c>
      <c r="G631" s="14">
        <v>30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1332</v>
      </c>
      <c r="B632" s="14">
        <v>74</v>
      </c>
      <c r="C632" s="14">
        <v>290</v>
      </c>
      <c r="D632" s="14" t="s">
        <v>1333</v>
      </c>
      <c r="E632" s="14">
        <v>15</v>
      </c>
      <c r="F632" s="14">
        <v>2</v>
      </c>
      <c r="G632" s="14">
        <v>30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1332</v>
      </c>
      <c r="B633" s="14">
        <v>74</v>
      </c>
      <c r="C633" s="14">
        <v>290</v>
      </c>
      <c r="D633" s="14" t="s">
        <v>640</v>
      </c>
      <c r="E633" s="14">
        <v>15</v>
      </c>
      <c r="F633" s="14">
        <v>2</v>
      </c>
      <c r="G633" s="14">
        <v>30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1332</v>
      </c>
      <c r="B634" s="14">
        <v>74</v>
      </c>
      <c r="C634" s="14">
        <v>290</v>
      </c>
      <c r="D634" s="14" t="s">
        <v>638</v>
      </c>
      <c r="E634" s="14">
        <v>15</v>
      </c>
      <c r="F634" s="14">
        <v>2</v>
      </c>
      <c r="G634" s="14">
        <v>30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1332</v>
      </c>
      <c r="B635" s="14">
        <v>76</v>
      </c>
      <c r="C635" s="14">
        <v>247</v>
      </c>
      <c r="D635" s="14" t="s">
        <v>646</v>
      </c>
      <c r="E635" s="14">
        <v>15</v>
      </c>
      <c r="F635" s="14">
        <v>2</v>
      </c>
      <c r="G635" s="14">
        <v>30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1332</v>
      </c>
      <c r="B636" s="14">
        <v>76</v>
      </c>
      <c r="C636" s="14">
        <v>247</v>
      </c>
      <c r="D636" s="14" t="s">
        <v>636</v>
      </c>
      <c r="E636" s="14">
        <v>15</v>
      </c>
      <c r="F636" s="14">
        <v>2</v>
      </c>
      <c r="G636" s="14">
        <v>30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1332</v>
      </c>
      <c r="B637" s="14">
        <v>76</v>
      </c>
      <c r="C637" s="14">
        <v>247</v>
      </c>
      <c r="D637" s="14" t="s">
        <v>641</v>
      </c>
      <c r="E637" s="14">
        <v>15</v>
      </c>
      <c r="F637" s="14">
        <v>2</v>
      </c>
      <c r="G637" s="14">
        <v>30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1332</v>
      </c>
      <c r="B638" s="14">
        <v>76</v>
      </c>
      <c r="C638" s="14">
        <v>247</v>
      </c>
      <c r="D638" s="14" t="s">
        <v>1333</v>
      </c>
      <c r="E638" s="14">
        <v>15</v>
      </c>
      <c r="F638" s="14">
        <v>2</v>
      </c>
      <c r="G638" s="14">
        <v>30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1332</v>
      </c>
      <c r="B639" s="14">
        <v>76</v>
      </c>
      <c r="C639" s="14">
        <v>247</v>
      </c>
      <c r="D639" s="14" t="s">
        <v>640</v>
      </c>
      <c r="E639" s="14">
        <v>15</v>
      </c>
      <c r="F639" s="14">
        <v>2</v>
      </c>
      <c r="G639" s="14">
        <v>30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1332</v>
      </c>
      <c r="B640" s="14">
        <v>76</v>
      </c>
      <c r="C640" s="14">
        <v>247</v>
      </c>
      <c r="D640" s="14" t="s">
        <v>638</v>
      </c>
      <c r="E640" s="14">
        <v>15</v>
      </c>
      <c r="F640" s="14">
        <v>2</v>
      </c>
      <c r="G640" s="14">
        <v>30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1332</v>
      </c>
      <c r="B641" s="14">
        <v>91</v>
      </c>
      <c r="C641" s="14">
        <v>142</v>
      </c>
      <c r="D641" s="14" t="s">
        <v>646</v>
      </c>
      <c r="E641" s="14">
        <v>15</v>
      </c>
      <c r="F641" s="14">
        <v>2</v>
      </c>
      <c r="G641" s="14">
        <v>30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1332</v>
      </c>
      <c r="B642" s="14">
        <v>91</v>
      </c>
      <c r="C642" s="14">
        <v>142</v>
      </c>
      <c r="D642" s="14" t="s">
        <v>636</v>
      </c>
      <c r="E642" s="14">
        <v>15</v>
      </c>
      <c r="F642" s="14">
        <v>2</v>
      </c>
      <c r="G642" s="14">
        <v>30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1332</v>
      </c>
      <c r="B643" s="14">
        <v>91</v>
      </c>
      <c r="C643" s="14">
        <v>142</v>
      </c>
      <c r="D643" s="14" t="s">
        <v>641</v>
      </c>
      <c r="E643" s="14">
        <v>15</v>
      </c>
      <c r="F643" s="14">
        <v>2</v>
      </c>
      <c r="G643" s="14">
        <v>30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1332</v>
      </c>
      <c r="B644" s="14">
        <v>91</v>
      </c>
      <c r="C644" s="14">
        <v>142</v>
      </c>
      <c r="D644" s="14" t="s">
        <v>1333</v>
      </c>
      <c r="E644" s="14">
        <v>15</v>
      </c>
      <c r="F644" s="14">
        <v>2</v>
      </c>
      <c r="G644" s="14">
        <v>30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1332</v>
      </c>
      <c r="B645" s="14">
        <v>91</v>
      </c>
      <c r="C645" s="14">
        <v>142</v>
      </c>
      <c r="D645" s="14" t="s">
        <v>640</v>
      </c>
      <c r="E645" s="14">
        <v>15</v>
      </c>
      <c r="F645" s="14">
        <v>2</v>
      </c>
      <c r="G645" s="14">
        <v>30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1332</v>
      </c>
      <c r="B646" s="14">
        <v>91</v>
      </c>
      <c r="C646" s="14">
        <v>142</v>
      </c>
      <c r="D646" s="14" t="s">
        <v>638</v>
      </c>
      <c r="E646" s="14">
        <v>15</v>
      </c>
      <c r="F646" s="14">
        <v>2</v>
      </c>
      <c r="G646" s="14">
        <v>30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1332</v>
      </c>
      <c r="B647" s="14">
        <v>129</v>
      </c>
      <c r="C647" s="14">
        <v>103</v>
      </c>
      <c r="D647" s="14" t="s">
        <v>646</v>
      </c>
      <c r="E647" s="14">
        <v>15</v>
      </c>
      <c r="F647" s="14">
        <v>2</v>
      </c>
      <c r="G647" s="14">
        <v>30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1332</v>
      </c>
      <c r="B648" s="14">
        <v>129</v>
      </c>
      <c r="C648" s="14">
        <v>103</v>
      </c>
      <c r="D648" s="14" t="s">
        <v>636</v>
      </c>
      <c r="E648" s="14">
        <v>15</v>
      </c>
      <c r="F648" s="14">
        <v>2</v>
      </c>
      <c r="G648" s="14">
        <v>30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1332</v>
      </c>
      <c r="B649" s="14">
        <v>129</v>
      </c>
      <c r="C649" s="14">
        <v>103</v>
      </c>
      <c r="D649" s="14" t="s">
        <v>641</v>
      </c>
      <c r="E649" s="14">
        <v>15</v>
      </c>
      <c r="F649" s="14">
        <v>2</v>
      </c>
      <c r="G649" s="14">
        <v>30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1332</v>
      </c>
      <c r="B650" s="14">
        <v>129</v>
      </c>
      <c r="C650" s="14">
        <v>103</v>
      </c>
      <c r="D650" s="14" t="s">
        <v>1333</v>
      </c>
      <c r="E650" s="14">
        <v>15</v>
      </c>
      <c r="F650" s="14">
        <v>2</v>
      </c>
      <c r="G650" s="14">
        <v>30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1332</v>
      </c>
      <c r="B651" s="14">
        <v>129</v>
      </c>
      <c r="C651" s="14">
        <v>103</v>
      </c>
      <c r="D651" s="14" t="s">
        <v>640</v>
      </c>
      <c r="E651" s="14">
        <v>15</v>
      </c>
      <c r="F651" s="14">
        <v>2</v>
      </c>
      <c r="G651" s="14">
        <v>30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1332</v>
      </c>
      <c r="B652" s="14">
        <v>129</v>
      </c>
      <c r="C652" s="14">
        <v>103</v>
      </c>
      <c r="D652" s="14" t="s">
        <v>638</v>
      </c>
      <c r="E652" s="14">
        <v>15</v>
      </c>
      <c r="F652" s="14">
        <v>2</v>
      </c>
      <c r="G652" s="14">
        <v>30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1332</v>
      </c>
      <c r="B653" s="14">
        <v>138</v>
      </c>
      <c r="C653" s="14">
        <v>218</v>
      </c>
      <c r="D653" s="14" t="s">
        <v>646</v>
      </c>
      <c r="E653" s="14">
        <v>15</v>
      </c>
      <c r="F653" s="14">
        <v>2</v>
      </c>
      <c r="G653" s="14">
        <v>30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1332</v>
      </c>
      <c r="B654" s="14">
        <v>138</v>
      </c>
      <c r="C654" s="14">
        <v>218</v>
      </c>
      <c r="D654" s="14" t="s">
        <v>636</v>
      </c>
      <c r="E654" s="14">
        <v>15</v>
      </c>
      <c r="F654" s="14">
        <v>2</v>
      </c>
      <c r="G654" s="14">
        <v>30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1332</v>
      </c>
      <c r="B655" s="14">
        <v>138</v>
      </c>
      <c r="C655" s="14">
        <v>218</v>
      </c>
      <c r="D655" s="14" t="s">
        <v>641</v>
      </c>
      <c r="E655" s="14">
        <v>15</v>
      </c>
      <c r="F655" s="14">
        <v>2</v>
      </c>
      <c r="G655" s="14">
        <v>30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1332</v>
      </c>
      <c r="B656" s="14">
        <v>138</v>
      </c>
      <c r="C656" s="14">
        <v>218</v>
      </c>
      <c r="D656" s="14" t="s">
        <v>1333</v>
      </c>
      <c r="E656" s="14">
        <v>15</v>
      </c>
      <c r="F656" s="14">
        <v>2</v>
      </c>
      <c r="G656" s="14">
        <v>30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1332</v>
      </c>
      <c r="B657" s="14">
        <v>138</v>
      </c>
      <c r="C657" s="14">
        <v>218</v>
      </c>
      <c r="D657" s="14" t="s">
        <v>640</v>
      </c>
      <c r="E657" s="14">
        <v>15</v>
      </c>
      <c r="F657" s="14">
        <v>2</v>
      </c>
      <c r="G657" s="14">
        <v>30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1332</v>
      </c>
      <c r="B658" s="14">
        <v>138</v>
      </c>
      <c r="C658" s="14">
        <v>218</v>
      </c>
      <c r="D658" s="14" t="s">
        <v>638</v>
      </c>
      <c r="E658" s="14">
        <v>15</v>
      </c>
      <c r="F658" s="14">
        <v>2</v>
      </c>
      <c r="G658" s="14">
        <v>30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1332</v>
      </c>
      <c r="B659" s="14">
        <v>120</v>
      </c>
      <c r="C659" s="14">
        <v>175</v>
      </c>
      <c r="D659" s="14" t="s">
        <v>646</v>
      </c>
      <c r="E659" s="14">
        <v>15</v>
      </c>
      <c r="F659" s="14">
        <v>2</v>
      </c>
      <c r="G659" s="14">
        <v>30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1332</v>
      </c>
      <c r="B660" s="14">
        <v>120</v>
      </c>
      <c r="C660" s="14">
        <v>175</v>
      </c>
      <c r="D660" s="14" t="s">
        <v>636</v>
      </c>
      <c r="E660" s="14">
        <v>15</v>
      </c>
      <c r="F660" s="14">
        <v>2</v>
      </c>
      <c r="G660" s="14">
        <v>30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1332</v>
      </c>
      <c r="B661" s="14">
        <v>120</v>
      </c>
      <c r="C661" s="14">
        <v>175</v>
      </c>
      <c r="D661" s="14" t="s">
        <v>641</v>
      </c>
      <c r="E661" s="14">
        <v>15</v>
      </c>
      <c r="F661" s="14">
        <v>2</v>
      </c>
      <c r="G661" s="14">
        <v>30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1332</v>
      </c>
      <c r="B662" s="14">
        <v>120</v>
      </c>
      <c r="C662" s="14">
        <v>175</v>
      </c>
      <c r="D662" s="14" t="s">
        <v>1333</v>
      </c>
      <c r="E662" s="14">
        <v>15</v>
      </c>
      <c r="F662" s="14">
        <v>2</v>
      </c>
      <c r="G662" s="14">
        <v>30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1332</v>
      </c>
      <c r="B663" s="14">
        <v>120</v>
      </c>
      <c r="C663" s="14">
        <v>175</v>
      </c>
      <c r="D663" s="14" t="s">
        <v>640</v>
      </c>
      <c r="E663" s="14">
        <v>15</v>
      </c>
      <c r="F663" s="14">
        <v>2</v>
      </c>
      <c r="G663" s="14">
        <v>30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1332</v>
      </c>
      <c r="B664" s="14">
        <v>120</v>
      </c>
      <c r="C664" s="14">
        <v>175</v>
      </c>
      <c r="D664" s="14" t="s">
        <v>638</v>
      </c>
      <c r="E664" s="14">
        <v>15</v>
      </c>
      <c r="F664" s="14">
        <v>2</v>
      </c>
      <c r="G664" s="14">
        <v>30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1332</v>
      </c>
      <c r="B665" s="14">
        <v>175</v>
      </c>
      <c r="C665" s="14">
        <v>265</v>
      </c>
      <c r="D665" s="14" t="s">
        <v>646</v>
      </c>
      <c r="E665" s="14">
        <v>15</v>
      </c>
      <c r="F665" s="14">
        <v>2</v>
      </c>
      <c r="G665" s="14">
        <v>30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1332</v>
      </c>
      <c r="B666" s="14">
        <v>175</v>
      </c>
      <c r="C666" s="14">
        <v>265</v>
      </c>
      <c r="D666" s="14" t="s">
        <v>636</v>
      </c>
      <c r="E666" s="14">
        <v>15</v>
      </c>
      <c r="F666" s="14">
        <v>2</v>
      </c>
      <c r="G666" s="14">
        <v>30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1332</v>
      </c>
      <c r="B667" s="14">
        <v>175</v>
      </c>
      <c r="C667" s="14">
        <v>265</v>
      </c>
      <c r="D667" s="14" t="s">
        <v>641</v>
      </c>
      <c r="E667" s="14">
        <v>15</v>
      </c>
      <c r="F667" s="14">
        <v>2</v>
      </c>
      <c r="G667" s="14">
        <v>30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1332</v>
      </c>
      <c r="B668" s="14">
        <v>175</v>
      </c>
      <c r="C668" s="14">
        <v>265</v>
      </c>
      <c r="D668" s="14" t="s">
        <v>1333</v>
      </c>
      <c r="E668" s="14">
        <v>15</v>
      </c>
      <c r="F668" s="14">
        <v>2</v>
      </c>
      <c r="G668" s="14">
        <v>30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1332</v>
      </c>
      <c r="B669" s="14">
        <v>175</v>
      </c>
      <c r="C669" s="14">
        <v>265</v>
      </c>
      <c r="D669" s="14" t="s">
        <v>640</v>
      </c>
      <c r="E669" s="14">
        <v>15</v>
      </c>
      <c r="F669" s="14">
        <v>2</v>
      </c>
      <c r="G669" s="14">
        <v>30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1332</v>
      </c>
      <c r="B670" s="14">
        <v>175</v>
      </c>
      <c r="C670" s="14">
        <v>265</v>
      </c>
      <c r="D670" s="14" t="s">
        <v>638</v>
      </c>
      <c r="E670" s="14">
        <v>15</v>
      </c>
      <c r="F670" s="14">
        <v>2</v>
      </c>
      <c r="G670" s="14">
        <v>30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1332</v>
      </c>
      <c r="B671" s="14">
        <v>179</v>
      </c>
      <c r="C671" s="14">
        <v>196</v>
      </c>
      <c r="D671" s="14" t="s">
        <v>646</v>
      </c>
      <c r="E671" s="14">
        <v>15</v>
      </c>
      <c r="F671" s="14">
        <v>2</v>
      </c>
      <c r="G671" s="14">
        <v>30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1332</v>
      </c>
      <c r="B672" s="14">
        <v>179</v>
      </c>
      <c r="C672" s="14">
        <v>196</v>
      </c>
      <c r="D672" s="14" t="s">
        <v>636</v>
      </c>
      <c r="E672" s="14">
        <v>15</v>
      </c>
      <c r="F672" s="14">
        <v>2</v>
      </c>
      <c r="G672" s="14">
        <v>30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1332</v>
      </c>
      <c r="B673" s="14">
        <v>179</v>
      </c>
      <c r="C673" s="14">
        <v>196</v>
      </c>
      <c r="D673" s="14" t="s">
        <v>641</v>
      </c>
      <c r="E673" s="14">
        <v>15</v>
      </c>
      <c r="F673" s="14">
        <v>2</v>
      </c>
      <c r="G673" s="14">
        <v>30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1332</v>
      </c>
      <c r="B674" s="14">
        <v>179</v>
      </c>
      <c r="C674" s="14">
        <v>196</v>
      </c>
      <c r="D674" s="14" t="s">
        <v>1333</v>
      </c>
      <c r="E674" s="14">
        <v>15</v>
      </c>
      <c r="F674" s="14">
        <v>2</v>
      </c>
      <c r="G674" s="14">
        <v>30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1332</v>
      </c>
      <c r="B675" s="14">
        <v>179</v>
      </c>
      <c r="C675" s="14">
        <v>196</v>
      </c>
      <c r="D675" s="14" t="s">
        <v>640</v>
      </c>
      <c r="E675" s="14">
        <v>15</v>
      </c>
      <c r="F675" s="14">
        <v>2</v>
      </c>
      <c r="G675" s="14">
        <v>30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1332</v>
      </c>
      <c r="B676" s="14">
        <v>179</v>
      </c>
      <c r="C676" s="14">
        <v>196</v>
      </c>
      <c r="D676" s="14" t="s">
        <v>638</v>
      </c>
      <c r="E676" s="14">
        <v>15</v>
      </c>
      <c r="F676" s="14">
        <v>2</v>
      </c>
      <c r="G676" s="14">
        <v>30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1332</v>
      </c>
      <c r="B677" s="14">
        <v>209</v>
      </c>
      <c r="C677" s="14">
        <v>215</v>
      </c>
      <c r="D677" s="14" t="s">
        <v>646</v>
      </c>
      <c r="E677" s="14">
        <v>15</v>
      </c>
      <c r="F677" s="14">
        <v>2</v>
      </c>
      <c r="G677" s="14">
        <v>30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1332</v>
      </c>
      <c r="B678" s="14">
        <v>209</v>
      </c>
      <c r="C678" s="14">
        <v>215</v>
      </c>
      <c r="D678" s="14" t="s">
        <v>636</v>
      </c>
      <c r="E678" s="14">
        <v>15</v>
      </c>
      <c r="F678" s="14">
        <v>2</v>
      </c>
      <c r="G678" s="14">
        <v>30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1332</v>
      </c>
      <c r="B679" s="14">
        <v>209</v>
      </c>
      <c r="C679" s="14">
        <v>215</v>
      </c>
      <c r="D679" s="14" t="s">
        <v>641</v>
      </c>
      <c r="E679" s="14">
        <v>15</v>
      </c>
      <c r="F679" s="14">
        <v>2</v>
      </c>
      <c r="G679" s="14">
        <v>30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1332</v>
      </c>
      <c r="B680" s="14">
        <v>209</v>
      </c>
      <c r="C680" s="14">
        <v>215</v>
      </c>
      <c r="D680" s="14" t="s">
        <v>1333</v>
      </c>
      <c r="E680" s="14">
        <v>15</v>
      </c>
      <c r="F680" s="14">
        <v>2</v>
      </c>
      <c r="G680" s="14">
        <v>30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1332</v>
      </c>
      <c r="B681" s="14">
        <v>209</v>
      </c>
      <c r="C681" s="14">
        <v>215</v>
      </c>
      <c r="D681" s="14" t="s">
        <v>640</v>
      </c>
      <c r="E681" s="14">
        <v>15</v>
      </c>
      <c r="F681" s="14">
        <v>2</v>
      </c>
      <c r="G681" s="14">
        <v>30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1332</v>
      </c>
      <c r="B682" s="14">
        <v>209</v>
      </c>
      <c r="C682" s="14">
        <v>215</v>
      </c>
      <c r="D682" s="14" t="s">
        <v>638</v>
      </c>
      <c r="E682" s="14">
        <v>15</v>
      </c>
      <c r="F682" s="14">
        <v>2</v>
      </c>
      <c r="G682" s="14">
        <v>30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1332</v>
      </c>
      <c r="B683" s="14">
        <v>244</v>
      </c>
      <c r="C683" s="14">
        <v>256</v>
      </c>
      <c r="D683" s="14" t="s">
        <v>646</v>
      </c>
      <c r="E683" s="14">
        <v>15</v>
      </c>
      <c r="F683" s="14">
        <v>2</v>
      </c>
      <c r="G683" s="14">
        <v>30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1332</v>
      </c>
      <c r="B684" s="14">
        <v>244</v>
      </c>
      <c r="C684" s="14">
        <v>256</v>
      </c>
      <c r="D684" s="14" t="s">
        <v>636</v>
      </c>
      <c r="E684" s="14">
        <v>15</v>
      </c>
      <c r="F684" s="14">
        <v>2</v>
      </c>
      <c r="G684" s="14">
        <v>30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1332</v>
      </c>
      <c r="B685" s="14">
        <v>244</v>
      </c>
      <c r="C685" s="14">
        <v>256</v>
      </c>
      <c r="D685" s="14" t="s">
        <v>641</v>
      </c>
      <c r="E685" s="14">
        <v>15</v>
      </c>
      <c r="F685" s="14">
        <v>2</v>
      </c>
      <c r="G685" s="14">
        <v>30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1332</v>
      </c>
      <c r="B686" s="14">
        <v>244</v>
      </c>
      <c r="C686" s="14">
        <v>256</v>
      </c>
      <c r="D686" s="14" t="s">
        <v>1333</v>
      </c>
      <c r="E686" s="14">
        <v>15</v>
      </c>
      <c r="F686" s="14">
        <v>2</v>
      </c>
      <c r="G686" s="14">
        <v>30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1332</v>
      </c>
      <c r="B687" s="14">
        <v>244</v>
      </c>
      <c r="C687" s="14">
        <v>256</v>
      </c>
      <c r="D687" s="14" t="s">
        <v>640</v>
      </c>
      <c r="E687" s="14">
        <v>15</v>
      </c>
      <c r="F687" s="14">
        <v>2</v>
      </c>
      <c r="G687" s="14">
        <v>30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1332</v>
      </c>
      <c r="B688" s="14">
        <v>244</v>
      </c>
      <c r="C688" s="14">
        <v>256</v>
      </c>
      <c r="D688" s="14" t="s">
        <v>638</v>
      </c>
      <c r="E688" s="14">
        <v>15</v>
      </c>
      <c r="F688" s="14">
        <v>2</v>
      </c>
      <c r="G688" s="14">
        <v>30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1332</v>
      </c>
      <c r="B689" s="14">
        <v>290</v>
      </c>
      <c r="C689" s="14">
        <v>283</v>
      </c>
      <c r="D689" s="14" t="s">
        <v>646</v>
      </c>
      <c r="E689" s="14">
        <v>15</v>
      </c>
      <c r="F689" s="14">
        <v>2</v>
      </c>
      <c r="G689" s="14">
        <v>30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1332</v>
      </c>
      <c r="B690" s="14">
        <v>290</v>
      </c>
      <c r="C690" s="14">
        <v>283</v>
      </c>
      <c r="D690" s="14" t="s">
        <v>636</v>
      </c>
      <c r="E690" s="14">
        <v>15</v>
      </c>
      <c r="F690" s="14">
        <v>2</v>
      </c>
      <c r="G690" s="14">
        <v>30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1332</v>
      </c>
      <c r="B691" s="14">
        <v>290</v>
      </c>
      <c r="C691" s="14">
        <v>283</v>
      </c>
      <c r="D691" s="14" t="s">
        <v>641</v>
      </c>
      <c r="E691" s="14">
        <v>15</v>
      </c>
      <c r="F691" s="14">
        <v>2</v>
      </c>
      <c r="G691" s="14">
        <v>30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1332</v>
      </c>
      <c r="B692" s="14">
        <v>290</v>
      </c>
      <c r="C692" s="14">
        <v>283</v>
      </c>
      <c r="D692" s="14" t="s">
        <v>1333</v>
      </c>
      <c r="E692" s="14">
        <v>15</v>
      </c>
      <c r="F692" s="14">
        <v>2</v>
      </c>
      <c r="G692" s="14">
        <v>30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1332</v>
      </c>
      <c r="B693" s="14">
        <v>290</v>
      </c>
      <c r="C693" s="14">
        <v>283</v>
      </c>
      <c r="D693" s="14" t="s">
        <v>640</v>
      </c>
      <c r="E693" s="14">
        <v>15</v>
      </c>
      <c r="F693" s="14">
        <v>2</v>
      </c>
      <c r="G693" s="14">
        <v>30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1332</v>
      </c>
      <c r="B694" s="14">
        <v>290</v>
      </c>
      <c r="C694" s="14">
        <v>283</v>
      </c>
      <c r="D694" s="14" t="s">
        <v>638</v>
      </c>
      <c r="E694" s="14">
        <v>15</v>
      </c>
      <c r="F694" s="14">
        <v>2</v>
      </c>
      <c r="G694" s="14">
        <v>30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1332</v>
      </c>
      <c r="B695" s="14">
        <v>331</v>
      </c>
      <c r="C695" s="14">
        <v>328</v>
      </c>
      <c r="D695" s="14" t="s">
        <v>646</v>
      </c>
      <c r="E695" s="14">
        <v>15</v>
      </c>
      <c r="F695" s="14">
        <v>2</v>
      </c>
      <c r="G695" s="14">
        <v>30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1332</v>
      </c>
      <c r="B696" s="14">
        <v>331</v>
      </c>
      <c r="C696" s="14">
        <v>328</v>
      </c>
      <c r="D696" s="14" t="s">
        <v>636</v>
      </c>
      <c r="E696" s="14">
        <v>15</v>
      </c>
      <c r="F696" s="14">
        <v>2</v>
      </c>
      <c r="G696" s="14">
        <v>30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1332</v>
      </c>
      <c r="B697" s="14">
        <v>331</v>
      </c>
      <c r="C697" s="14">
        <v>328</v>
      </c>
      <c r="D697" s="14" t="s">
        <v>641</v>
      </c>
      <c r="E697" s="14">
        <v>15</v>
      </c>
      <c r="F697" s="14">
        <v>2</v>
      </c>
      <c r="G697" s="14">
        <v>30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1332</v>
      </c>
      <c r="B698" s="14">
        <v>331</v>
      </c>
      <c r="C698" s="14">
        <v>328</v>
      </c>
      <c r="D698" s="14" t="s">
        <v>1333</v>
      </c>
      <c r="E698" s="14">
        <v>15</v>
      </c>
      <c r="F698" s="14">
        <v>2</v>
      </c>
      <c r="G698" s="14">
        <v>30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1332</v>
      </c>
      <c r="B699" s="14">
        <v>331</v>
      </c>
      <c r="C699" s="14">
        <v>328</v>
      </c>
      <c r="D699" s="14" t="s">
        <v>640</v>
      </c>
      <c r="E699" s="14">
        <v>15</v>
      </c>
      <c r="F699" s="14">
        <v>2</v>
      </c>
      <c r="G699" s="14">
        <v>30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1332</v>
      </c>
      <c r="B700" s="14">
        <v>331</v>
      </c>
      <c r="C700" s="14">
        <v>328</v>
      </c>
      <c r="D700" s="14" t="s">
        <v>638</v>
      </c>
      <c r="E700" s="14">
        <v>15</v>
      </c>
      <c r="F700" s="14">
        <v>2</v>
      </c>
      <c r="G700" s="14">
        <v>30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1332</v>
      </c>
      <c r="B701" s="14">
        <v>362</v>
      </c>
      <c r="C701" s="14">
        <v>358</v>
      </c>
      <c r="D701" s="14" t="s">
        <v>646</v>
      </c>
      <c r="E701" s="14">
        <v>15</v>
      </c>
      <c r="F701" s="14">
        <v>2</v>
      </c>
      <c r="G701" s="14">
        <v>30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1332</v>
      </c>
      <c r="B702" s="14">
        <v>362</v>
      </c>
      <c r="C702" s="14">
        <v>358</v>
      </c>
      <c r="D702" s="14" t="s">
        <v>636</v>
      </c>
      <c r="E702" s="14">
        <v>15</v>
      </c>
      <c r="F702" s="14">
        <v>2</v>
      </c>
      <c r="G702" s="14">
        <v>30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1332</v>
      </c>
      <c r="B703" s="14">
        <v>362</v>
      </c>
      <c r="C703" s="14">
        <v>358</v>
      </c>
      <c r="D703" s="14" t="s">
        <v>641</v>
      </c>
      <c r="E703" s="14">
        <v>15</v>
      </c>
      <c r="F703" s="14">
        <v>2</v>
      </c>
      <c r="G703" s="14">
        <v>30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1332</v>
      </c>
      <c r="B704" s="14">
        <v>362</v>
      </c>
      <c r="C704" s="14">
        <v>358</v>
      </c>
      <c r="D704" s="14" t="s">
        <v>1333</v>
      </c>
      <c r="E704" s="14">
        <v>15</v>
      </c>
      <c r="F704" s="14">
        <v>2</v>
      </c>
      <c r="G704" s="14">
        <v>30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1332</v>
      </c>
      <c r="B705" s="14">
        <v>362</v>
      </c>
      <c r="C705" s="14">
        <v>358</v>
      </c>
      <c r="D705" s="14" t="s">
        <v>640</v>
      </c>
      <c r="E705" s="14">
        <v>15</v>
      </c>
      <c r="F705" s="14">
        <v>2</v>
      </c>
      <c r="G705" s="14">
        <v>30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1332</v>
      </c>
      <c r="B706" s="14">
        <v>362</v>
      </c>
      <c r="C706" s="14">
        <v>358</v>
      </c>
      <c r="D706" s="14" t="s">
        <v>638</v>
      </c>
      <c r="E706" s="14">
        <v>15</v>
      </c>
      <c r="F706" s="14">
        <v>2</v>
      </c>
      <c r="G706" s="14">
        <v>30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1332</v>
      </c>
      <c r="B707" s="14">
        <v>222</v>
      </c>
      <c r="C707" s="14">
        <v>85</v>
      </c>
      <c r="D707" s="14" t="s">
        <v>646</v>
      </c>
      <c r="E707" s="14">
        <v>15</v>
      </c>
      <c r="F707" s="14">
        <v>2</v>
      </c>
      <c r="G707" s="14">
        <v>30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1332</v>
      </c>
      <c r="B708" s="14">
        <v>222</v>
      </c>
      <c r="C708" s="14">
        <v>85</v>
      </c>
      <c r="D708" s="14" t="s">
        <v>636</v>
      </c>
      <c r="E708" s="14">
        <v>15</v>
      </c>
      <c r="F708" s="14">
        <v>2</v>
      </c>
      <c r="G708" s="14">
        <v>30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1332</v>
      </c>
      <c r="B709" s="14">
        <v>222</v>
      </c>
      <c r="C709" s="14">
        <v>85</v>
      </c>
      <c r="D709" s="14" t="s">
        <v>641</v>
      </c>
      <c r="E709" s="14">
        <v>15</v>
      </c>
      <c r="F709" s="14">
        <v>2</v>
      </c>
      <c r="G709" s="14">
        <v>30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1332</v>
      </c>
      <c r="B710" s="14">
        <v>222</v>
      </c>
      <c r="C710" s="14">
        <v>85</v>
      </c>
      <c r="D710" s="14" t="s">
        <v>1333</v>
      </c>
      <c r="E710" s="14">
        <v>15</v>
      </c>
      <c r="F710" s="14">
        <v>2</v>
      </c>
      <c r="G710" s="14">
        <v>30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1332</v>
      </c>
      <c r="B711" s="14">
        <v>222</v>
      </c>
      <c r="C711" s="14">
        <v>85</v>
      </c>
      <c r="D711" s="14" t="s">
        <v>640</v>
      </c>
      <c r="E711" s="14">
        <v>15</v>
      </c>
      <c r="F711" s="14">
        <v>2</v>
      </c>
      <c r="G711" s="14">
        <v>30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1332</v>
      </c>
      <c r="B712" s="14">
        <v>222</v>
      </c>
      <c r="C712" s="14">
        <v>85</v>
      </c>
      <c r="D712" s="14" t="s">
        <v>638</v>
      </c>
      <c r="E712" s="14">
        <v>15</v>
      </c>
      <c r="F712" s="14">
        <v>2</v>
      </c>
      <c r="G712" s="14">
        <v>30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1332</v>
      </c>
      <c r="B713" s="14">
        <v>288</v>
      </c>
      <c r="C713" s="14">
        <v>95</v>
      </c>
      <c r="D713" s="14" t="s">
        <v>646</v>
      </c>
      <c r="E713" s="14">
        <v>15</v>
      </c>
      <c r="F713" s="14">
        <v>2</v>
      </c>
      <c r="G713" s="14">
        <v>30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1332</v>
      </c>
      <c r="B714" s="14">
        <v>288</v>
      </c>
      <c r="C714" s="14">
        <v>95</v>
      </c>
      <c r="D714" s="14" t="s">
        <v>636</v>
      </c>
      <c r="E714" s="14">
        <v>15</v>
      </c>
      <c r="F714" s="14">
        <v>2</v>
      </c>
      <c r="G714" s="14">
        <v>30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1332</v>
      </c>
      <c r="B715" s="14">
        <v>288</v>
      </c>
      <c r="C715" s="14">
        <v>95</v>
      </c>
      <c r="D715" s="14" t="s">
        <v>641</v>
      </c>
      <c r="E715" s="14">
        <v>15</v>
      </c>
      <c r="F715" s="14">
        <v>2</v>
      </c>
      <c r="G715" s="14">
        <v>30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1332</v>
      </c>
      <c r="B716" s="14">
        <v>288</v>
      </c>
      <c r="C716" s="14">
        <v>95</v>
      </c>
      <c r="D716" s="14" t="s">
        <v>1333</v>
      </c>
      <c r="E716" s="14">
        <v>15</v>
      </c>
      <c r="F716" s="14">
        <v>2</v>
      </c>
      <c r="G716" s="14">
        <v>30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1332</v>
      </c>
      <c r="B717" s="14">
        <v>288</v>
      </c>
      <c r="C717" s="14">
        <v>95</v>
      </c>
      <c r="D717" s="14" t="s">
        <v>640</v>
      </c>
      <c r="E717" s="14">
        <v>15</v>
      </c>
      <c r="F717" s="14">
        <v>2</v>
      </c>
      <c r="G717" s="14">
        <v>30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1332</v>
      </c>
      <c r="B718" s="14">
        <v>288</v>
      </c>
      <c r="C718" s="14">
        <v>95</v>
      </c>
      <c r="D718" s="14" t="s">
        <v>638</v>
      </c>
      <c r="E718" s="14">
        <v>15</v>
      </c>
      <c r="F718" s="14">
        <v>2</v>
      </c>
      <c r="G718" s="14">
        <v>30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1332</v>
      </c>
      <c r="B719" s="14">
        <v>300</v>
      </c>
      <c r="C719" s="14">
        <v>58</v>
      </c>
      <c r="D719" s="14" t="s">
        <v>646</v>
      </c>
      <c r="E719" s="14">
        <v>15</v>
      </c>
      <c r="F719" s="14">
        <v>2</v>
      </c>
      <c r="G719" s="14">
        <v>30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1332</v>
      </c>
      <c r="B720" s="14">
        <v>300</v>
      </c>
      <c r="C720" s="14">
        <v>58</v>
      </c>
      <c r="D720" s="14" t="s">
        <v>636</v>
      </c>
      <c r="E720" s="14">
        <v>15</v>
      </c>
      <c r="F720" s="14">
        <v>2</v>
      </c>
      <c r="G720" s="14">
        <v>30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1332</v>
      </c>
      <c r="B721" s="14">
        <v>300</v>
      </c>
      <c r="C721" s="14">
        <v>58</v>
      </c>
      <c r="D721" s="14" t="s">
        <v>641</v>
      </c>
      <c r="E721" s="14">
        <v>15</v>
      </c>
      <c r="F721" s="14">
        <v>2</v>
      </c>
      <c r="G721" s="14">
        <v>30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1332</v>
      </c>
      <c r="B722" s="14">
        <v>300</v>
      </c>
      <c r="C722" s="14">
        <v>58</v>
      </c>
      <c r="D722" s="14" t="s">
        <v>1333</v>
      </c>
      <c r="E722" s="14">
        <v>15</v>
      </c>
      <c r="F722" s="14">
        <v>2</v>
      </c>
      <c r="G722" s="14">
        <v>30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1332</v>
      </c>
      <c r="B723" s="14">
        <v>300</v>
      </c>
      <c r="C723" s="14">
        <v>58</v>
      </c>
      <c r="D723" s="14" t="s">
        <v>640</v>
      </c>
      <c r="E723" s="14">
        <v>15</v>
      </c>
      <c r="F723" s="14">
        <v>2</v>
      </c>
      <c r="G723" s="14">
        <v>30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1332</v>
      </c>
      <c r="B724" s="14">
        <v>300</v>
      </c>
      <c r="C724" s="14">
        <v>58</v>
      </c>
      <c r="D724" s="14" t="s">
        <v>638</v>
      </c>
      <c r="E724" s="14">
        <v>15</v>
      </c>
      <c r="F724" s="14">
        <v>2</v>
      </c>
      <c r="G724" s="14">
        <v>30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1332</v>
      </c>
      <c r="B725" s="14">
        <v>317</v>
      </c>
      <c r="C725" s="14">
        <v>36</v>
      </c>
      <c r="D725" s="14" t="s">
        <v>646</v>
      </c>
      <c r="E725" s="14">
        <v>15</v>
      </c>
      <c r="F725" s="14">
        <v>2</v>
      </c>
      <c r="G725" s="14">
        <v>30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1332</v>
      </c>
      <c r="B726" s="14">
        <v>317</v>
      </c>
      <c r="C726" s="14">
        <v>36</v>
      </c>
      <c r="D726" s="14" t="s">
        <v>636</v>
      </c>
      <c r="E726" s="14">
        <v>15</v>
      </c>
      <c r="F726" s="14">
        <v>2</v>
      </c>
      <c r="G726" s="14">
        <v>30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1332</v>
      </c>
      <c r="B727" s="14">
        <v>317</v>
      </c>
      <c r="C727" s="14">
        <v>36</v>
      </c>
      <c r="D727" s="14" t="s">
        <v>641</v>
      </c>
      <c r="E727" s="14">
        <v>15</v>
      </c>
      <c r="F727" s="14">
        <v>2</v>
      </c>
      <c r="G727" s="14">
        <v>30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1332</v>
      </c>
      <c r="B728" s="14">
        <v>317</v>
      </c>
      <c r="C728" s="14">
        <v>36</v>
      </c>
      <c r="D728" s="14" t="s">
        <v>1333</v>
      </c>
      <c r="E728" s="14">
        <v>15</v>
      </c>
      <c r="F728" s="14">
        <v>2</v>
      </c>
      <c r="G728" s="14">
        <v>30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1332</v>
      </c>
      <c r="B729" s="14">
        <v>317</v>
      </c>
      <c r="C729" s="14">
        <v>36</v>
      </c>
      <c r="D729" s="14" t="s">
        <v>640</v>
      </c>
      <c r="E729" s="14">
        <v>15</v>
      </c>
      <c r="F729" s="14">
        <v>2</v>
      </c>
      <c r="G729" s="14">
        <v>30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1332</v>
      </c>
      <c r="B730" s="14">
        <v>317</v>
      </c>
      <c r="C730" s="14">
        <v>36</v>
      </c>
      <c r="D730" s="14" t="s">
        <v>638</v>
      </c>
      <c r="E730" s="14">
        <v>15</v>
      </c>
      <c r="F730" s="14">
        <v>2</v>
      </c>
      <c r="G730" s="14">
        <v>30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1332</v>
      </c>
      <c r="B731" s="14">
        <v>344</v>
      </c>
      <c r="C731" s="14">
        <v>68</v>
      </c>
      <c r="D731" s="14" t="s">
        <v>646</v>
      </c>
      <c r="E731" s="14">
        <v>15</v>
      </c>
      <c r="F731" s="14">
        <v>2</v>
      </c>
      <c r="G731" s="14">
        <v>30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1332</v>
      </c>
      <c r="B732" s="14">
        <v>344</v>
      </c>
      <c r="C732" s="14">
        <v>68</v>
      </c>
      <c r="D732" s="14" t="s">
        <v>636</v>
      </c>
      <c r="E732" s="14">
        <v>15</v>
      </c>
      <c r="F732" s="14">
        <v>2</v>
      </c>
      <c r="G732" s="14">
        <v>30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1332</v>
      </c>
      <c r="B733" s="14">
        <v>344</v>
      </c>
      <c r="C733" s="14">
        <v>68</v>
      </c>
      <c r="D733" s="14" t="s">
        <v>641</v>
      </c>
      <c r="E733" s="14">
        <v>15</v>
      </c>
      <c r="F733" s="14">
        <v>2</v>
      </c>
      <c r="G733" s="14">
        <v>30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1332</v>
      </c>
      <c r="B734" s="14">
        <v>344</v>
      </c>
      <c r="C734" s="14">
        <v>68</v>
      </c>
      <c r="D734" s="14" t="s">
        <v>1333</v>
      </c>
      <c r="E734" s="14">
        <v>15</v>
      </c>
      <c r="F734" s="14">
        <v>2</v>
      </c>
      <c r="G734" s="14">
        <v>30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1332</v>
      </c>
      <c r="B735" s="14">
        <v>344</v>
      </c>
      <c r="C735" s="14">
        <v>68</v>
      </c>
      <c r="D735" s="14" t="s">
        <v>640</v>
      </c>
      <c r="E735" s="14">
        <v>15</v>
      </c>
      <c r="F735" s="14">
        <v>2</v>
      </c>
      <c r="G735" s="14">
        <v>30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1332</v>
      </c>
      <c r="B736" s="14">
        <v>344</v>
      </c>
      <c r="C736" s="14">
        <v>68</v>
      </c>
      <c r="D736" s="14" t="s">
        <v>638</v>
      </c>
      <c r="E736" s="14">
        <v>15</v>
      </c>
      <c r="F736" s="14">
        <v>2</v>
      </c>
      <c r="G736" s="14">
        <v>30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1332</v>
      </c>
      <c r="B737" s="14">
        <v>299</v>
      </c>
      <c r="C737" s="14">
        <v>149</v>
      </c>
      <c r="D737" s="14" t="s">
        <v>646</v>
      </c>
      <c r="E737" s="14">
        <v>15</v>
      </c>
      <c r="F737" s="14">
        <v>2</v>
      </c>
      <c r="G737" s="14">
        <v>30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1332</v>
      </c>
      <c r="B738" s="14">
        <v>299</v>
      </c>
      <c r="C738" s="14">
        <v>149</v>
      </c>
      <c r="D738" s="14" t="s">
        <v>636</v>
      </c>
      <c r="E738" s="14">
        <v>15</v>
      </c>
      <c r="F738" s="14">
        <v>2</v>
      </c>
      <c r="G738" s="14">
        <v>30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1332</v>
      </c>
      <c r="B739" s="14">
        <v>299</v>
      </c>
      <c r="C739" s="14">
        <v>149</v>
      </c>
      <c r="D739" s="14" t="s">
        <v>641</v>
      </c>
      <c r="E739" s="14">
        <v>15</v>
      </c>
      <c r="F739" s="14">
        <v>2</v>
      </c>
      <c r="G739" s="14">
        <v>30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1332</v>
      </c>
      <c r="B740" s="14">
        <v>299</v>
      </c>
      <c r="C740" s="14">
        <v>149</v>
      </c>
      <c r="D740" s="14" t="s">
        <v>1333</v>
      </c>
      <c r="E740" s="14">
        <v>15</v>
      </c>
      <c r="F740" s="14">
        <v>2</v>
      </c>
      <c r="G740" s="14">
        <v>30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1332</v>
      </c>
      <c r="B741" s="14">
        <v>299</v>
      </c>
      <c r="C741" s="14">
        <v>149</v>
      </c>
      <c r="D741" s="14" t="s">
        <v>640</v>
      </c>
      <c r="E741" s="14">
        <v>15</v>
      </c>
      <c r="F741" s="14">
        <v>2</v>
      </c>
      <c r="G741" s="14">
        <v>30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1332</v>
      </c>
      <c r="B742" s="14">
        <v>299</v>
      </c>
      <c r="C742" s="14">
        <v>149</v>
      </c>
      <c r="D742" s="14" t="s">
        <v>638</v>
      </c>
      <c r="E742" s="14">
        <v>15</v>
      </c>
      <c r="F742" s="14">
        <v>2</v>
      </c>
      <c r="G742" s="14">
        <v>30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1332</v>
      </c>
      <c r="B743" s="14">
        <v>290</v>
      </c>
      <c r="C743" s="14">
        <v>205</v>
      </c>
      <c r="D743" s="14" t="s">
        <v>646</v>
      </c>
      <c r="E743" s="14">
        <v>15</v>
      </c>
      <c r="F743" s="14">
        <v>2</v>
      </c>
      <c r="G743" s="14">
        <v>30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1332</v>
      </c>
      <c r="B744" s="14">
        <v>290</v>
      </c>
      <c r="C744" s="14">
        <v>205</v>
      </c>
      <c r="D744" s="14" t="s">
        <v>636</v>
      </c>
      <c r="E744" s="14">
        <v>15</v>
      </c>
      <c r="F744" s="14">
        <v>2</v>
      </c>
      <c r="G744" s="14">
        <v>30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1332</v>
      </c>
      <c r="B745" s="14">
        <v>290</v>
      </c>
      <c r="C745" s="14">
        <v>205</v>
      </c>
      <c r="D745" s="14" t="s">
        <v>641</v>
      </c>
      <c r="E745" s="14">
        <v>15</v>
      </c>
      <c r="F745" s="14">
        <v>2</v>
      </c>
      <c r="G745" s="14">
        <v>30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1332</v>
      </c>
      <c r="B746" s="14">
        <v>290</v>
      </c>
      <c r="C746" s="14">
        <v>205</v>
      </c>
      <c r="D746" s="14" t="s">
        <v>1333</v>
      </c>
      <c r="E746" s="14">
        <v>15</v>
      </c>
      <c r="F746" s="14">
        <v>2</v>
      </c>
      <c r="G746" s="14">
        <v>30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1332</v>
      </c>
      <c r="B747" s="14">
        <v>290</v>
      </c>
      <c r="C747" s="14">
        <v>205</v>
      </c>
      <c r="D747" s="14" t="s">
        <v>640</v>
      </c>
      <c r="E747" s="14">
        <v>15</v>
      </c>
      <c r="F747" s="14">
        <v>2</v>
      </c>
      <c r="G747" s="14">
        <v>30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1332</v>
      </c>
      <c r="B748" s="14">
        <v>290</v>
      </c>
      <c r="C748" s="14">
        <v>205</v>
      </c>
      <c r="D748" s="14" t="s">
        <v>638</v>
      </c>
      <c r="E748" s="14">
        <v>15</v>
      </c>
      <c r="F748" s="14">
        <v>2</v>
      </c>
      <c r="G748" s="14">
        <v>30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1332</v>
      </c>
      <c r="B749" s="14">
        <v>328</v>
      </c>
      <c r="C749" s="14">
        <v>229</v>
      </c>
      <c r="D749" s="14" t="s">
        <v>646</v>
      </c>
      <c r="E749" s="14">
        <v>15</v>
      </c>
      <c r="F749" s="14">
        <v>2</v>
      </c>
      <c r="G749" s="14">
        <v>30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1332</v>
      </c>
      <c r="B750" s="14">
        <v>328</v>
      </c>
      <c r="C750" s="14">
        <v>229</v>
      </c>
      <c r="D750" s="14" t="s">
        <v>636</v>
      </c>
      <c r="E750" s="14">
        <v>15</v>
      </c>
      <c r="F750" s="14">
        <v>2</v>
      </c>
      <c r="G750" s="14">
        <v>30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1332</v>
      </c>
      <c r="B751" s="14">
        <v>328</v>
      </c>
      <c r="C751" s="14">
        <v>229</v>
      </c>
      <c r="D751" s="14" t="s">
        <v>641</v>
      </c>
      <c r="E751" s="14">
        <v>15</v>
      </c>
      <c r="F751" s="14">
        <v>2</v>
      </c>
      <c r="G751" s="14">
        <v>30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2" spans="1:14" s="14" customFormat="1">
      <c r="A752" s="13" t="s">
        <v>1332</v>
      </c>
      <c r="B752" s="14">
        <v>328</v>
      </c>
      <c r="C752" s="14">
        <v>229</v>
      </c>
      <c r="D752" s="14" t="s">
        <v>1333</v>
      </c>
      <c r="E752" s="14">
        <v>15</v>
      </c>
      <c r="F752" s="14">
        <v>2</v>
      </c>
      <c r="G752" s="14">
        <v>30</v>
      </c>
      <c r="H752" s="12">
        <v>0</v>
      </c>
      <c r="I752" s="12">
        <v>246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</row>
    <row r="753" spans="1:14" s="14" customFormat="1">
      <c r="A753" s="13" t="s">
        <v>1332</v>
      </c>
      <c r="B753" s="14">
        <v>328</v>
      </c>
      <c r="C753" s="14">
        <v>229</v>
      </c>
      <c r="D753" s="14" t="s">
        <v>640</v>
      </c>
      <c r="E753" s="14">
        <v>15</v>
      </c>
      <c r="F753" s="14">
        <v>2</v>
      </c>
      <c r="G753" s="14">
        <v>30</v>
      </c>
      <c r="H753" s="12">
        <v>0</v>
      </c>
      <c r="I753" s="12">
        <v>246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</row>
    <row r="754" spans="1:14" s="14" customFormat="1">
      <c r="A754" s="13" t="s">
        <v>1332</v>
      </c>
      <c r="B754" s="14">
        <v>328</v>
      </c>
      <c r="C754" s="14">
        <v>229</v>
      </c>
      <c r="D754" s="14" t="s">
        <v>638</v>
      </c>
      <c r="E754" s="14">
        <v>15</v>
      </c>
      <c r="F754" s="14">
        <v>2</v>
      </c>
      <c r="G754" s="14">
        <v>30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6" spans="1:14">
      <c r="A756" s="11" t="s">
        <v>1335</v>
      </c>
    </row>
    <row r="757" spans="1:14" s="14" customFormat="1">
      <c r="A757" s="13" t="s">
        <v>1336</v>
      </c>
      <c r="B757" s="14">
        <v>200</v>
      </c>
      <c r="C757" s="14">
        <v>200</v>
      </c>
      <c r="D757" s="14" t="s">
        <v>646</v>
      </c>
      <c r="E757" s="14">
        <v>200</v>
      </c>
      <c r="F757" s="14">
        <v>60</v>
      </c>
      <c r="G757" s="14">
        <v>80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1336</v>
      </c>
      <c r="B758" s="14">
        <v>200</v>
      </c>
      <c r="C758" s="14">
        <v>200</v>
      </c>
      <c r="D758" s="14" t="s">
        <v>636</v>
      </c>
      <c r="E758" s="14">
        <v>200</v>
      </c>
      <c r="F758" s="14">
        <v>60</v>
      </c>
      <c r="G758" s="14">
        <v>80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1336</v>
      </c>
      <c r="B759" s="14">
        <v>200</v>
      </c>
      <c r="C759" s="14">
        <v>200</v>
      </c>
      <c r="D759" s="14" t="s">
        <v>641</v>
      </c>
      <c r="E759" s="14">
        <v>200</v>
      </c>
      <c r="F759" s="14">
        <v>60</v>
      </c>
      <c r="G759" s="14">
        <v>80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1336</v>
      </c>
      <c r="B760" s="14">
        <v>200</v>
      </c>
      <c r="C760" s="14">
        <v>200</v>
      </c>
      <c r="D760" s="14" t="s">
        <v>1333</v>
      </c>
      <c r="E760" s="14">
        <v>200</v>
      </c>
      <c r="F760" s="14">
        <v>60</v>
      </c>
      <c r="G760" s="14">
        <v>80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1336</v>
      </c>
      <c r="B761" s="14">
        <v>200</v>
      </c>
      <c r="C761" s="14">
        <v>200</v>
      </c>
      <c r="D761" s="14" t="s">
        <v>640</v>
      </c>
      <c r="E761" s="14">
        <v>200</v>
      </c>
      <c r="F761" s="14">
        <v>60</v>
      </c>
      <c r="G761" s="14">
        <v>80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1336</v>
      </c>
      <c r="B762" s="14">
        <v>200</v>
      </c>
      <c r="C762" s="14">
        <v>200</v>
      </c>
      <c r="D762" s="14" t="s">
        <v>638</v>
      </c>
      <c r="E762" s="14">
        <v>200</v>
      </c>
      <c r="F762" s="14">
        <v>60</v>
      </c>
      <c r="G762" s="14">
        <v>80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1336</v>
      </c>
      <c r="B763" s="14">
        <v>200</v>
      </c>
      <c r="C763" s="14">
        <v>200</v>
      </c>
      <c r="D763" s="14" t="s">
        <v>645</v>
      </c>
      <c r="E763" s="14">
        <v>200</v>
      </c>
      <c r="F763" s="14">
        <v>10</v>
      </c>
      <c r="G763" s="14">
        <v>80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1336</v>
      </c>
      <c r="B764" s="14">
        <v>200</v>
      </c>
      <c r="C764" s="14">
        <v>200</v>
      </c>
      <c r="D764" s="14" t="s">
        <v>1329</v>
      </c>
      <c r="E764" s="14">
        <v>200</v>
      </c>
      <c r="F764" s="14">
        <v>10</v>
      </c>
      <c r="G764" s="14">
        <v>80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4" customFormat="1">
      <c r="A765" s="13" t="s">
        <v>1336</v>
      </c>
      <c r="B765" s="14">
        <v>200</v>
      </c>
      <c r="C765" s="14">
        <v>200</v>
      </c>
      <c r="D765" s="14" t="s">
        <v>1334</v>
      </c>
      <c r="E765" s="14">
        <v>200</v>
      </c>
      <c r="F765" s="14">
        <v>10</v>
      </c>
      <c r="G765" s="14">
        <v>80</v>
      </c>
      <c r="H765" s="12">
        <v>0</v>
      </c>
      <c r="I765" s="12">
        <v>246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</row>
    <row r="766" spans="1:14" s="14" customFormat="1">
      <c r="A766" s="13" t="s">
        <v>1336</v>
      </c>
      <c r="B766" s="14">
        <v>200</v>
      </c>
      <c r="C766" s="14">
        <v>200</v>
      </c>
      <c r="D766" s="14" t="s">
        <v>639</v>
      </c>
      <c r="E766" s="14">
        <v>200</v>
      </c>
      <c r="F766" s="14">
        <v>10</v>
      </c>
      <c r="G766" s="14">
        <v>80</v>
      </c>
      <c r="H766" s="12">
        <v>0</v>
      </c>
      <c r="I766" s="12">
        <v>246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</row>
    <row r="767" spans="1:14" s="14" customFormat="1">
      <c r="A767" s="13" t="s">
        <v>1336</v>
      </c>
      <c r="B767" s="14">
        <v>200</v>
      </c>
      <c r="C767" s="14">
        <v>200</v>
      </c>
      <c r="D767" s="14" t="s">
        <v>637</v>
      </c>
      <c r="E767" s="14">
        <v>200</v>
      </c>
      <c r="F767" s="14">
        <v>10</v>
      </c>
      <c r="G767" s="14">
        <v>80</v>
      </c>
      <c r="H767" s="12">
        <v>0</v>
      </c>
      <c r="I767" s="12">
        <v>246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1336</v>
      </c>
      <c r="B768" s="18">
        <v>70</v>
      </c>
      <c r="C768" s="18">
        <v>160</v>
      </c>
      <c r="D768" s="18" t="s">
        <v>1330</v>
      </c>
      <c r="E768" s="18">
        <v>5</v>
      </c>
      <c r="F768" s="18">
        <v>1</v>
      </c>
      <c r="G768" s="16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1336</v>
      </c>
      <c r="B769" s="18">
        <v>90</v>
      </c>
      <c r="C769" s="18">
        <v>50</v>
      </c>
      <c r="D769" s="18" t="s">
        <v>1330</v>
      </c>
      <c r="E769" s="18">
        <v>5</v>
      </c>
      <c r="F769" s="18">
        <v>1</v>
      </c>
      <c r="G769" s="16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1336</v>
      </c>
      <c r="B770" s="18">
        <v>230</v>
      </c>
      <c r="C770" s="18">
        <v>80</v>
      </c>
      <c r="D770" s="18" t="s">
        <v>1330</v>
      </c>
      <c r="E770" s="18">
        <v>5</v>
      </c>
      <c r="F770" s="18">
        <v>1</v>
      </c>
      <c r="G770" s="16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8" customFormat="1">
      <c r="A771" s="15" t="s">
        <v>1336</v>
      </c>
      <c r="B771" s="18">
        <v>180</v>
      </c>
      <c r="C771" s="18">
        <v>220</v>
      </c>
      <c r="D771" s="18" t="s">
        <v>1330</v>
      </c>
      <c r="E771" s="18">
        <v>5</v>
      </c>
      <c r="F771" s="18">
        <v>1</v>
      </c>
      <c r="G771" s="16">
        <v>60</v>
      </c>
      <c r="H771" s="18">
        <v>0</v>
      </c>
      <c r="I771" s="18">
        <v>249</v>
      </c>
      <c r="J771" s="18">
        <v>0</v>
      </c>
      <c r="K771" s="18">
        <v>0</v>
      </c>
      <c r="L771" s="12">
        <v>0</v>
      </c>
      <c r="M771" s="12">
        <v>0</v>
      </c>
      <c r="N771" s="12">
        <v>0</v>
      </c>
    </row>
    <row r="772" spans="1:14" s="18" customFormat="1">
      <c r="A772" s="15" t="s">
        <v>1336</v>
      </c>
      <c r="B772" s="18">
        <v>330</v>
      </c>
      <c r="C772" s="18">
        <v>240</v>
      </c>
      <c r="D772" s="18" t="s">
        <v>1330</v>
      </c>
      <c r="E772" s="18">
        <v>5</v>
      </c>
      <c r="F772" s="18">
        <v>1</v>
      </c>
      <c r="G772" s="16">
        <v>60</v>
      </c>
      <c r="H772" s="18">
        <v>0</v>
      </c>
      <c r="I772" s="18">
        <v>249</v>
      </c>
      <c r="J772" s="18">
        <v>0</v>
      </c>
      <c r="K772" s="18">
        <v>0</v>
      </c>
      <c r="L772" s="12">
        <v>0</v>
      </c>
      <c r="M772" s="12">
        <v>0</v>
      </c>
      <c r="N772" s="12">
        <v>0</v>
      </c>
    </row>
    <row r="773" spans="1:14" s="18" customFormat="1">
      <c r="A773" s="15" t="s">
        <v>1336</v>
      </c>
      <c r="B773" s="18">
        <v>200</v>
      </c>
      <c r="C773" s="18">
        <v>200</v>
      </c>
      <c r="D773" s="18" t="s">
        <v>1330</v>
      </c>
      <c r="E773" s="18">
        <v>200</v>
      </c>
      <c r="F773" s="18">
        <v>1</v>
      </c>
      <c r="G773" s="16">
        <v>60</v>
      </c>
      <c r="H773" s="18">
        <v>0</v>
      </c>
      <c r="I773" s="18">
        <v>249</v>
      </c>
      <c r="J773" s="18">
        <v>0</v>
      </c>
      <c r="K773" s="18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1336</v>
      </c>
      <c r="B774" s="14">
        <v>70</v>
      </c>
      <c r="C774" s="14">
        <v>75</v>
      </c>
      <c r="D774" s="14" t="s">
        <v>646</v>
      </c>
      <c r="E774" s="14">
        <v>20</v>
      </c>
      <c r="F774" s="14">
        <v>2</v>
      </c>
      <c r="G774" s="14">
        <v>30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1336</v>
      </c>
      <c r="B775" s="14">
        <v>70</v>
      </c>
      <c r="C775" s="14">
        <v>75</v>
      </c>
      <c r="D775" s="14" t="s">
        <v>636</v>
      </c>
      <c r="E775" s="14">
        <v>20</v>
      </c>
      <c r="F775" s="14">
        <v>2</v>
      </c>
      <c r="G775" s="14">
        <v>30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1336</v>
      </c>
      <c r="B776" s="14">
        <v>70</v>
      </c>
      <c r="C776" s="14">
        <v>75</v>
      </c>
      <c r="D776" s="14" t="s">
        <v>641</v>
      </c>
      <c r="E776" s="14">
        <v>20</v>
      </c>
      <c r="F776" s="14">
        <v>2</v>
      </c>
      <c r="G776" s="14">
        <v>30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1336</v>
      </c>
      <c r="B777" s="14">
        <v>70</v>
      </c>
      <c r="C777" s="14">
        <v>75</v>
      </c>
      <c r="D777" s="14" t="s">
        <v>1333</v>
      </c>
      <c r="E777" s="14">
        <v>20</v>
      </c>
      <c r="F777" s="14">
        <v>2</v>
      </c>
      <c r="G777" s="14">
        <v>30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1336</v>
      </c>
      <c r="B778" s="14">
        <v>70</v>
      </c>
      <c r="C778" s="14">
        <v>75</v>
      </c>
      <c r="D778" s="14" t="s">
        <v>640</v>
      </c>
      <c r="E778" s="14">
        <v>20</v>
      </c>
      <c r="F778" s="14">
        <v>2</v>
      </c>
      <c r="G778" s="14">
        <v>30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1336</v>
      </c>
      <c r="B779" s="14">
        <v>70</v>
      </c>
      <c r="C779" s="14">
        <v>75</v>
      </c>
      <c r="D779" s="14" t="s">
        <v>638</v>
      </c>
      <c r="E779" s="14">
        <v>20</v>
      </c>
      <c r="F779" s="14">
        <v>2</v>
      </c>
      <c r="G779" s="14">
        <v>30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1336</v>
      </c>
      <c r="B780" s="14">
        <v>100</v>
      </c>
      <c r="C780" s="14">
        <v>50</v>
      </c>
      <c r="D780" s="14" t="s">
        <v>646</v>
      </c>
      <c r="E780" s="14">
        <v>20</v>
      </c>
      <c r="F780" s="14">
        <v>2</v>
      </c>
      <c r="G780" s="14">
        <v>30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1336</v>
      </c>
      <c r="B781" s="14">
        <v>100</v>
      </c>
      <c r="C781" s="14">
        <v>50</v>
      </c>
      <c r="D781" s="14" t="s">
        <v>636</v>
      </c>
      <c r="E781" s="14">
        <v>20</v>
      </c>
      <c r="F781" s="14">
        <v>2</v>
      </c>
      <c r="G781" s="14">
        <v>30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1336</v>
      </c>
      <c r="B782" s="14">
        <v>100</v>
      </c>
      <c r="C782" s="14">
        <v>50</v>
      </c>
      <c r="D782" s="14" t="s">
        <v>641</v>
      </c>
      <c r="E782" s="14">
        <v>20</v>
      </c>
      <c r="F782" s="14">
        <v>2</v>
      </c>
      <c r="G782" s="14">
        <v>30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1336</v>
      </c>
      <c r="B783" s="14">
        <v>100</v>
      </c>
      <c r="C783" s="14">
        <v>50</v>
      </c>
      <c r="D783" s="14" t="s">
        <v>1333</v>
      </c>
      <c r="E783" s="14">
        <v>20</v>
      </c>
      <c r="F783" s="14">
        <v>2</v>
      </c>
      <c r="G783" s="14">
        <v>30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1336</v>
      </c>
      <c r="B784" s="14">
        <v>100</v>
      </c>
      <c r="C784" s="14">
        <v>50</v>
      </c>
      <c r="D784" s="14" t="s">
        <v>640</v>
      </c>
      <c r="E784" s="14">
        <v>20</v>
      </c>
      <c r="F784" s="14">
        <v>2</v>
      </c>
      <c r="G784" s="14">
        <v>30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1336</v>
      </c>
      <c r="B785" s="14">
        <v>100</v>
      </c>
      <c r="C785" s="14">
        <v>50</v>
      </c>
      <c r="D785" s="14" t="s">
        <v>638</v>
      </c>
      <c r="E785" s="14">
        <v>20</v>
      </c>
      <c r="F785" s="14">
        <v>2</v>
      </c>
      <c r="G785" s="14">
        <v>30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1336</v>
      </c>
      <c r="B786" s="14">
        <v>125</v>
      </c>
      <c r="C786" s="14">
        <v>60</v>
      </c>
      <c r="D786" s="14" t="s">
        <v>646</v>
      </c>
      <c r="E786" s="14">
        <v>20</v>
      </c>
      <c r="F786" s="14">
        <v>2</v>
      </c>
      <c r="G786" s="14">
        <v>30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1336</v>
      </c>
      <c r="B787" s="14">
        <v>125</v>
      </c>
      <c r="C787" s="14">
        <v>60</v>
      </c>
      <c r="D787" s="14" t="s">
        <v>636</v>
      </c>
      <c r="E787" s="14">
        <v>20</v>
      </c>
      <c r="F787" s="14">
        <v>2</v>
      </c>
      <c r="G787" s="14">
        <v>30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1336</v>
      </c>
      <c r="B788" s="14">
        <v>125</v>
      </c>
      <c r="C788" s="14">
        <v>60</v>
      </c>
      <c r="D788" s="14" t="s">
        <v>641</v>
      </c>
      <c r="E788" s="14">
        <v>20</v>
      </c>
      <c r="F788" s="14">
        <v>2</v>
      </c>
      <c r="G788" s="14">
        <v>30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1336</v>
      </c>
      <c r="B789" s="14">
        <v>125</v>
      </c>
      <c r="C789" s="14">
        <v>60</v>
      </c>
      <c r="D789" s="14" t="s">
        <v>1333</v>
      </c>
      <c r="E789" s="14">
        <v>20</v>
      </c>
      <c r="F789" s="14">
        <v>2</v>
      </c>
      <c r="G789" s="14">
        <v>30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1336</v>
      </c>
      <c r="B790" s="14">
        <v>125</v>
      </c>
      <c r="C790" s="14">
        <v>60</v>
      </c>
      <c r="D790" s="14" t="s">
        <v>640</v>
      </c>
      <c r="E790" s="14">
        <v>20</v>
      </c>
      <c r="F790" s="14">
        <v>2</v>
      </c>
      <c r="G790" s="14">
        <v>30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1336</v>
      </c>
      <c r="B791" s="14">
        <v>125</v>
      </c>
      <c r="C791" s="14">
        <v>60</v>
      </c>
      <c r="D791" s="14" t="s">
        <v>638</v>
      </c>
      <c r="E791" s="14">
        <v>20</v>
      </c>
      <c r="F791" s="14">
        <v>2</v>
      </c>
      <c r="G791" s="14">
        <v>30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1336</v>
      </c>
      <c r="B792" s="14">
        <v>110</v>
      </c>
      <c r="C792" s="14">
        <v>105</v>
      </c>
      <c r="D792" s="14" t="s">
        <v>646</v>
      </c>
      <c r="E792" s="14">
        <v>20</v>
      </c>
      <c r="F792" s="14">
        <v>2</v>
      </c>
      <c r="G792" s="14">
        <v>30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1336</v>
      </c>
      <c r="B793" s="14">
        <v>110</v>
      </c>
      <c r="C793" s="14">
        <v>105</v>
      </c>
      <c r="D793" s="14" t="s">
        <v>636</v>
      </c>
      <c r="E793" s="14">
        <v>20</v>
      </c>
      <c r="F793" s="14">
        <v>2</v>
      </c>
      <c r="G793" s="14">
        <v>30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1336</v>
      </c>
      <c r="B794" s="14">
        <v>110</v>
      </c>
      <c r="C794" s="14">
        <v>105</v>
      </c>
      <c r="D794" s="14" t="s">
        <v>641</v>
      </c>
      <c r="E794" s="14">
        <v>20</v>
      </c>
      <c r="F794" s="14">
        <v>2</v>
      </c>
      <c r="G794" s="14">
        <v>30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1336</v>
      </c>
      <c r="B795" s="14">
        <v>110</v>
      </c>
      <c r="C795" s="14">
        <v>105</v>
      </c>
      <c r="D795" s="14" t="s">
        <v>1333</v>
      </c>
      <c r="E795" s="14">
        <v>20</v>
      </c>
      <c r="F795" s="14">
        <v>2</v>
      </c>
      <c r="G795" s="14">
        <v>30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1336</v>
      </c>
      <c r="B796" s="14">
        <v>110</v>
      </c>
      <c r="C796" s="14">
        <v>105</v>
      </c>
      <c r="D796" s="14" t="s">
        <v>640</v>
      </c>
      <c r="E796" s="14">
        <v>20</v>
      </c>
      <c r="F796" s="14">
        <v>2</v>
      </c>
      <c r="G796" s="14">
        <v>30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1336</v>
      </c>
      <c r="B797" s="14">
        <v>110</v>
      </c>
      <c r="C797" s="14">
        <v>105</v>
      </c>
      <c r="D797" s="14" t="s">
        <v>638</v>
      </c>
      <c r="E797" s="14">
        <v>20</v>
      </c>
      <c r="F797" s="14">
        <v>2</v>
      </c>
      <c r="G797" s="14">
        <v>30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1336</v>
      </c>
      <c r="B798" s="14">
        <v>158</v>
      </c>
      <c r="C798" s="14">
        <v>125</v>
      </c>
      <c r="D798" s="14" t="s">
        <v>646</v>
      </c>
      <c r="E798" s="14">
        <v>20</v>
      </c>
      <c r="F798" s="14">
        <v>2</v>
      </c>
      <c r="G798" s="14">
        <v>30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1336</v>
      </c>
      <c r="B799" s="14">
        <v>158</v>
      </c>
      <c r="C799" s="14">
        <v>125</v>
      </c>
      <c r="D799" s="14" t="s">
        <v>636</v>
      </c>
      <c r="E799" s="14">
        <v>20</v>
      </c>
      <c r="F799" s="14">
        <v>2</v>
      </c>
      <c r="G799" s="14">
        <v>30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1336</v>
      </c>
      <c r="B800" s="14">
        <v>158</v>
      </c>
      <c r="C800" s="14">
        <v>125</v>
      </c>
      <c r="D800" s="14" t="s">
        <v>641</v>
      </c>
      <c r="E800" s="14">
        <v>20</v>
      </c>
      <c r="F800" s="14">
        <v>2</v>
      </c>
      <c r="G800" s="14">
        <v>30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1336</v>
      </c>
      <c r="B801" s="14">
        <v>158</v>
      </c>
      <c r="C801" s="14">
        <v>125</v>
      </c>
      <c r="D801" s="14" t="s">
        <v>1333</v>
      </c>
      <c r="E801" s="14">
        <v>20</v>
      </c>
      <c r="F801" s="14">
        <v>2</v>
      </c>
      <c r="G801" s="14">
        <v>30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1336</v>
      </c>
      <c r="B802" s="14">
        <v>158</v>
      </c>
      <c r="C802" s="14">
        <v>125</v>
      </c>
      <c r="D802" s="14" t="s">
        <v>640</v>
      </c>
      <c r="E802" s="14">
        <v>20</v>
      </c>
      <c r="F802" s="14">
        <v>2</v>
      </c>
      <c r="G802" s="14">
        <v>30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1336</v>
      </c>
      <c r="B803" s="14">
        <v>158</v>
      </c>
      <c r="C803" s="14">
        <v>125</v>
      </c>
      <c r="D803" s="14" t="s">
        <v>638</v>
      </c>
      <c r="E803" s="14">
        <v>20</v>
      </c>
      <c r="F803" s="14">
        <v>2</v>
      </c>
      <c r="G803" s="14">
        <v>30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1336</v>
      </c>
      <c r="B804" s="14">
        <v>170</v>
      </c>
      <c r="C804" s="14">
        <v>57</v>
      </c>
      <c r="D804" s="14" t="s">
        <v>646</v>
      </c>
      <c r="E804" s="14">
        <v>20</v>
      </c>
      <c r="F804" s="14">
        <v>2</v>
      </c>
      <c r="G804" s="14">
        <v>30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1336</v>
      </c>
      <c r="B805" s="14">
        <v>170</v>
      </c>
      <c r="C805" s="14">
        <v>57</v>
      </c>
      <c r="D805" s="14" t="s">
        <v>636</v>
      </c>
      <c r="E805" s="14">
        <v>20</v>
      </c>
      <c r="F805" s="14">
        <v>2</v>
      </c>
      <c r="G805" s="14">
        <v>30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1336</v>
      </c>
      <c r="B806" s="14">
        <v>170</v>
      </c>
      <c r="C806" s="14">
        <v>57</v>
      </c>
      <c r="D806" s="14" t="s">
        <v>641</v>
      </c>
      <c r="E806" s="14">
        <v>20</v>
      </c>
      <c r="F806" s="14">
        <v>2</v>
      </c>
      <c r="G806" s="14">
        <v>30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1336</v>
      </c>
      <c r="B807" s="14">
        <v>170</v>
      </c>
      <c r="C807" s="14">
        <v>57</v>
      </c>
      <c r="D807" s="14" t="s">
        <v>1333</v>
      </c>
      <c r="E807" s="14">
        <v>20</v>
      </c>
      <c r="F807" s="14">
        <v>2</v>
      </c>
      <c r="G807" s="14">
        <v>30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1336</v>
      </c>
      <c r="B808" s="14">
        <v>170</v>
      </c>
      <c r="C808" s="14">
        <v>57</v>
      </c>
      <c r="D808" s="14" t="s">
        <v>640</v>
      </c>
      <c r="E808" s="14">
        <v>20</v>
      </c>
      <c r="F808" s="14">
        <v>2</v>
      </c>
      <c r="G808" s="14">
        <v>30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1336</v>
      </c>
      <c r="B809" s="14">
        <v>170</v>
      </c>
      <c r="C809" s="14">
        <v>57</v>
      </c>
      <c r="D809" s="14" t="s">
        <v>638</v>
      </c>
      <c r="E809" s="14">
        <v>20</v>
      </c>
      <c r="F809" s="14">
        <v>2</v>
      </c>
      <c r="G809" s="14">
        <v>30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1336</v>
      </c>
      <c r="B810" s="14">
        <v>205</v>
      </c>
      <c r="C810" s="14">
        <v>38</v>
      </c>
      <c r="D810" s="14" t="s">
        <v>646</v>
      </c>
      <c r="E810" s="14">
        <v>20</v>
      </c>
      <c r="F810" s="14">
        <v>2</v>
      </c>
      <c r="G810" s="14">
        <v>30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1336</v>
      </c>
      <c r="B811" s="14">
        <v>205</v>
      </c>
      <c r="C811" s="14">
        <v>38</v>
      </c>
      <c r="D811" s="14" t="s">
        <v>636</v>
      </c>
      <c r="E811" s="14">
        <v>20</v>
      </c>
      <c r="F811" s="14">
        <v>2</v>
      </c>
      <c r="G811" s="14">
        <v>30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1336</v>
      </c>
      <c r="B812" s="14">
        <v>205</v>
      </c>
      <c r="C812" s="14">
        <v>38</v>
      </c>
      <c r="D812" s="14" t="s">
        <v>641</v>
      </c>
      <c r="E812" s="14">
        <v>20</v>
      </c>
      <c r="F812" s="14">
        <v>2</v>
      </c>
      <c r="G812" s="14">
        <v>30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1336</v>
      </c>
      <c r="B813" s="14">
        <v>205</v>
      </c>
      <c r="C813" s="14">
        <v>38</v>
      </c>
      <c r="D813" s="14" t="s">
        <v>1333</v>
      </c>
      <c r="E813" s="14">
        <v>20</v>
      </c>
      <c r="F813" s="14">
        <v>2</v>
      </c>
      <c r="G813" s="14">
        <v>30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1336</v>
      </c>
      <c r="B814" s="14">
        <v>205</v>
      </c>
      <c r="C814" s="14">
        <v>38</v>
      </c>
      <c r="D814" s="14" t="s">
        <v>640</v>
      </c>
      <c r="E814" s="14">
        <v>20</v>
      </c>
      <c r="F814" s="14">
        <v>2</v>
      </c>
      <c r="G814" s="14">
        <v>30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1336</v>
      </c>
      <c r="B815" s="14">
        <v>205</v>
      </c>
      <c r="C815" s="14">
        <v>38</v>
      </c>
      <c r="D815" s="14" t="s">
        <v>638</v>
      </c>
      <c r="E815" s="14">
        <v>20</v>
      </c>
      <c r="F815" s="14">
        <v>2</v>
      </c>
      <c r="G815" s="14">
        <v>30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1336</v>
      </c>
      <c r="B816" s="14">
        <v>230</v>
      </c>
      <c r="C816" s="14">
        <v>87</v>
      </c>
      <c r="D816" s="14" t="s">
        <v>646</v>
      </c>
      <c r="E816" s="14">
        <v>20</v>
      </c>
      <c r="F816" s="14">
        <v>2</v>
      </c>
      <c r="G816" s="14">
        <v>30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1336</v>
      </c>
      <c r="B817" s="14">
        <v>230</v>
      </c>
      <c r="C817" s="14">
        <v>87</v>
      </c>
      <c r="D817" s="14" t="s">
        <v>636</v>
      </c>
      <c r="E817" s="14">
        <v>20</v>
      </c>
      <c r="F817" s="14">
        <v>2</v>
      </c>
      <c r="G817" s="14">
        <v>30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1336</v>
      </c>
      <c r="B818" s="14">
        <v>230</v>
      </c>
      <c r="C818" s="14">
        <v>87</v>
      </c>
      <c r="D818" s="14" t="s">
        <v>641</v>
      </c>
      <c r="E818" s="14">
        <v>20</v>
      </c>
      <c r="F818" s="14">
        <v>2</v>
      </c>
      <c r="G818" s="14">
        <v>30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1336</v>
      </c>
      <c r="B819" s="14">
        <v>230</v>
      </c>
      <c r="C819" s="14">
        <v>87</v>
      </c>
      <c r="D819" s="14" t="s">
        <v>1333</v>
      </c>
      <c r="E819" s="14">
        <v>20</v>
      </c>
      <c r="F819" s="14">
        <v>2</v>
      </c>
      <c r="G819" s="14">
        <v>30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1336</v>
      </c>
      <c r="B820" s="14">
        <v>230</v>
      </c>
      <c r="C820" s="14">
        <v>87</v>
      </c>
      <c r="D820" s="14" t="s">
        <v>640</v>
      </c>
      <c r="E820" s="14">
        <v>20</v>
      </c>
      <c r="F820" s="14">
        <v>2</v>
      </c>
      <c r="G820" s="14">
        <v>30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1336</v>
      </c>
      <c r="B821" s="14">
        <v>230</v>
      </c>
      <c r="C821" s="14">
        <v>87</v>
      </c>
      <c r="D821" s="14" t="s">
        <v>638</v>
      </c>
      <c r="E821" s="14">
        <v>20</v>
      </c>
      <c r="F821" s="14">
        <v>2</v>
      </c>
      <c r="G821" s="14">
        <v>30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1336</v>
      </c>
      <c r="B822" s="14">
        <v>257</v>
      </c>
      <c r="C822" s="14">
        <v>48</v>
      </c>
      <c r="D822" s="14" t="s">
        <v>646</v>
      </c>
      <c r="E822" s="14">
        <v>20</v>
      </c>
      <c r="F822" s="14">
        <v>2</v>
      </c>
      <c r="G822" s="14">
        <v>30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1336</v>
      </c>
      <c r="B823" s="14">
        <v>257</v>
      </c>
      <c r="C823" s="14">
        <v>48</v>
      </c>
      <c r="D823" s="14" t="s">
        <v>636</v>
      </c>
      <c r="E823" s="14">
        <v>20</v>
      </c>
      <c r="F823" s="14">
        <v>2</v>
      </c>
      <c r="G823" s="14">
        <v>30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1336</v>
      </c>
      <c r="B824" s="14">
        <v>257</v>
      </c>
      <c r="C824" s="14">
        <v>48</v>
      </c>
      <c r="D824" s="14" t="s">
        <v>641</v>
      </c>
      <c r="E824" s="14">
        <v>20</v>
      </c>
      <c r="F824" s="14">
        <v>2</v>
      </c>
      <c r="G824" s="14">
        <v>30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1336</v>
      </c>
      <c r="B825" s="14">
        <v>257</v>
      </c>
      <c r="C825" s="14">
        <v>48</v>
      </c>
      <c r="D825" s="14" t="s">
        <v>1333</v>
      </c>
      <c r="E825" s="14">
        <v>20</v>
      </c>
      <c r="F825" s="14">
        <v>2</v>
      </c>
      <c r="G825" s="14">
        <v>30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1336</v>
      </c>
      <c r="B826" s="14">
        <v>257</v>
      </c>
      <c r="C826" s="14">
        <v>48</v>
      </c>
      <c r="D826" s="14" t="s">
        <v>640</v>
      </c>
      <c r="E826" s="14">
        <v>20</v>
      </c>
      <c r="F826" s="14">
        <v>2</v>
      </c>
      <c r="G826" s="14">
        <v>30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1336</v>
      </c>
      <c r="B827" s="14">
        <v>257</v>
      </c>
      <c r="C827" s="14">
        <v>48</v>
      </c>
      <c r="D827" s="14" t="s">
        <v>638</v>
      </c>
      <c r="E827" s="14">
        <v>20</v>
      </c>
      <c r="F827" s="14">
        <v>2</v>
      </c>
      <c r="G827" s="14">
        <v>30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1336</v>
      </c>
      <c r="B828" s="14">
        <v>245</v>
      </c>
      <c r="C828" s="14">
        <v>132</v>
      </c>
      <c r="D828" s="14" t="s">
        <v>646</v>
      </c>
      <c r="E828" s="14">
        <v>20</v>
      </c>
      <c r="F828" s="14">
        <v>2</v>
      </c>
      <c r="G828" s="14">
        <v>30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1336</v>
      </c>
      <c r="B829" s="14">
        <v>245</v>
      </c>
      <c r="C829" s="14">
        <v>132</v>
      </c>
      <c r="D829" s="14" t="s">
        <v>636</v>
      </c>
      <c r="E829" s="14">
        <v>20</v>
      </c>
      <c r="F829" s="14">
        <v>2</v>
      </c>
      <c r="G829" s="14">
        <v>30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1336</v>
      </c>
      <c r="B830" s="14">
        <v>245</v>
      </c>
      <c r="C830" s="14">
        <v>132</v>
      </c>
      <c r="D830" s="14" t="s">
        <v>641</v>
      </c>
      <c r="E830" s="14">
        <v>20</v>
      </c>
      <c r="F830" s="14">
        <v>2</v>
      </c>
      <c r="G830" s="14">
        <v>30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1336</v>
      </c>
      <c r="B831" s="14">
        <v>245</v>
      </c>
      <c r="C831" s="14">
        <v>132</v>
      </c>
      <c r="D831" s="14" t="s">
        <v>1333</v>
      </c>
      <c r="E831" s="14">
        <v>20</v>
      </c>
      <c r="F831" s="14">
        <v>2</v>
      </c>
      <c r="G831" s="14">
        <v>30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1336</v>
      </c>
      <c r="B832" s="14">
        <v>245</v>
      </c>
      <c r="C832" s="14">
        <v>132</v>
      </c>
      <c r="D832" s="14" t="s">
        <v>640</v>
      </c>
      <c r="E832" s="14">
        <v>20</v>
      </c>
      <c r="F832" s="14">
        <v>2</v>
      </c>
      <c r="G832" s="14">
        <v>30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1336</v>
      </c>
      <c r="B833" s="14">
        <v>245</v>
      </c>
      <c r="C833" s="14">
        <v>132</v>
      </c>
      <c r="D833" s="14" t="s">
        <v>638</v>
      </c>
      <c r="E833" s="14">
        <v>20</v>
      </c>
      <c r="F833" s="14">
        <v>2</v>
      </c>
      <c r="G833" s="14">
        <v>30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1336</v>
      </c>
      <c r="B834" s="14">
        <v>205</v>
      </c>
      <c r="C834" s="14">
        <v>154</v>
      </c>
      <c r="D834" s="14" t="s">
        <v>646</v>
      </c>
      <c r="E834" s="14">
        <v>20</v>
      </c>
      <c r="F834" s="14">
        <v>2</v>
      </c>
      <c r="G834" s="14">
        <v>30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1336</v>
      </c>
      <c r="B835" s="14">
        <v>205</v>
      </c>
      <c r="C835" s="14">
        <v>154</v>
      </c>
      <c r="D835" s="14" t="s">
        <v>636</v>
      </c>
      <c r="E835" s="14">
        <v>20</v>
      </c>
      <c r="F835" s="14">
        <v>2</v>
      </c>
      <c r="G835" s="14">
        <v>30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1336</v>
      </c>
      <c r="B836" s="14">
        <v>205</v>
      </c>
      <c r="C836" s="14">
        <v>154</v>
      </c>
      <c r="D836" s="14" t="s">
        <v>641</v>
      </c>
      <c r="E836" s="14">
        <v>20</v>
      </c>
      <c r="F836" s="14">
        <v>2</v>
      </c>
      <c r="G836" s="14">
        <v>30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1336</v>
      </c>
      <c r="B837" s="14">
        <v>205</v>
      </c>
      <c r="C837" s="14">
        <v>154</v>
      </c>
      <c r="D837" s="14" t="s">
        <v>1333</v>
      </c>
      <c r="E837" s="14">
        <v>20</v>
      </c>
      <c r="F837" s="14">
        <v>2</v>
      </c>
      <c r="G837" s="14">
        <v>30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1336</v>
      </c>
      <c r="B838" s="14">
        <v>205</v>
      </c>
      <c r="C838" s="14">
        <v>154</v>
      </c>
      <c r="D838" s="14" t="s">
        <v>640</v>
      </c>
      <c r="E838" s="14">
        <v>20</v>
      </c>
      <c r="F838" s="14">
        <v>2</v>
      </c>
      <c r="G838" s="14">
        <v>30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1336</v>
      </c>
      <c r="B839" s="14">
        <v>205</v>
      </c>
      <c r="C839" s="14">
        <v>154</v>
      </c>
      <c r="D839" s="14" t="s">
        <v>638</v>
      </c>
      <c r="E839" s="14">
        <v>20</v>
      </c>
      <c r="F839" s="14">
        <v>2</v>
      </c>
      <c r="G839" s="14">
        <v>30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1336</v>
      </c>
      <c r="B840" s="14">
        <v>248</v>
      </c>
      <c r="C840" s="14">
        <v>202</v>
      </c>
      <c r="D840" s="14" t="s">
        <v>646</v>
      </c>
      <c r="E840" s="14">
        <v>20</v>
      </c>
      <c r="F840" s="14">
        <v>2</v>
      </c>
      <c r="G840" s="14">
        <v>30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1336</v>
      </c>
      <c r="B841" s="14">
        <v>248</v>
      </c>
      <c r="C841" s="14">
        <v>202</v>
      </c>
      <c r="D841" s="14" t="s">
        <v>636</v>
      </c>
      <c r="E841" s="14">
        <v>20</v>
      </c>
      <c r="F841" s="14">
        <v>2</v>
      </c>
      <c r="G841" s="14">
        <v>30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1336</v>
      </c>
      <c r="B842" s="14">
        <v>248</v>
      </c>
      <c r="C842" s="14">
        <v>202</v>
      </c>
      <c r="D842" s="14" t="s">
        <v>641</v>
      </c>
      <c r="E842" s="14">
        <v>20</v>
      </c>
      <c r="F842" s="14">
        <v>2</v>
      </c>
      <c r="G842" s="14">
        <v>30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1336</v>
      </c>
      <c r="B843" s="14">
        <v>248</v>
      </c>
      <c r="C843" s="14">
        <v>202</v>
      </c>
      <c r="D843" s="14" t="s">
        <v>1333</v>
      </c>
      <c r="E843" s="14">
        <v>20</v>
      </c>
      <c r="F843" s="14">
        <v>2</v>
      </c>
      <c r="G843" s="14">
        <v>30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1336</v>
      </c>
      <c r="B844" s="14">
        <v>248</v>
      </c>
      <c r="C844" s="14">
        <v>202</v>
      </c>
      <c r="D844" s="14" t="s">
        <v>640</v>
      </c>
      <c r="E844" s="14">
        <v>20</v>
      </c>
      <c r="F844" s="14">
        <v>2</v>
      </c>
      <c r="G844" s="14">
        <v>30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1336</v>
      </c>
      <c r="B845" s="14">
        <v>248</v>
      </c>
      <c r="C845" s="14">
        <v>202</v>
      </c>
      <c r="D845" s="14" t="s">
        <v>638</v>
      </c>
      <c r="E845" s="14">
        <v>20</v>
      </c>
      <c r="F845" s="14">
        <v>2</v>
      </c>
      <c r="G845" s="14">
        <v>30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1336</v>
      </c>
      <c r="B846" s="14">
        <v>325</v>
      </c>
      <c r="C846" s="14">
        <v>82</v>
      </c>
      <c r="D846" s="14" t="s">
        <v>646</v>
      </c>
      <c r="E846" s="14">
        <v>20</v>
      </c>
      <c r="F846" s="14">
        <v>2</v>
      </c>
      <c r="G846" s="14">
        <v>30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1336</v>
      </c>
      <c r="B847" s="14">
        <v>325</v>
      </c>
      <c r="C847" s="14">
        <v>82</v>
      </c>
      <c r="D847" s="14" t="s">
        <v>636</v>
      </c>
      <c r="E847" s="14">
        <v>20</v>
      </c>
      <c r="F847" s="14">
        <v>2</v>
      </c>
      <c r="G847" s="14">
        <v>30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1336</v>
      </c>
      <c r="B848" s="14">
        <v>325</v>
      </c>
      <c r="C848" s="14">
        <v>82</v>
      </c>
      <c r="D848" s="14" t="s">
        <v>641</v>
      </c>
      <c r="E848" s="14">
        <v>20</v>
      </c>
      <c r="F848" s="14">
        <v>2</v>
      </c>
      <c r="G848" s="14">
        <v>30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1336</v>
      </c>
      <c r="B849" s="14">
        <v>325</v>
      </c>
      <c r="C849" s="14">
        <v>82</v>
      </c>
      <c r="D849" s="14" t="s">
        <v>1333</v>
      </c>
      <c r="E849" s="14">
        <v>20</v>
      </c>
      <c r="F849" s="14">
        <v>2</v>
      </c>
      <c r="G849" s="14">
        <v>30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1336</v>
      </c>
      <c r="B850" s="14">
        <v>325</v>
      </c>
      <c r="C850" s="14">
        <v>82</v>
      </c>
      <c r="D850" s="14" t="s">
        <v>640</v>
      </c>
      <c r="E850" s="14">
        <v>20</v>
      </c>
      <c r="F850" s="14">
        <v>2</v>
      </c>
      <c r="G850" s="14">
        <v>30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1336</v>
      </c>
      <c r="B851" s="14">
        <v>325</v>
      </c>
      <c r="C851" s="14">
        <v>82</v>
      </c>
      <c r="D851" s="14" t="s">
        <v>638</v>
      </c>
      <c r="E851" s="14">
        <v>20</v>
      </c>
      <c r="F851" s="14">
        <v>2</v>
      </c>
      <c r="G851" s="14">
        <v>30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1336</v>
      </c>
      <c r="B852" s="14">
        <v>309</v>
      </c>
      <c r="C852" s="14">
        <v>155</v>
      </c>
      <c r="D852" s="14" t="s">
        <v>646</v>
      </c>
      <c r="E852" s="14">
        <v>20</v>
      </c>
      <c r="F852" s="14">
        <v>2</v>
      </c>
      <c r="G852" s="14">
        <v>30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1336</v>
      </c>
      <c r="B853" s="14">
        <v>309</v>
      </c>
      <c r="C853" s="14">
        <v>155</v>
      </c>
      <c r="D853" s="14" t="s">
        <v>636</v>
      </c>
      <c r="E853" s="14">
        <v>20</v>
      </c>
      <c r="F853" s="14">
        <v>2</v>
      </c>
      <c r="G853" s="14">
        <v>30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1336</v>
      </c>
      <c r="B854" s="14">
        <v>309</v>
      </c>
      <c r="C854" s="14">
        <v>155</v>
      </c>
      <c r="D854" s="14" t="s">
        <v>641</v>
      </c>
      <c r="E854" s="14">
        <v>20</v>
      </c>
      <c r="F854" s="14">
        <v>2</v>
      </c>
      <c r="G854" s="14">
        <v>30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1336</v>
      </c>
      <c r="B855" s="14">
        <v>309</v>
      </c>
      <c r="C855" s="14">
        <v>155</v>
      </c>
      <c r="D855" s="14" t="s">
        <v>1333</v>
      </c>
      <c r="E855" s="14">
        <v>20</v>
      </c>
      <c r="F855" s="14">
        <v>2</v>
      </c>
      <c r="G855" s="14">
        <v>30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1336</v>
      </c>
      <c r="B856" s="14">
        <v>309</v>
      </c>
      <c r="C856" s="14">
        <v>155</v>
      </c>
      <c r="D856" s="14" t="s">
        <v>640</v>
      </c>
      <c r="E856" s="14">
        <v>20</v>
      </c>
      <c r="F856" s="14">
        <v>2</v>
      </c>
      <c r="G856" s="14">
        <v>30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1336</v>
      </c>
      <c r="B857" s="14">
        <v>309</v>
      </c>
      <c r="C857" s="14">
        <v>155</v>
      </c>
      <c r="D857" s="14" t="s">
        <v>638</v>
      </c>
      <c r="E857" s="14">
        <v>20</v>
      </c>
      <c r="F857" s="14">
        <v>2</v>
      </c>
      <c r="G857" s="14">
        <v>30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1336</v>
      </c>
      <c r="B858" s="14">
        <v>330</v>
      </c>
      <c r="C858" s="14">
        <v>245</v>
      </c>
      <c r="D858" s="14" t="s">
        <v>646</v>
      </c>
      <c r="E858" s="14">
        <v>20</v>
      </c>
      <c r="F858" s="14">
        <v>2</v>
      </c>
      <c r="G858" s="14">
        <v>30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1336</v>
      </c>
      <c r="B859" s="14">
        <v>330</v>
      </c>
      <c r="C859" s="14">
        <v>245</v>
      </c>
      <c r="D859" s="14" t="s">
        <v>636</v>
      </c>
      <c r="E859" s="14">
        <v>20</v>
      </c>
      <c r="F859" s="14">
        <v>2</v>
      </c>
      <c r="G859" s="14">
        <v>30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1336</v>
      </c>
      <c r="B860" s="14">
        <v>330</v>
      </c>
      <c r="C860" s="14">
        <v>245</v>
      </c>
      <c r="D860" s="14" t="s">
        <v>641</v>
      </c>
      <c r="E860" s="14">
        <v>20</v>
      </c>
      <c r="F860" s="14">
        <v>2</v>
      </c>
      <c r="G860" s="14">
        <v>30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1336</v>
      </c>
      <c r="B861" s="14">
        <v>330</v>
      </c>
      <c r="C861" s="14">
        <v>245</v>
      </c>
      <c r="D861" s="14" t="s">
        <v>1333</v>
      </c>
      <c r="E861" s="14">
        <v>20</v>
      </c>
      <c r="F861" s="14">
        <v>2</v>
      </c>
      <c r="G861" s="14">
        <v>30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1336</v>
      </c>
      <c r="B862" s="14">
        <v>330</v>
      </c>
      <c r="C862" s="14">
        <v>245</v>
      </c>
      <c r="D862" s="14" t="s">
        <v>640</v>
      </c>
      <c r="E862" s="14">
        <v>20</v>
      </c>
      <c r="F862" s="14">
        <v>2</v>
      </c>
      <c r="G862" s="14">
        <v>30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1336</v>
      </c>
      <c r="B863" s="14">
        <v>330</v>
      </c>
      <c r="C863" s="14">
        <v>245</v>
      </c>
      <c r="D863" s="14" t="s">
        <v>638</v>
      </c>
      <c r="E863" s="14">
        <v>20</v>
      </c>
      <c r="F863" s="14">
        <v>2</v>
      </c>
      <c r="G863" s="14">
        <v>30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1336</v>
      </c>
      <c r="B864" s="14">
        <v>303</v>
      </c>
      <c r="C864" s="14">
        <v>215</v>
      </c>
      <c r="D864" s="14" t="s">
        <v>646</v>
      </c>
      <c r="E864" s="14">
        <v>20</v>
      </c>
      <c r="F864" s="14">
        <v>2</v>
      </c>
      <c r="G864" s="14">
        <v>30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1336</v>
      </c>
      <c r="B865" s="14">
        <v>303</v>
      </c>
      <c r="C865" s="14">
        <v>215</v>
      </c>
      <c r="D865" s="14" t="s">
        <v>636</v>
      </c>
      <c r="E865" s="14">
        <v>20</v>
      </c>
      <c r="F865" s="14">
        <v>2</v>
      </c>
      <c r="G865" s="14">
        <v>30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1336</v>
      </c>
      <c r="B866" s="14">
        <v>303</v>
      </c>
      <c r="C866" s="14">
        <v>215</v>
      </c>
      <c r="D866" s="14" t="s">
        <v>641</v>
      </c>
      <c r="E866" s="14">
        <v>20</v>
      </c>
      <c r="F866" s="14">
        <v>2</v>
      </c>
      <c r="G866" s="14">
        <v>30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1336</v>
      </c>
      <c r="B867" s="14">
        <v>303</v>
      </c>
      <c r="C867" s="14">
        <v>215</v>
      </c>
      <c r="D867" s="14" t="s">
        <v>1333</v>
      </c>
      <c r="E867" s="14">
        <v>20</v>
      </c>
      <c r="F867" s="14">
        <v>2</v>
      </c>
      <c r="G867" s="14">
        <v>30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1336</v>
      </c>
      <c r="B868" s="14">
        <v>303</v>
      </c>
      <c r="C868" s="14">
        <v>215</v>
      </c>
      <c r="D868" s="14" t="s">
        <v>640</v>
      </c>
      <c r="E868" s="14">
        <v>20</v>
      </c>
      <c r="F868" s="14">
        <v>2</v>
      </c>
      <c r="G868" s="14">
        <v>30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1336</v>
      </c>
      <c r="B869" s="14">
        <v>303</v>
      </c>
      <c r="C869" s="14">
        <v>215</v>
      </c>
      <c r="D869" s="14" t="s">
        <v>638</v>
      </c>
      <c r="E869" s="14">
        <v>20</v>
      </c>
      <c r="F869" s="14">
        <v>2</v>
      </c>
      <c r="G869" s="14">
        <v>30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1336</v>
      </c>
      <c r="B870" s="14">
        <v>306</v>
      </c>
      <c r="C870" s="14">
        <v>309</v>
      </c>
      <c r="D870" s="14" t="s">
        <v>646</v>
      </c>
      <c r="E870" s="14">
        <v>20</v>
      </c>
      <c r="F870" s="14">
        <v>2</v>
      </c>
      <c r="G870" s="14">
        <v>30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1336</v>
      </c>
      <c r="B871" s="14">
        <v>306</v>
      </c>
      <c r="C871" s="14">
        <v>309</v>
      </c>
      <c r="D871" s="14" t="s">
        <v>636</v>
      </c>
      <c r="E871" s="14">
        <v>20</v>
      </c>
      <c r="F871" s="14">
        <v>2</v>
      </c>
      <c r="G871" s="14">
        <v>30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1336</v>
      </c>
      <c r="B872" s="14">
        <v>306</v>
      </c>
      <c r="C872" s="14">
        <v>309</v>
      </c>
      <c r="D872" s="14" t="s">
        <v>641</v>
      </c>
      <c r="E872" s="14">
        <v>20</v>
      </c>
      <c r="F872" s="14">
        <v>2</v>
      </c>
      <c r="G872" s="14">
        <v>30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1336</v>
      </c>
      <c r="B873" s="14">
        <v>306</v>
      </c>
      <c r="C873" s="14">
        <v>309</v>
      </c>
      <c r="D873" s="14" t="s">
        <v>1333</v>
      </c>
      <c r="E873" s="14">
        <v>20</v>
      </c>
      <c r="F873" s="14">
        <v>2</v>
      </c>
      <c r="G873" s="14">
        <v>30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1336</v>
      </c>
      <c r="B874" s="14">
        <v>306</v>
      </c>
      <c r="C874" s="14">
        <v>309</v>
      </c>
      <c r="D874" s="14" t="s">
        <v>640</v>
      </c>
      <c r="E874" s="14">
        <v>20</v>
      </c>
      <c r="F874" s="14">
        <v>2</v>
      </c>
      <c r="G874" s="14">
        <v>30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1336</v>
      </c>
      <c r="B875" s="14">
        <v>306</v>
      </c>
      <c r="C875" s="14">
        <v>309</v>
      </c>
      <c r="D875" s="14" t="s">
        <v>638</v>
      </c>
      <c r="E875" s="14">
        <v>20</v>
      </c>
      <c r="F875" s="14">
        <v>2</v>
      </c>
      <c r="G875" s="14">
        <v>30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1336</v>
      </c>
      <c r="B876" s="14">
        <v>243</v>
      </c>
      <c r="C876" s="14">
        <v>276</v>
      </c>
      <c r="D876" s="14" t="s">
        <v>646</v>
      </c>
      <c r="E876" s="14">
        <v>20</v>
      </c>
      <c r="F876" s="14">
        <v>2</v>
      </c>
      <c r="G876" s="14">
        <v>30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1336</v>
      </c>
      <c r="B877" s="14">
        <v>243</v>
      </c>
      <c r="C877" s="14">
        <v>276</v>
      </c>
      <c r="D877" s="14" t="s">
        <v>636</v>
      </c>
      <c r="E877" s="14">
        <v>20</v>
      </c>
      <c r="F877" s="14">
        <v>2</v>
      </c>
      <c r="G877" s="14">
        <v>30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1336</v>
      </c>
      <c r="B878" s="14">
        <v>243</v>
      </c>
      <c r="C878" s="14">
        <v>276</v>
      </c>
      <c r="D878" s="14" t="s">
        <v>641</v>
      </c>
      <c r="E878" s="14">
        <v>20</v>
      </c>
      <c r="F878" s="14">
        <v>2</v>
      </c>
      <c r="G878" s="14">
        <v>30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1336</v>
      </c>
      <c r="B879" s="14">
        <v>243</v>
      </c>
      <c r="C879" s="14">
        <v>276</v>
      </c>
      <c r="D879" s="14" t="s">
        <v>1333</v>
      </c>
      <c r="E879" s="14">
        <v>20</v>
      </c>
      <c r="F879" s="14">
        <v>2</v>
      </c>
      <c r="G879" s="14">
        <v>30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1336</v>
      </c>
      <c r="B880" s="14">
        <v>243</v>
      </c>
      <c r="C880" s="14">
        <v>276</v>
      </c>
      <c r="D880" s="14" t="s">
        <v>640</v>
      </c>
      <c r="E880" s="14">
        <v>20</v>
      </c>
      <c r="F880" s="14">
        <v>2</v>
      </c>
      <c r="G880" s="14">
        <v>30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1336</v>
      </c>
      <c r="B881" s="14">
        <v>243</v>
      </c>
      <c r="C881" s="14">
        <v>276</v>
      </c>
      <c r="D881" s="14" t="s">
        <v>638</v>
      </c>
      <c r="E881" s="14">
        <v>20</v>
      </c>
      <c r="F881" s="14">
        <v>2</v>
      </c>
      <c r="G881" s="14">
        <v>30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1336</v>
      </c>
      <c r="B882" s="14">
        <v>225</v>
      </c>
      <c r="C882" s="14">
        <v>316</v>
      </c>
      <c r="D882" s="14" t="s">
        <v>646</v>
      </c>
      <c r="E882" s="14">
        <v>20</v>
      </c>
      <c r="F882" s="14">
        <v>2</v>
      </c>
      <c r="G882" s="14">
        <v>30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1336</v>
      </c>
      <c r="B883" s="14">
        <v>225</v>
      </c>
      <c r="C883" s="14">
        <v>316</v>
      </c>
      <c r="D883" s="14" t="s">
        <v>636</v>
      </c>
      <c r="E883" s="14">
        <v>20</v>
      </c>
      <c r="F883" s="14">
        <v>2</v>
      </c>
      <c r="G883" s="14">
        <v>30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1336</v>
      </c>
      <c r="B884" s="14">
        <v>225</v>
      </c>
      <c r="C884" s="14">
        <v>316</v>
      </c>
      <c r="D884" s="14" t="s">
        <v>641</v>
      </c>
      <c r="E884" s="14">
        <v>20</v>
      </c>
      <c r="F884" s="14">
        <v>2</v>
      </c>
      <c r="G884" s="14">
        <v>30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1336</v>
      </c>
      <c r="B885" s="14">
        <v>225</v>
      </c>
      <c r="C885" s="14">
        <v>316</v>
      </c>
      <c r="D885" s="14" t="s">
        <v>1333</v>
      </c>
      <c r="E885" s="14">
        <v>20</v>
      </c>
      <c r="F885" s="14">
        <v>2</v>
      </c>
      <c r="G885" s="14">
        <v>30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1336</v>
      </c>
      <c r="B886" s="14">
        <v>225</v>
      </c>
      <c r="C886" s="14">
        <v>316</v>
      </c>
      <c r="D886" s="14" t="s">
        <v>640</v>
      </c>
      <c r="E886" s="14">
        <v>20</v>
      </c>
      <c r="F886" s="14">
        <v>2</v>
      </c>
      <c r="G886" s="14">
        <v>30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1336</v>
      </c>
      <c r="B887" s="14">
        <v>225</v>
      </c>
      <c r="C887" s="14">
        <v>316</v>
      </c>
      <c r="D887" s="14" t="s">
        <v>638</v>
      </c>
      <c r="E887" s="14">
        <v>20</v>
      </c>
      <c r="F887" s="14">
        <v>2</v>
      </c>
      <c r="G887" s="14">
        <v>30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1336</v>
      </c>
      <c r="B888" s="14">
        <v>172</v>
      </c>
      <c r="C888" s="14">
        <v>321</v>
      </c>
      <c r="D888" s="14" t="s">
        <v>646</v>
      </c>
      <c r="E888" s="14">
        <v>20</v>
      </c>
      <c r="F888" s="14">
        <v>2</v>
      </c>
      <c r="G888" s="14">
        <v>30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1336</v>
      </c>
      <c r="B889" s="14">
        <v>172</v>
      </c>
      <c r="C889" s="14">
        <v>321</v>
      </c>
      <c r="D889" s="14" t="s">
        <v>636</v>
      </c>
      <c r="E889" s="14">
        <v>20</v>
      </c>
      <c r="F889" s="14">
        <v>2</v>
      </c>
      <c r="G889" s="14">
        <v>30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1336</v>
      </c>
      <c r="B890" s="14">
        <v>172</v>
      </c>
      <c r="C890" s="14">
        <v>321</v>
      </c>
      <c r="D890" s="14" t="s">
        <v>641</v>
      </c>
      <c r="E890" s="14">
        <v>20</v>
      </c>
      <c r="F890" s="14">
        <v>2</v>
      </c>
      <c r="G890" s="14">
        <v>30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1336</v>
      </c>
      <c r="B891" s="14">
        <v>172</v>
      </c>
      <c r="C891" s="14">
        <v>321</v>
      </c>
      <c r="D891" s="14" t="s">
        <v>1333</v>
      </c>
      <c r="E891" s="14">
        <v>20</v>
      </c>
      <c r="F891" s="14">
        <v>2</v>
      </c>
      <c r="G891" s="14">
        <v>30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1336</v>
      </c>
      <c r="B892" s="14">
        <v>172</v>
      </c>
      <c r="C892" s="14">
        <v>321</v>
      </c>
      <c r="D892" s="14" t="s">
        <v>640</v>
      </c>
      <c r="E892" s="14">
        <v>20</v>
      </c>
      <c r="F892" s="14">
        <v>2</v>
      </c>
      <c r="G892" s="14">
        <v>30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1336</v>
      </c>
      <c r="B893" s="14">
        <v>172</v>
      </c>
      <c r="C893" s="14">
        <v>321</v>
      </c>
      <c r="D893" s="14" t="s">
        <v>638</v>
      </c>
      <c r="E893" s="14">
        <v>20</v>
      </c>
      <c r="F893" s="14">
        <v>2</v>
      </c>
      <c r="G893" s="14">
        <v>30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1336</v>
      </c>
      <c r="B894" s="14">
        <v>185</v>
      </c>
      <c r="C894" s="14">
        <v>223</v>
      </c>
      <c r="D894" s="14" t="s">
        <v>646</v>
      </c>
      <c r="E894" s="14">
        <v>20</v>
      </c>
      <c r="F894" s="14">
        <v>2</v>
      </c>
      <c r="G894" s="14">
        <v>30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1336</v>
      </c>
      <c r="B895" s="14">
        <v>185</v>
      </c>
      <c r="C895" s="14">
        <v>223</v>
      </c>
      <c r="D895" s="14" t="s">
        <v>636</v>
      </c>
      <c r="E895" s="14">
        <v>20</v>
      </c>
      <c r="F895" s="14">
        <v>2</v>
      </c>
      <c r="G895" s="14">
        <v>30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1336</v>
      </c>
      <c r="B896" s="14">
        <v>185</v>
      </c>
      <c r="C896" s="14">
        <v>223</v>
      </c>
      <c r="D896" s="14" t="s">
        <v>641</v>
      </c>
      <c r="E896" s="14">
        <v>20</v>
      </c>
      <c r="F896" s="14">
        <v>2</v>
      </c>
      <c r="G896" s="14">
        <v>30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1336</v>
      </c>
      <c r="B897" s="14">
        <v>185</v>
      </c>
      <c r="C897" s="14">
        <v>223</v>
      </c>
      <c r="D897" s="14" t="s">
        <v>1333</v>
      </c>
      <c r="E897" s="14">
        <v>20</v>
      </c>
      <c r="F897" s="14">
        <v>2</v>
      </c>
      <c r="G897" s="14">
        <v>30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1336</v>
      </c>
      <c r="B898" s="14">
        <v>185</v>
      </c>
      <c r="C898" s="14">
        <v>223</v>
      </c>
      <c r="D898" s="14" t="s">
        <v>640</v>
      </c>
      <c r="E898" s="14">
        <v>20</v>
      </c>
      <c r="F898" s="14">
        <v>2</v>
      </c>
      <c r="G898" s="14">
        <v>30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1336</v>
      </c>
      <c r="B899" s="14">
        <v>185</v>
      </c>
      <c r="C899" s="14">
        <v>223</v>
      </c>
      <c r="D899" s="14" t="s">
        <v>638</v>
      </c>
      <c r="E899" s="14">
        <v>20</v>
      </c>
      <c r="F899" s="14">
        <v>2</v>
      </c>
      <c r="G899" s="14">
        <v>30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1336</v>
      </c>
      <c r="B900" s="14">
        <v>140</v>
      </c>
      <c r="C900" s="14">
        <v>190</v>
      </c>
      <c r="D900" s="14" t="s">
        <v>646</v>
      </c>
      <c r="E900" s="14">
        <v>20</v>
      </c>
      <c r="F900" s="14">
        <v>2</v>
      </c>
      <c r="G900" s="14">
        <v>30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1336</v>
      </c>
      <c r="B901" s="14">
        <v>140</v>
      </c>
      <c r="C901" s="14">
        <v>190</v>
      </c>
      <c r="D901" s="14" t="s">
        <v>636</v>
      </c>
      <c r="E901" s="14">
        <v>20</v>
      </c>
      <c r="F901" s="14">
        <v>2</v>
      </c>
      <c r="G901" s="14">
        <v>30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1336</v>
      </c>
      <c r="B902" s="14">
        <v>140</v>
      </c>
      <c r="C902" s="14">
        <v>190</v>
      </c>
      <c r="D902" s="14" t="s">
        <v>641</v>
      </c>
      <c r="E902" s="14">
        <v>20</v>
      </c>
      <c r="F902" s="14">
        <v>2</v>
      </c>
      <c r="G902" s="14">
        <v>30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1336</v>
      </c>
      <c r="B903" s="14">
        <v>140</v>
      </c>
      <c r="C903" s="14">
        <v>190</v>
      </c>
      <c r="D903" s="14" t="s">
        <v>1333</v>
      </c>
      <c r="E903" s="14">
        <v>20</v>
      </c>
      <c r="F903" s="14">
        <v>2</v>
      </c>
      <c r="G903" s="14">
        <v>30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1336</v>
      </c>
      <c r="B904" s="14">
        <v>140</v>
      </c>
      <c r="C904" s="14">
        <v>190</v>
      </c>
      <c r="D904" s="14" t="s">
        <v>640</v>
      </c>
      <c r="E904" s="14">
        <v>20</v>
      </c>
      <c r="F904" s="14">
        <v>2</v>
      </c>
      <c r="G904" s="14">
        <v>30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1336</v>
      </c>
      <c r="B905" s="14">
        <v>140</v>
      </c>
      <c r="C905" s="14">
        <v>190</v>
      </c>
      <c r="D905" s="14" t="s">
        <v>638</v>
      </c>
      <c r="E905" s="14">
        <v>20</v>
      </c>
      <c r="F905" s="14">
        <v>2</v>
      </c>
      <c r="G905" s="14">
        <v>30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1336</v>
      </c>
      <c r="B906" s="14">
        <v>116</v>
      </c>
      <c r="C906" s="14">
        <v>304</v>
      </c>
      <c r="D906" s="14" t="s">
        <v>646</v>
      </c>
      <c r="E906" s="14">
        <v>20</v>
      </c>
      <c r="F906" s="14">
        <v>2</v>
      </c>
      <c r="G906" s="14">
        <v>30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1336</v>
      </c>
      <c r="B907" s="14">
        <v>116</v>
      </c>
      <c r="C907" s="14">
        <v>304</v>
      </c>
      <c r="D907" s="14" t="s">
        <v>636</v>
      </c>
      <c r="E907" s="14">
        <v>20</v>
      </c>
      <c r="F907" s="14">
        <v>2</v>
      </c>
      <c r="G907" s="14">
        <v>30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1336</v>
      </c>
      <c r="B908" s="14">
        <v>116</v>
      </c>
      <c r="C908" s="14">
        <v>304</v>
      </c>
      <c r="D908" s="14" t="s">
        <v>641</v>
      </c>
      <c r="E908" s="14">
        <v>20</v>
      </c>
      <c r="F908" s="14">
        <v>2</v>
      </c>
      <c r="G908" s="14">
        <v>30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1336</v>
      </c>
      <c r="B909" s="14">
        <v>116</v>
      </c>
      <c r="C909" s="14">
        <v>304</v>
      </c>
      <c r="D909" s="14" t="s">
        <v>1333</v>
      </c>
      <c r="E909" s="14">
        <v>20</v>
      </c>
      <c r="F909" s="14">
        <v>2</v>
      </c>
      <c r="G909" s="14">
        <v>30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1336</v>
      </c>
      <c r="B910" s="14">
        <v>116</v>
      </c>
      <c r="C910" s="14">
        <v>304</v>
      </c>
      <c r="D910" s="14" t="s">
        <v>640</v>
      </c>
      <c r="E910" s="14">
        <v>20</v>
      </c>
      <c r="F910" s="14">
        <v>2</v>
      </c>
      <c r="G910" s="14">
        <v>30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1336</v>
      </c>
      <c r="B911" s="14">
        <v>116</v>
      </c>
      <c r="C911" s="14">
        <v>304</v>
      </c>
      <c r="D911" s="14" t="s">
        <v>638</v>
      </c>
      <c r="E911" s="14">
        <v>20</v>
      </c>
      <c r="F911" s="14">
        <v>2</v>
      </c>
      <c r="G911" s="14">
        <v>30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1336</v>
      </c>
      <c r="B912" s="14">
        <v>73</v>
      </c>
      <c r="C912" s="14">
        <v>286</v>
      </c>
      <c r="D912" s="14" t="s">
        <v>646</v>
      </c>
      <c r="E912" s="14">
        <v>20</v>
      </c>
      <c r="F912" s="14">
        <v>2</v>
      </c>
      <c r="G912" s="14">
        <v>30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1336</v>
      </c>
      <c r="B913" s="14">
        <v>73</v>
      </c>
      <c r="C913" s="14">
        <v>286</v>
      </c>
      <c r="D913" s="14" t="s">
        <v>636</v>
      </c>
      <c r="E913" s="14">
        <v>20</v>
      </c>
      <c r="F913" s="14">
        <v>2</v>
      </c>
      <c r="G913" s="14">
        <v>30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1336</v>
      </c>
      <c r="B914" s="14">
        <v>73</v>
      </c>
      <c r="C914" s="14">
        <v>286</v>
      </c>
      <c r="D914" s="14" t="s">
        <v>641</v>
      </c>
      <c r="E914" s="14">
        <v>20</v>
      </c>
      <c r="F914" s="14">
        <v>2</v>
      </c>
      <c r="G914" s="14">
        <v>30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1336</v>
      </c>
      <c r="B915" s="14">
        <v>73</v>
      </c>
      <c r="C915" s="14">
        <v>286</v>
      </c>
      <c r="D915" s="14" t="s">
        <v>1333</v>
      </c>
      <c r="E915" s="14">
        <v>20</v>
      </c>
      <c r="F915" s="14">
        <v>2</v>
      </c>
      <c r="G915" s="14">
        <v>30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1336</v>
      </c>
      <c r="B916" s="14">
        <v>73</v>
      </c>
      <c r="C916" s="14">
        <v>286</v>
      </c>
      <c r="D916" s="14" t="s">
        <v>640</v>
      </c>
      <c r="E916" s="14">
        <v>20</v>
      </c>
      <c r="F916" s="14">
        <v>2</v>
      </c>
      <c r="G916" s="14">
        <v>30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1336</v>
      </c>
      <c r="B917" s="14">
        <v>73</v>
      </c>
      <c r="C917" s="14">
        <v>286</v>
      </c>
      <c r="D917" s="14" t="s">
        <v>638</v>
      </c>
      <c r="E917" s="14">
        <v>20</v>
      </c>
      <c r="F917" s="14">
        <v>2</v>
      </c>
      <c r="G917" s="14">
        <v>30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1336</v>
      </c>
      <c r="B918" s="14">
        <v>77</v>
      </c>
      <c r="C918" s="14">
        <v>188</v>
      </c>
      <c r="D918" s="14" t="s">
        <v>646</v>
      </c>
      <c r="E918" s="14">
        <v>20</v>
      </c>
      <c r="F918" s="14">
        <v>2</v>
      </c>
      <c r="G918" s="14">
        <v>30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1336</v>
      </c>
      <c r="B919" s="14">
        <v>77</v>
      </c>
      <c r="C919" s="14">
        <v>188</v>
      </c>
      <c r="D919" s="14" t="s">
        <v>636</v>
      </c>
      <c r="E919" s="14">
        <v>20</v>
      </c>
      <c r="F919" s="14">
        <v>2</v>
      </c>
      <c r="G919" s="14">
        <v>30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1336</v>
      </c>
      <c r="B920" s="14">
        <v>77</v>
      </c>
      <c r="C920" s="14">
        <v>188</v>
      </c>
      <c r="D920" s="14" t="s">
        <v>641</v>
      </c>
      <c r="E920" s="14">
        <v>20</v>
      </c>
      <c r="F920" s="14">
        <v>2</v>
      </c>
      <c r="G920" s="14">
        <v>30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1336</v>
      </c>
      <c r="B921" s="14">
        <v>77</v>
      </c>
      <c r="C921" s="14">
        <v>188</v>
      </c>
      <c r="D921" s="14" t="s">
        <v>1333</v>
      </c>
      <c r="E921" s="14">
        <v>20</v>
      </c>
      <c r="F921" s="14">
        <v>2</v>
      </c>
      <c r="G921" s="14">
        <v>30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1336</v>
      </c>
      <c r="B922" s="14">
        <v>77</v>
      </c>
      <c r="C922" s="14">
        <v>188</v>
      </c>
      <c r="D922" s="14" t="s">
        <v>640</v>
      </c>
      <c r="E922" s="14">
        <v>20</v>
      </c>
      <c r="F922" s="14">
        <v>2</v>
      </c>
      <c r="G922" s="14">
        <v>30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1336</v>
      </c>
      <c r="B923" s="14">
        <v>77</v>
      </c>
      <c r="C923" s="14">
        <v>188</v>
      </c>
      <c r="D923" s="14" t="s">
        <v>638</v>
      </c>
      <c r="E923" s="14">
        <v>20</v>
      </c>
      <c r="F923" s="14">
        <v>2</v>
      </c>
      <c r="G923" s="14">
        <v>30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1336</v>
      </c>
      <c r="B924" s="14">
        <v>64</v>
      </c>
      <c r="C924" s="14">
        <v>141</v>
      </c>
      <c r="D924" s="14" t="s">
        <v>646</v>
      </c>
      <c r="E924" s="14">
        <v>20</v>
      </c>
      <c r="F924" s="14">
        <v>2</v>
      </c>
      <c r="G924" s="14">
        <v>30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1336</v>
      </c>
      <c r="B925" s="14">
        <v>64</v>
      </c>
      <c r="C925" s="14">
        <v>141</v>
      </c>
      <c r="D925" s="14" t="s">
        <v>636</v>
      </c>
      <c r="E925" s="14">
        <v>20</v>
      </c>
      <c r="F925" s="14">
        <v>2</v>
      </c>
      <c r="G925" s="14">
        <v>30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1336</v>
      </c>
      <c r="B926" s="14">
        <v>64</v>
      </c>
      <c r="C926" s="14">
        <v>141</v>
      </c>
      <c r="D926" s="14" t="s">
        <v>641</v>
      </c>
      <c r="E926" s="14">
        <v>20</v>
      </c>
      <c r="F926" s="14">
        <v>2</v>
      </c>
      <c r="G926" s="14">
        <v>30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7" spans="1:14" s="14" customFormat="1">
      <c r="A927" s="13" t="s">
        <v>1336</v>
      </c>
      <c r="B927" s="14">
        <v>64</v>
      </c>
      <c r="C927" s="14">
        <v>141</v>
      </c>
      <c r="D927" s="14" t="s">
        <v>1333</v>
      </c>
      <c r="E927" s="14">
        <v>20</v>
      </c>
      <c r="F927" s="14">
        <v>2</v>
      </c>
      <c r="G927" s="14">
        <v>30</v>
      </c>
      <c r="H927" s="12">
        <v>0</v>
      </c>
      <c r="I927" s="12">
        <v>246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</row>
    <row r="928" spans="1:14" s="14" customFormat="1">
      <c r="A928" s="13" t="s">
        <v>1336</v>
      </c>
      <c r="B928" s="14">
        <v>64</v>
      </c>
      <c r="C928" s="14">
        <v>141</v>
      </c>
      <c r="D928" s="14" t="s">
        <v>640</v>
      </c>
      <c r="E928" s="14">
        <v>20</v>
      </c>
      <c r="F928" s="14">
        <v>2</v>
      </c>
      <c r="G928" s="14">
        <v>30</v>
      </c>
      <c r="H928" s="12">
        <v>0</v>
      </c>
      <c r="I928" s="12">
        <v>246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</row>
    <row r="929" spans="1:14" s="14" customFormat="1">
      <c r="A929" s="13" t="s">
        <v>1336</v>
      </c>
      <c r="B929" s="14">
        <v>64</v>
      </c>
      <c r="C929" s="14">
        <v>141</v>
      </c>
      <c r="D929" s="14" t="s">
        <v>638</v>
      </c>
      <c r="E929" s="14">
        <v>20</v>
      </c>
      <c r="F929" s="14">
        <v>2</v>
      </c>
      <c r="G929" s="14">
        <v>30</v>
      </c>
      <c r="H929" s="12">
        <v>0</v>
      </c>
      <c r="I929" s="12">
        <v>246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</row>
    <row r="931" spans="1:14">
      <c r="A931" s="11" t="s">
        <v>1253</v>
      </c>
    </row>
    <row r="932" spans="1:14">
      <c r="A932" s="11" t="s">
        <v>1337</v>
      </c>
    </row>
    <row r="933" spans="1:14" s="14" customFormat="1">
      <c r="A933" s="13" t="s">
        <v>1338</v>
      </c>
      <c r="B933" s="14">
        <v>200</v>
      </c>
      <c r="C933" s="14">
        <v>200</v>
      </c>
      <c r="D933" s="14" t="s">
        <v>646</v>
      </c>
      <c r="E933" s="14">
        <v>200</v>
      </c>
      <c r="F933" s="14">
        <v>60</v>
      </c>
      <c r="G933" s="14">
        <v>80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1338</v>
      </c>
      <c r="B934" s="14">
        <v>200</v>
      </c>
      <c r="C934" s="14">
        <v>200</v>
      </c>
      <c r="D934" s="14" t="s">
        <v>647</v>
      </c>
      <c r="E934" s="14">
        <v>200</v>
      </c>
      <c r="F934" s="14">
        <v>60</v>
      </c>
      <c r="G934" s="14">
        <v>80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1338</v>
      </c>
      <c r="B935" s="14">
        <v>200</v>
      </c>
      <c r="C935" s="14">
        <v>200</v>
      </c>
      <c r="D935" s="14" t="s">
        <v>636</v>
      </c>
      <c r="E935" s="14">
        <v>200</v>
      </c>
      <c r="F935" s="14">
        <v>60</v>
      </c>
      <c r="G935" s="14">
        <v>80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1338</v>
      </c>
      <c r="B936" s="14">
        <v>200</v>
      </c>
      <c r="C936" s="14">
        <v>200</v>
      </c>
      <c r="D936" s="14" t="s">
        <v>641</v>
      </c>
      <c r="E936" s="14">
        <v>200</v>
      </c>
      <c r="F936" s="14">
        <v>60</v>
      </c>
      <c r="G936" s="14">
        <v>80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1338</v>
      </c>
      <c r="B937" s="14">
        <v>200</v>
      </c>
      <c r="C937" s="14">
        <v>200</v>
      </c>
      <c r="D937" s="14" t="s">
        <v>640</v>
      </c>
      <c r="E937" s="14">
        <v>200</v>
      </c>
      <c r="F937" s="14">
        <v>60</v>
      </c>
      <c r="G937" s="14">
        <v>80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4" customFormat="1">
      <c r="A938" s="13" t="s">
        <v>1338</v>
      </c>
      <c r="B938" s="14">
        <v>200</v>
      </c>
      <c r="C938" s="14">
        <v>200</v>
      </c>
      <c r="D938" s="14" t="s">
        <v>645</v>
      </c>
      <c r="E938" s="14">
        <v>200</v>
      </c>
      <c r="F938" s="14">
        <v>10</v>
      </c>
      <c r="G938" s="14">
        <v>80</v>
      </c>
      <c r="H938" s="14">
        <v>0</v>
      </c>
      <c r="I938" s="14">
        <v>246</v>
      </c>
      <c r="J938" s="14">
        <v>0</v>
      </c>
      <c r="K938" s="14">
        <v>0</v>
      </c>
      <c r="L938" s="12">
        <v>0</v>
      </c>
      <c r="M938" s="12">
        <v>0</v>
      </c>
      <c r="N938" s="12">
        <v>0</v>
      </c>
    </row>
    <row r="939" spans="1:14" s="14" customFormat="1">
      <c r="A939" s="13" t="s">
        <v>1338</v>
      </c>
      <c r="B939" s="14">
        <v>200</v>
      </c>
      <c r="C939" s="14">
        <v>200</v>
      </c>
      <c r="D939" s="14" t="s">
        <v>1329</v>
      </c>
      <c r="E939" s="14">
        <v>200</v>
      </c>
      <c r="F939" s="14">
        <v>10</v>
      </c>
      <c r="G939" s="14">
        <v>80</v>
      </c>
      <c r="H939" s="14">
        <v>0</v>
      </c>
      <c r="I939" s="14">
        <v>246</v>
      </c>
      <c r="J939" s="14">
        <v>0</v>
      </c>
      <c r="K939" s="14">
        <v>0</v>
      </c>
      <c r="L939" s="12">
        <v>0</v>
      </c>
      <c r="M939" s="12">
        <v>0</v>
      </c>
      <c r="N939" s="12">
        <v>0</v>
      </c>
    </row>
    <row r="940" spans="1:14" s="14" customFormat="1">
      <c r="A940" s="13" t="s">
        <v>1338</v>
      </c>
      <c r="B940" s="14">
        <v>200</v>
      </c>
      <c r="C940" s="14">
        <v>200</v>
      </c>
      <c r="D940" s="14" t="s">
        <v>639</v>
      </c>
      <c r="E940" s="14">
        <v>200</v>
      </c>
      <c r="F940" s="14">
        <v>10</v>
      </c>
      <c r="G940" s="14">
        <v>80</v>
      </c>
      <c r="H940" s="14">
        <v>0</v>
      </c>
      <c r="I940" s="14">
        <v>246</v>
      </c>
      <c r="J940" s="14">
        <v>0</v>
      </c>
      <c r="K940" s="14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1338</v>
      </c>
      <c r="B941" s="18">
        <v>290</v>
      </c>
      <c r="C941" s="18">
        <v>50</v>
      </c>
      <c r="D941" s="18" t="s">
        <v>1330</v>
      </c>
      <c r="E941" s="18">
        <v>5</v>
      </c>
      <c r="F941" s="18">
        <v>1</v>
      </c>
      <c r="G941" s="16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8" customFormat="1">
      <c r="A942" s="17" t="s">
        <v>1338</v>
      </c>
      <c r="B942" s="18">
        <v>60</v>
      </c>
      <c r="C942" s="18">
        <v>130</v>
      </c>
      <c r="D942" s="18" t="s">
        <v>1330</v>
      </c>
      <c r="E942" s="18">
        <v>5</v>
      </c>
      <c r="F942" s="18">
        <v>1</v>
      </c>
      <c r="G942" s="16">
        <v>60</v>
      </c>
      <c r="H942" s="18">
        <v>0</v>
      </c>
      <c r="I942" s="18">
        <v>249</v>
      </c>
      <c r="J942" s="18">
        <v>0</v>
      </c>
      <c r="K942" s="18">
        <v>0</v>
      </c>
      <c r="L942" s="12">
        <v>0</v>
      </c>
      <c r="M942" s="12">
        <v>0</v>
      </c>
      <c r="N942" s="12">
        <v>0</v>
      </c>
    </row>
    <row r="943" spans="1:14" s="18" customFormat="1">
      <c r="A943" s="17" t="s">
        <v>1338</v>
      </c>
      <c r="B943" s="18">
        <v>200</v>
      </c>
      <c r="C943" s="18">
        <v>190</v>
      </c>
      <c r="D943" s="18" t="s">
        <v>1330</v>
      </c>
      <c r="E943" s="18">
        <v>5</v>
      </c>
      <c r="F943" s="18">
        <v>1</v>
      </c>
      <c r="G943" s="16">
        <v>60</v>
      </c>
      <c r="H943" s="18">
        <v>0</v>
      </c>
      <c r="I943" s="18">
        <v>249</v>
      </c>
      <c r="J943" s="18">
        <v>0</v>
      </c>
      <c r="K943" s="18">
        <v>0</v>
      </c>
      <c r="L943" s="12">
        <v>0</v>
      </c>
      <c r="M943" s="12">
        <v>0</v>
      </c>
      <c r="N943" s="12">
        <v>0</v>
      </c>
    </row>
    <row r="944" spans="1:14" s="18" customFormat="1">
      <c r="A944" s="17" t="s">
        <v>1338</v>
      </c>
      <c r="B944" s="18">
        <v>200</v>
      </c>
      <c r="C944" s="18">
        <v>200</v>
      </c>
      <c r="D944" s="18" t="s">
        <v>1330</v>
      </c>
      <c r="E944" s="18">
        <v>200</v>
      </c>
      <c r="F944" s="18">
        <v>1</v>
      </c>
      <c r="G944" s="16">
        <v>60</v>
      </c>
      <c r="H944" s="18">
        <v>0</v>
      </c>
      <c r="I944" s="18">
        <v>249</v>
      </c>
      <c r="J944" s="18">
        <v>0</v>
      </c>
      <c r="K944" s="18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1338</v>
      </c>
      <c r="B945" s="14">
        <v>138</v>
      </c>
      <c r="C945" s="14">
        <v>347</v>
      </c>
      <c r="D945" s="14" t="s">
        <v>646</v>
      </c>
      <c r="E945" s="14">
        <v>15</v>
      </c>
      <c r="F945" s="14">
        <v>2</v>
      </c>
      <c r="G945" s="14">
        <v>30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1338</v>
      </c>
      <c r="B946" s="14">
        <v>138</v>
      </c>
      <c r="C946" s="14">
        <v>347</v>
      </c>
      <c r="D946" s="14" t="s">
        <v>647</v>
      </c>
      <c r="E946" s="14">
        <v>15</v>
      </c>
      <c r="F946" s="14">
        <v>2</v>
      </c>
      <c r="G946" s="14">
        <v>30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1338</v>
      </c>
      <c r="B947" s="14">
        <v>138</v>
      </c>
      <c r="C947" s="14">
        <v>347</v>
      </c>
      <c r="D947" s="14" t="s">
        <v>636</v>
      </c>
      <c r="E947" s="14">
        <v>15</v>
      </c>
      <c r="F947" s="14">
        <v>2</v>
      </c>
      <c r="G947" s="14">
        <v>30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1338</v>
      </c>
      <c r="B948" s="14">
        <v>138</v>
      </c>
      <c r="C948" s="14">
        <v>347</v>
      </c>
      <c r="D948" s="14" t="s">
        <v>641</v>
      </c>
      <c r="E948" s="14">
        <v>15</v>
      </c>
      <c r="F948" s="14">
        <v>2</v>
      </c>
      <c r="G948" s="14">
        <v>30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1338</v>
      </c>
      <c r="B949" s="14">
        <v>138</v>
      </c>
      <c r="C949" s="14">
        <v>347</v>
      </c>
      <c r="D949" s="14" t="s">
        <v>640</v>
      </c>
      <c r="E949" s="14">
        <v>15</v>
      </c>
      <c r="F949" s="14">
        <v>2</v>
      </c>
      <c r="G949" s="14">
        <v>30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1338</v>
      </c>
      <c r="B950" s="14">
        <v>102</v>
      </c>
      <c r="C950" s="14">
        <v>320</v>
      </c>
      <c r="D950" s="14" t="s">
        <v>646</v>
      </c>
      <c r="E950" s="14">
        <v>15</v>
      </c>
      <c r="F950" s="14">
        <v>2</v>
      </c>
      <c r="G950" s="14">
        <v>30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1338</v>
      </c>
      <c r="B951" s="14">
        <v>102</v>
      </c>
      <c r="C951" s="14">
        <v>320</v>
      </c>
      <c r="D951" s="14" t="s">
        <v>647</v>
      </c>
      <c r="E951" s="14">
        <v>15</v>
      </c>
      <c r="F951" s="14">
        <v>2</v>
      </c>
      <c r="G951" s="14">
        <v>30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1338</v>
      </c>
      <c r="B952" s="14">
        <v>102</v>
      </c>
      <c r="C952" s="14">
        <v>320</v>
      </c>
      <c r="D952" s="14" t="s">
        <v>636</v>
      </c>
      <c r="E952" s="14">
        <v>15</v>
      </c>
      <c r="F952" s="14">
        <v>2</v>
      </c>
      <c r="G952" s="14">
        <v>30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1338</v>
      </c>
      <c r="B953" s="14">
        <v>102</v>
      </c>
      <c r="C953" s="14">
        <v>320</v>
      </c>
      <c r="D953" s="14" t="s">
        <v>641</v>
      </c>
      <c r="E953" s="14">
        <v>15</v>
      </c>
      <c r="F953" s="14">
        <v>2</v>
      </c>
      <c r="G953" s="14">
        <v>30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1338</v>
      </c>
      <c r="B954" s="14">
        <v>102</v>
      </c>
      <c r="C954" s="14">
        <v>320</v>
      </c>
      <c r="D954" s="14" t="s">
        <v>640</v>
      </c>
      <c r="E954" s="14">
        <v>15</v>
      </c>
      <c r="F954" s="14">
        <v>2</v>
      </c>
      <c r="G954" s="14">
        <v>30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1338</v>
      </c>
      <c r="B955" s="14">
        <v>48</v>
      </c>
      <c r="C955" s="14">
        <v>343</v>
      </c>
      <c r="D955" s="14" t="s">
        <v>646</v>
      </c>
      <c r="E955" s="14">
        <v>15</v>
      </c>
      <c r="F955" s="14">
        <v>2</v>
      </c>
      <c r="G955" s="14">
        <v>30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1338</v>
      </c>
      <c r="B956" s="14">
        <v>48</v>
      </c>
      <c r="C956" s="14">
        <v>343</v>
      </c>
      <c r="D956" s="14" t="s">
        <v>647</v>
      </c>
      <c r="E956" s="14">
        <v>15</v>
      </c>
      <c r="F956" s="14">
        <v>2</v>
      </c>
      <c r="G956" s="14">
        <v>30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1338</v>
      </c>
      <c r="B957" s="14">
        <v>48</v>
      </c>
      <c r="C957" s="14">
        <v>343</v>
      </c>
      <c r="D957" s="14" t="s">
        <v>636</v>
      </c>
      <c r="E957" s="14">
        <v>15</v>
      </c>
      <c r="F957" s="14">
        <v>2</v>
      </c>
      <c r="G957" s="14">
        <v>30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1338</v>
      </c>
      <c r="B958" s="14">
        <v>48</v>
      </c>
      <c r="C958" s="14">
        <v>343</v>
      </c>
      <c r="D958" s="14" t="s">
        <v>641</v>
      </c>
      <c r="E958" s="14">
        <v>15</v>
      </c>
      <c r="F958" s="14">
        <v>2</v>
      </c>
      <c r="G958" s="14">
        <v>30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1338</v>
      </c>
      <c r="B959" s="14">
        <v>48</v>
      </c>
      <c r="C959" s="14">
        <v>343</v>
      </c>
      <c r="D959" s="14" t="s">
        <v>640</v>
      </c>
      <c r="E959" s="14">
        <v>15</v>
      </c>
      <c r="F959" s="14">
        <v>2</v>
      </c>
      <c r="G959" s="14">
        <v>30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1338</v>
      </c>
      <c r="B960" s="14">
        <v>76</v>
      </c>
      <c r="C960" s="14">
        <v>305</v>
      </c>
      <c r="D960" s="14" t="s">
        <v>646</v>
      </c>
      <c r="E960" s="14">
        <v>15</v>
      </c>
      <c r="F960" s="14">
        <v>2</v>
      </c>
      <c r="G960" s="14">
        <v>30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1338</v>
      </c>
      <c r="B961" s="14">
        <v>76</v>
      </c>
      <c r="C961" s="14">
        <v>305</v>
      </c>
      <c r="D961" s="14" t="s">
        <v>647</v>
      </c>
      <c r="E961" s="14">
        <v>15</v>
      </c>
      <c r="F961" s="14">
        <v>2</v>
      </c>
      <c r="G961" s="14">
        <v>30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1338</v>
      </c>
      <c r="B962" s="14">
        <v>76</v>
      </c>
      <c r="C962" s="14">
        <v>305</v>
      </c>
      <c r="D962" s="14" t="s">
        <v>636</v>
      </c>
      <c r="E962" s="14">
        <v>15</v>
      </c>
      <c r="F962" s="14">
        <v>2</v>
      </c>
      <c r="G962" s="14">
        <v>30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1338</v>
      </c>
      <c r="B963" s="14">
        <v>76</v>
      </c>
      <c r="C963" s="14">
        <v>305</v>
      </c>
      <c r="D963" s="14" t="s">
        <v>641</v>
      </c>
      <c r="E963" s="14">
        <v>15</v>
      </c>
      <c r="F963" s="14">
        <v>2</v>
      </c>
      <c r="G963" s="14">
        <v>30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1338</v>
      </c>
      <c r="B964" s="14">
        <v>76</v>
      </c>
      <c r="C964" s="14">
        <v>305</v>
      </c>
      <c r="D964" s="14" t="s">
        <v>640</v>
      </c>
      <c r="E964" s="14">
        <v>15</v>
      </c>
      <c r="F964" s="14">
        <v>2</v>
      </c>
      <c r="G964" s="14">
        <v>30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1338</v>
      </c>
      <c r="B965" s="14">
        <v>26</v>
      </c>
      <c r="C965" s="14">
        <v>257</v>
      </c>
      <c r="D965" s="14" t="s">
        <v>646</v>
      </c>
      <c r="E965" s="14">
        <v>15</v>
      </c>
      <c r="F965" s="14">
        <v>2</v>
      </c>
      <c r="G965" s="14">
        <v>30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1338</v>
      </c>
      <c r="B966" s="14">
        <v>26</v>
      </c>
      <c r="C966" s="14">
        <v>257</v>
      </c>
      <c r="D966" s="14" t="s">
        <v>647</v>
      </c>
      <c r="E966" s="14">
        <v>15</v>
      </c>
      <c r="F966" s="14">
        <v>2</v>
      </c>
      <c r="G966" s="14">
        <v>30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1338</v>
      </c>
      <c r="B967" s="14">
        <v>26</v>
      </c>
      <c r="C967" s="14">
        <v>257</v>
      </c>
      <c r="D967" s="14" t="s">
        <v>636</v>
      </c>
      <c r="E967" s="14">
        <v>15</v>
      </c>
      <c r="F967" s="14">
        <v>2</v>
      </c>
      <c r="G967" s="14">
        <v>30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1338</v>
      </c>
      <c r="B968" s="14">
        <v>26</v>
      </c>
      <c r="C968" s="14">
        <v>257</v>
      </c>
      <c r="D968" s="14" t="s">
        <v>641</v>
      </c>
      <c r="E968" s="14">
        <v>15</v>
      </c>
      <c r="F968" s="14">
        <v>2</v>
      </c>
      <c r="G968" s="14">
        <v>30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1338</v>
      </c>
      <c r="B969" s="14">
        <v>26</v>
      </c>
      <c r="C969" s="14">
        <v>257</v>
      </c>
      <c r="D969" s="14" t="s">
        <v>640</v>
      </c>
      <c r="E969" s="14">
        <v>15</v>
      </c>
      <c r="F969" s="14">
        <v>2</v>
      </c>
      <c r="G969" s="14">
        <v>30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1338</v>
      </c>
      <c r="B970" s="14">
        <v>115</v>
      </c>
      <c r="C970" s="14">
        <v>264</v>
      </c>
      <c r="D970" s="14" t="s">
        <v>646</v>
      </c>
      <c r="E970" s="14">
        <v>15</v>
      </c>
      <c r="F970" s="14">
        <v>2</v>
      </c>
      <c r="G970" s="14">
        <v>30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1338</v>
      </c>
      <c r="B971" s="14">
        <v>115</v>
      </c>
      <c r="C971" s="14">
        <v>264</v>
      </c>
      <c r="D971" s="14" t="s">
        <v>647</v>
      </c>
      <c r="E971" s="14">
        <v>15</v>
      </c>
      <c r="F971" s="14">
        <v>2</v>
      </c>
      <c r="G971" s="14">
        <v>30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1338</v>
      </c>
      <c r="B972" s="14">
        <v>115</v>
      </c>
      <c r="C972" s="14">
        <v>264</v>
      </c>
      <c r="D972" s="14" t="s">
        <v>636</v>
      </c>
      <c r="E972" s="14">
        <v>15</v>
      </c>
      <c r="F972" s="14">
        <v>2</v>
      </c>
      <c r="G972" s="14">
        <v>30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1338</v>
      </c>
      <c r="B973" s="14">
        <v>115</v>
      </c>
      <c r="C973" s="14">
        <v>264</v>
      </c>
      <c r="D973" s="14" t="s">
        <v>641</v>
      </c>
      <c r="E973" s="14">
        <v>15</v>
      </c>
      <c r="F973" s="14">
        <v>2</v>
      </c>
      <c r="G973" s="14">
        <v>30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1338</v>
      </c>
      <c r="B974" s="14">
        <v>115</v>
      </c>
      <c r="C974" s="14">
        <v>264</v>
      </c>
      <c r="D974" s="14" t="s">
        <v>640</v>
      </c>
      <c r="E974" s="14">
        <v>15</v>
      </c>
      <c r="F974" s="14">
        <v>2</v>
      </c>
      <c r="G974" s="14">
        <v>30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1338</v>
      </c>
      <c r="B975" s="14">
        <v>168</v>
      </c>
      <c r="C975" s="14">
        <v>259</v>
      </c>
      <c r="D975" s="14" t="s">
        <v>646</v>
      </c>
      <c r="E975" s="14">
        <v>15</v>
      </c>
      <c r="F975" s="14">
        <v>2</v>
      </c>
      <c r="G975" s="14">
        <v>30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1338</v>
      </c>
      <c r="B976" s="14">
        <v>168</v>
      </c>
      <c r="C976" s="14">
        <v>259</v>
      </c>
      <c r="D976" s="14" t="s">
        <v>647</v>
      </c>
      <c r="E976" s="14">
        <v>15</v>
      </c>
      <c r="F976" s="14">
        <v>2</v>
      </c>
      <c r="G976" s="14">
        <v>30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1338</v>
      </c>
      <c r="B977" s="14">
        <v>168</v>
      </c>
      <c r="C977" s="14">
        <v>259</v>
      </c>
      <c r="D977" s="14" t="s">
        <v>636</v>
      </c>
      <c r="E977" s="14">
        <v>15</v>
      </c>
      <c r="F977" s="14">
        <v>2</v>
      </c>
      <c r="G977" s="14">
        <v>30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1338</v>
      </c>
      <c r="B978" s="14">
        <v>168</v>
      </c>
      <c r="C978" s="14">
        <v>259</v>
      </c>
      <c r="D978" s="14" t="s">
        <v>641</v>
      </c>
      <c r="E978" s="14">
        <v>15</v>
      </c>
      <c r="F978" s="14">
        <v>2</v>
      </c>
      <c r="G978" s="14">
        <v>30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1338</v>
      </c>
      <c r="B979" s="14">
        <v>168</v>
      </c>
      <c r="C979" s="14">
        <v>259</v>
      </c>
      <c r="D979" s="14" t="s">
        <v>640</v>
      </c>
      <c r="E979" s="14">
        <v>15</v>
      </c>
      <c r="F979" s="14">
        <v>2</v>
      </c>
      <c r="G979" s="14">
        <v>30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1338</v>
      </c>
      <c r="B980" s="14">
        <v>241</v>
      </c>
      <c r="C980" s="14">
        <v>266</v>
      </c>
      <c r="D980" s="14" t="s">
        <v>646</v>
      </c>
      <c r="E980" s="14">
        <v>15</v>
      </c>
      <c r="F980" s="14">
        <v>2</v>
      </c>
      <c r="G980" s="14">
        <v>30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1338</v>
      </c>
      <c r="B981" s="14">
        <v>241</v>
      </c>
      <c r="C981" s="14">
        <v>266</v>
      </c>
      <c r="D981" s="14" t="s">
        <v>647</v>
      </c>
      <c r="E981" s="14">
        <v>15</v>
      </c>
      <c r="F981" s="14">
        <v>2</v>
      </c>
      <c r="G981" s="14">
        <v>30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1338</v>
      </c>
      <c r="B982" s="14">
        <v>241</v>
      </c>
      <c r="C982" s="14">
        <v>266</v>
      </c>
      <c r="D982" s="14" t="s">
        <v>636</v>
      </c>
      <c r="E982" s="14">
        <v>15</v>
      </c>
      <c r="F982" s="14">
        <v>2</v>
      </c>
      <c r="G982" s="14">
        <v>30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1338</v>
      </c>
      <c r="B983" s="14">
        <v>241</v>
      </c>
      <c r="C983" s="14">
        <v>266</v>
      </c>
      <c r="D983" s="14" t="s">
        <v>641</v>
      </c>
      <c r="E983" s="14">
        <v>15</v>
      </c>
      <c r="F983" s="14">
        <v>2</v>
      </c>
      <c r="G983" s="14">
        <v>30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1338</v>
      </c>
      <c r="B984" s="14">
        <v>241</v>
      </c>
      <c r="C984" s="14">
        <v>266</v>
      </c>
      <c r="D984" s="14" t="s">
        <v>640</v>
      </c>
      <c r="E984" s="14">
        <v>15</v>
      </c>
      <c r="F984" s="14">
        <v>2</v>
      </c>
      <c r="G984" s="14">
        <v>30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1338</v>
      </c>
      <c r="B985" s="14">
        <v>327</v>
      </c>
      <c r="C985" s="14">
        <v>299</v>
      </c>
      <c r="D985" s="14" t="s">
        <v>646</v>
      </c>
      <c r="E985" s="14">
        <v>15</v>
      </c>
      <c r="F985" s="14">
        <v>2</v>
      </c>
      <c r="G985" s="14">
        <v>30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1338</v>
      </c>
      <c r="B986" s="14">
        <v>327</v>
      </c>
      <c r="C986" s="14">
        <v>299</v>
      </c>
      <c r="D986" s="14" t="s">
        <v>647</v>
      </c>
      <c r="E986" s="14">
        <v>15</v>
      </c>
      <c r="F986" s="14">
        <v>2</v>
      </c>
      <c r="G986" s="14">
        <v>30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1338</v>
      </c>
      <c r="B987" s="14">
        <v>327</v>
      </c>
      <c r="C987" s="14">
        <v>299</v>
      </c>
      <c r="D987" s="14" t="s">
        <v>636</v>
      </c>
      <c r="E987" s="14">
        <v>15</v>
      </c>
      <c r="F987" s="14">
        <v>2</v>
      </c>
      <c r="G987" s="14">
        <v>30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1338</v>
      </c>
      <c r="B988" s="14">
        <v>327</v>
      </c>
      <c r="C988" s="14">
        <v>299</v>
      </c>
      <c r="D988" s="14" t="s">
        <v>641</v>
      </c>
      <c r="E988" s="14">
        <v>15</v>
      </c>
      <c r="F988" s="14">
        <v>2</v>
      </c>
      <c r="G988" s="14">
        <v>30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1338</v>
      </c>
      <c r="B989" s="14">
        <v>327</v>
      </c>
      <c r="C989" s="14">
        <v>299</v>
      </c>
      <c r="D989" s="14" t="s">
        <v>640</v>
      </c>
      <c r="E989" s="14">
        <v>15</v>
      </c>
      <c r="F989" s="14">
        <v>2</v>
      </c>
      <c r="G989" s="14">
        <v>30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1338</v>
      </c>
      <c r="B990" s="14">
        <v>280</v>
      </c>
      <c r="C990" s="14">
        <v>360</v>
      </c>
      <c r="D990" s="14" t="s">
        <v>646</v>
      </c>
      <c r="E990" s="14">
        <v>15</v>
      </c>
      <c r="F990" s="14">
        <v>2</v>
      </c>
      <c r="G990" s="14">
        <v>30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1338</v>
      </c>
      <c r="B991" s="14">
        <v>365</v>
      </c>
      <c r="C991" s="14">
        <v>219</v>
      </c>
      <c r="D991" s="14" t="s">
        <v>646</v>
      </c>
      <c r="E991" s="14">
        <v>15</v>
      </c>
      <c r="F991" s="14">
        <v>2</v>
      </c>
      <c r="G991" s="14">
        <v>30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1338</v>
      </c>
      <c r="B992" s="14">
        <v>365</v>
      </c>
      <c r="C992" s="14">
        <v>219</v>
      </c>
      <c r="D992" s="14" t="s">
        <v>647</v>
      </c>
      <c r="E992" s="14">
        <v>15</v>
      </c>
      <c r="F992" s="14">
        <v>2</v>
      </c>
      <c r="G992" s="14">
        <v>30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1338</v>
      </c>
      <c r="B993" s="14">
        <v>365</v>
      </c>
      <c r="C993" s="14">
        <v>219</v>
      </c>
      <c r="D993" s="14" t="s">
        <v>636</v>
      </c>
      <c r="E993" s="14">
        <v>15</v>
      </c>
      <c r="F993" s="14">
        <v>2</v>
      </c>
      <c r="G993" s="14">
        <v>30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1338</v>
      </c>
      <c r="B994" s="14">
        <v>365</v>
      </c>
      <c r="C994" s="14">
        <v>219</v>
      </c>
      <c r="D994" s="14" t="s">
        <v>641</v>
      </c>
      <c r="E994" s="14">
        <v>15</v>
      </c>
      <c r="F994" s="14">
        <v>2</v>
      </c>
      <c r="G994" s="14">
        <v>30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1338</v>
      </c>
      <c r="B995" s="14">
        <v>365</v>
      </c>
      <c r="C995" s="14">
        <v>219</v>
      </c>
      <c r="D995" s="14" t="s">
        <v>640</v>
      </c>
      <c r="E995" s="14">
        <v>15</v>
      </c>
      <c r="F995" s="14">
        <v>2</v>
      </c>
      <c r="G995" s="14">
        <v>30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1338</v>
      </c>
      <c r="B996" s="14">
        <v>298</v>
      </c>
      <c r="C996" s="14">
        <v>197</v>
      </c>
      <c r="D996" s="14" t="s">
        <v>646</v>
      </c>
      <c r="E996" s="14">
        <v>15</v>
      </c>
      <c r="F996" s="14">
        <v>2</v>
      </c>
      <c r="G996" s="14">
        <v>30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1338</v>
      </c>
      <c r="B997" s="14">
        <v>298</v>
      </c>
      <c r="C997" s="14">
        <v>197</v>
      </c>
      <c r="D997" s="14" t="s">
        <v>647</v>
      </c>
      <c r="E997" s="14">
        <v>15</v>
      </c>
      <c r="F997" s="14">
        <v>2</v>
      </c>
      <c r="G997" s="14">
        <v>30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1338</v>
      </c>
      <c r="B998" s="14">
        <v>298</v>
      </c>
      <c r="C998" s="14">
        <v>197</v>
      </c>
      <c r="D998" s="14" t="s">
        <v>636</v>
      </c>
      <c r="E998" s="14">
        <v>15</v>
      </c>
      <c r="F998" s="14">
        <v>2</v>
      </c>
      <c r="G998" s="14">
        <v>30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1338</v>
      </c>
      <c r="B999" s="14">
        <v>298</v>
      </c>
      <c r="C999" s="14">
        <v>197</v>
      </c>
      <c r="D999" s="14" t="s">
        <v>641</v>
      </c>
      <c r="E999" s="14">
        <v>15</v>
      </c>
      <c r="F999" s="14">
        <v>2</v>
      </c>
      <c r="G999" s="14">
        <v>30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1338</v>
      </c>
      <c r="B1000" s="14">
        <v>298</v>
      </c>
      <c r="C1000" s="14">
        <v>197</v>
      </c>
      <c r="D1000" s="14" t="s">
        <v>640</v>
      </c>
      <c r="E1000" s="14">
        <v>15</v>
      </c>
      <c r="F1000" s="14">
        <v>2</v>
      </c>
      <c r="G1000" s="14">
        <v>30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1338</v>
      </c>
      <c r="B1001" s="14">
        <v>202</v>
      </c>
      <c r="C1001" s="14">
        <v>191</v>
      </c>
      <c r="D1001" s="14" t="s">
        <v>646</v>
      </c>
      <c r="E1001" s="14">
        <v>15</v>
      </c>
      <c r="F1001" s="14">
        <v>2</v>
      </c>
      <c r="G1001" s="14">
        <v>30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1338</v>
      </c>
      <c r="B1002" s="14">
        <v>202</v>
      </c>
      <c r="C1002" s="14">
        <v>191</v>
      </c>
      <c r="D1002" s="14" t="s">
        <v>647</v>
      </c>
      <c r="E1002" s="14">
        <v>15</v>
      </c>
      <c r="F1002" s="14">
        <v>2</v>
      </c>
      <c r="G1002" s="14">
        <v>30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1338</v>
      </c>
      <c r="B1003" s="14">
        <v>202</v>
      </c>
      <c r="C1003" s="14">
        <v>191</v>
      </c>
      <c r="D1003" s="14" t="s">
        <v>636</v>
      </c>
      <c r="E1003" s="14">
        <v>15</v>
      </c>
      <c r="F1003" s="14">
        <v>2</v>
      </c>
      <c r="G1003" s="14">
        <v>30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1338</v>
      </c>
      <c r="B1004" s="14">
        <v>202</v>
      </c>
      <c r="C1004" s="14">
        <v>191</v>
      </c>
      <c r="D1004" s="14" t="s">
        <v>641</v>
      </c>
      <c r="E1004" s="14">
        <v>15</v>
      </c>
      <c r="F1004" s="14">
        <v>2</v>
      </c>
      <c r="G1004" s="14">
        <v>30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1338</v>
      </c>
      <c r="B1005" s="14">
        <v>202</v>
      </c>
      <c r="C1005" s="14">
        <v>191</v>
      </c>
      <c r="D1005" s="14" t="s">
        <v>640</v>
      </c>
      <c r="E1005" s="14">
        <v>15</v>
      </c>
      <c r="F1005" s="14">
        <v>2</v>
      </c>
      <c r="G1005" s="14">
        <v>30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1338</v>
      </c>
      <c r="B1006" s="14">
        <v>148</v>
      </c>
      <c r="C1006" s="14">
        <v>225</v>
      </c>
      <c r="D1006" s="14" t="s">
        <v>646</v>
      </c>
      <c r="E1006" s="14">
        <v>15</v>
      </c>
      <c r="F1006" s="14">
        <v>2</v>
      </c>
      <c r="G1006" s="14">
        <v>30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1338</v>
      </c>
      <c r="B1007" s="14">
        <v>148</v>
      </c>
      <c r="C1007" s="14">
        <v>225</v>
      </c>
      <c r="D1007" s="14" t="s">
        <v>647</v>
      </c>
      <c r="E1007" s="14">
        <v>15</v>
      </c>
      <c r="F1007" s="14">
        <v>2</v>
      </c>
      <c r="G1007" s="14">
        <v>30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1338</v>
      </c>
      <c r="B1008" s="14">
        <v>148</v>
      </c>
      <c r="C1008" s="14">
        <v>225</v>
      </c>
      <c r="D1008" s="14" t="s">
        <v>636</v>
      </c>
      <c r="E1008" s="14">
        <v>15</v>
      </c>
      <c r="F1008" s="14">
        <v>2</v>
      </c>
      <c r="G1008" s="14">
        <v>30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1338</v>
      </c>
      <c r="B1009" s="14">
        <v>148</v>
      </c>
      <c r="C1009" s="14">
        <v>225</v>
      </c>
      <c r="D1009" s="14" t="s">
        <v>641</v>
      </c>
      <c r="E1009" s="14">
        <v>15</v>
      </c>
      <c r="F1009" s="14">
        <v>2</v>
      </c>
      <c r="G1009" s="14">
        <v>30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1338</v>
      </c>
      <c r="B1010" s="14">
        <v>148</v>
      </c>
      <c r="C1010" s="14">
        <v>225</v>
      </c>
      <c r="D1010" s="14" t="s">
        <v>640</v>
      </c>
      <c r="E1010" s="14">
        <v>15</v>
      </c>
      <c r="F1010" s="14">
        <v>2</v>
      </c>
      <c r="G1010" s="14">
        <v>30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1338</v>
      </c>
      <c r="B1011" s="14">
        <v>104</v>
      </c>
      <c r="C1011" s="14">
        <v>170</v>
      </c>
      <c r="D1011" s="14" t="s">
        <v>646</v>
      </c>
      <c r="E1011" s="14">
        <v>15</v>
      </c>
      <c r="F1011" s="14">
        <v>2</v>
      </c>
      <c r="G1011" s="14">
        <v>30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1338</v>
      </c>
      <c r="B1012" s="14">
        <v>104</v>
      </c>
      <c r="C1012" s="14">
        <v>170</v>
      </c>
      <c r="D1012" s="14" t="s">
        <v>647</v>
      </c>
      <c r="E1012" s="14">
        <v>15</v>
      </c>
      <c r="F1012" s="14">
        <v>2</v>
      </c>
      <c r="G1012" s="14">
        <v>30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1338</v>
      </c>
      <c r="B1013" s="14">
        <v>104</v>
      </c>
      <c r="C1013" s="14">
        <v>170</v>
      </c>
      <c r="D1013" s="14" t="s">
        <v>636</v>
      </c>
      <c r="E1013" s="14">
        <v>15</v>
      </c>
      <c r="F1013" s="14">
        <v>2</v>
      </c>
      <c r="G1013" s="14">
        <v>30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1338</v>
      </c>
      <c r="B1014" s="14">
        <v>104</v>
      </c>
      <c r="C1014" s="14">
        <v>170</v>
      </c>
      <c r="D1014" s="14" t="s">
        <v>641</v>
      </c>
      <c r="E1014" s="14">
        <v>15</v>
      </c>
      <c r="F1014" s="14">
        <v>2</v>
      </c>
      <c r="G1014" s="14">
        <v>30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1338</v>
      </c>
      <c r="B1015" s="14">
        <v>104</v>
      </c>
      <c r="C1015" s="14">
        <v>170</v>
      </c>
      <c r="D1015" s="14" t="s">
        <v>640</v>
      </c>
      <c r="E1015" s="14">
        <v>15</v>
      </c>
      <c r="F1015" s="14">
        <v>2</v>
      </c>
      <c r="G1015" s="14">
        <v>30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1338</v>
      </c>
      <c r="B1016" s="14">
        <v>80</v>
      </c>
      <c r="C1016" s="14">
        <v>90</v>
      </c>
      <c r="D1016" s="14" t="s">
        <v>646</v>
      </c>
      <c r="E1016" s="14">
        <v>15</v>
      </c>
      <c r="F1016" s="14">
        <v>2</v>
      </c>
      <c r="G1016" s="14">
        <v>30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1338</v>
      </c>
      <c r="B1017" s="14">
        <v>80</v>
      </c>
      <c r="C1017" s="14">
        <v>90</v>
      </c>
      <c r="D1017" s="14" t="s">
        <v>647</v>
      </c>
      <c r="E1017" s="14">
        <v>15</v>
      </c>
      <c r="F1017" s="14">
        <v>2</v>
      </c>
      <c r="G1017" s="14">
        <v>30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1338</v>
      </c>
      <c r="B1018" s="14">
        <v>80</v>
      </c>
      <c r="C1018" s="14">
        <v>90</v>
      </c>
      <c r="D1018" s="14" t="s">
        <v>636</v>
      </c>
      <c r="E1018" s="14">
        <v>15</v>
      </c>
      <c r="F1018" s="14">
        <v>2</v>
      </c>
      <c r="G1018" s="14">
        <v>30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1338</v>
      </c>
      <c r="B1019" s="14">
        <v>80</v>
      </c>
      <c r="C1019" s="14">
        <v>90</v>
      </c>
      <c r="D1019" s="14" t="s">
        <v>641</v>
      </c>
      <c r="E1019" s="14">
        <v>15</v>
      </c>
      <c r="F1019" s="14">
        <v>2</v>
      </c>
      <c r="G1019" s="14">
        <v>30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1338</v>
      </c>
      <c r="B1020" s="14">
        <v>80</v>
      </c>
      <c r="C1020" s="14">
        <v>90</v>
      </c>
      <c r="D1020" s="14" t="s">
        <v>640</v>
      </c>
      <c r="E1020" s="14">
        <v>15</v>
      </c>
      <c r="F1020" s="14">
        <v>2</v>
      </c>
      <c r="G1020" s="14">
        <v>30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1338</v>
      </c>
      <c r="B1021" s="14">
        <v>188</v>
      </c>
      <c r="C1021" s="14">
        <v>67</v>
      </c>
      <c r="D1021" s="14" t="s">
        <v>646</v>
      </c>
      <c r="E1021" s="14">
        <v>15</v>
      </c>
      <c r="F1021" s="14">
        <v>2</v>
      </c>
      <c r="G1021" s="14">
        <v>30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1338</v>
      </c>
      <c r="B1022" s="14">
        <v>188</v>
      </c>
      <c r="C1022" s="14">
        <v>67</v>
      </c>
      <c r="D1022" s="14" t="s">
        <v>647</v>
      </c>
      <c r="E1022" s="14">
        <v>15</v>
      </c>
      <c r="F1022" s="14">
        <v>2</v>
      </c>
      <c r="G1022" s="14">
        <v>30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1338</v>
      </c>
      <c r="B1023" s="14">
        <v>188</v>
      </c>
      <c r="C1023" s="14">
        <v>67</v>
      </c>
      <c r="D1023" s="14" t="s">
        <v>636</v>
      </c>
      <c r="E1023" s="14">
        <v>15</v>
      </c>
      <c r="F1023" s="14">
        <v>2</v>
      </c>
      <c r="G1023" s="14">
        <v>30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1338</v>
      </c>
      <c r="B1024" s="14">
        <v>188</v>
      </c>
      <c r="C1024" s="14">
        <v>67</v>
      </c>
      <c r="D1024" s="14" t="s">
        <v>641</v>
      </c>
      <c r="E1024" s="14">
        <v>15</v>
      </c>
      <c r="F1024" s="14">
        <v>2</v>
      </c>
      <c r="G1024" s="14">
        <v>30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1338</v>
      </c>
      <c r="B1025" s="14">
        <v>188</v>
      </c>
      <c r="C1025" s="14">
        <v>67</v>
      </c>
      <c r="D1025" s="14" t="s">
        <v>640</v>
      </c>
      <c r="E1025" s="14">
        <v>15</v>
      </c>
      <c r="F1025" s="14">
        <v>2</v>
      </c>
      <c r="G1025" s="14">
        <v>30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1338</v>
      </c>
      <c r="B1026" s="14">
        <v>284</v>
      </c>
      <c r="C1026" s="14">
        <v>50</v>
      </c>
      <c r="D1026" s="14" t="s">
        <v>646</v>
      </c>
      <c r="E1026" s="14">
        <v>15</v>
      </c>
      <c r="F1026" s="14">
        <v>2</v>
      </c>
      <c r="G1026" s="14">
        <v>30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1338</v>
      </c>
      <c r="B1027" s="14">
        <v>284</v>
      </c>
      <c r="C1027" s="14">
        <v>50</v>
      </c>
      <c r="D1027" s="14" t="s">
        <v>647</v>
      </c>
      <c r="E1027" s="14">
        <v>15</v>
      </c>
      <c r="F1027" s="14">
        <v>2</v>
      </c>
      <c r="G1027" s="14">
        <v>30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1338</v>
      </c>
      <c r="B1028" s="14">
        <v>284</v>
      </c>
      <c r="C1028" s="14">
        <v>50</v>
      </c>
      <c r="D1028" s="14" t="s">
        <v>636</v>
      </c>
      <c r="E1028" s="14">
        <v>15</v>
      </c>
      <c r="F1028" s="14">
        <v>2</v>
      </c>
      <c r="G1028" s="14">
        <v>30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1338</v>
      </c>
      <c r="B1029" s="14">
        <v>284</v>
      </c>
      <c r="C1029" s="14">
        <v>50</v>
      </c>
      <c r="D1029" s="14" t="s">
        <v>641</v>
      </c>
      <c r="E1029" s="14">
        <v>15</v>
      </c>
      <c r="F1029" s="14">
        <v>2</v>
      </c>
      <c r="G1029" s="14">
        <v>30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1338</v>
      </c>
      <c r="B1030" s="14">
        <v>284</v>
      </c>
      <c r="C1030" s="14">
        <v>50</v>
      </c>
      <c r="D1030" s="14" t="s">
        <v>640</v>
      </c>
      <c r="E1030" s="14">
        <v>15</v>
      </c>
      <c r="F1030" s="14">
        <v>2</v>
      </c>
      <c r="G1030" s="14">
        <v>30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1338</v>
      </c>
      <c r="B1031" s="14">
        <v>340</v>
      </c>
      <c r="C1031" s="14">
        <v>135</v>
      </c>
      <c r="D1031" s="14" t="s">
        <v>646</v>
      </c>
      <c r="E1031" s="14">
        <v>15</v>
      </c>
      <c r="F1031" s="14">
        <v>2</v>
      </c>
      <c r="G1031" s="14">
        <v>30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1338</v>
      </c>
      <c r="B1032" s="14">
        <v>340</v>
      </c>
      <c r="C1032" s="14">
        <v>135</v>
      </c>
      <c r="D1032" s="14" t="s">
        <v>647</v>
      </c>
      <c r="E1032" s="14">
        <v>15</v>
      </c>
      <c r="F1032" s="14">
        <v>2</v>
      </c>
      <c r="G1032" s="14">
        <v>30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3" spans="1:14" s="14" customFormat="1">
      <c r="A1033" s="13" t="s">
        <v>1338</v>
      </c>
      <c r="B1033" s="14">
        <v>340</v>
      </c>
      <c r="C1033" s="14">
        <v>135</v>
      </c>
      <c r="D1033" s="14" t="s">
        <v>636</v>
      </c>
      <c r="E1033" s="14">
        <v>15</v>
      </c>
      <c r="F1033" s="14">
        <v>2</v>
      </c>
      <c r="G1033" s="14">
        <v>30</v>
      </c>
      <c r="H1033" s="14">
        <v>0</v>
      </c>
      <c r="I1033" s="14">
        <v>246</v>
      </c>
      <c r="J1033" s="14">
        <v>0</v>
      </c>
      <c r="K1033" s="14">
        <v>0</v>
      </c>
      <c r="L1033" s="12">
        <v>0</v>
      </c>
      <c r="M1033" s="12">
        <v>0</v>
      </c>
      <c r="N1033" s="12">
        <v>0</v>
      </c>
    </row>
    <row r="1034" spans="1:14" s="14" customFormat="1">
      <c r="A1034" s="13" t="s">
        <v>1338</v>
      </c>
      <c r="B1034" s="14">
        <v>340</v>
      </c>
      <c r="C1034" s="14">
        <v>135</v>
      </c>
      <c r="D1034" s="14" t="s">
        <v>641</v>
      </c>
      <c r="E1034" s="14">
        <v>15</v>
      </c>
      <c r="F1034" s="14">
        <v>2</v>
      </c>
      <c r="G1034" s="14">
        <v>30</v>
      </c>
      <c r="H1034" s="14">
        <v>0</v>
      </c>
      <c r="I1034" s="14">
        <v>246</v>
      </c>
      <c r="J1034" s="14">
        <v>0</v>
      </c>
      <c r="K1034" s="14">
        <v>0</v>
      </c>
      <c r="L1034" s="12">
        <v>0</v>
      </c>
      <c r="M1034" s="12">
        <v>0</v>
      </c>
      <c r="N1034" s="12">
        <v>0</v>
      </c>
    </row>
    <row r="1035" spans="1:14" s="14" customFormat="1">
      <c r="A1035" s="13" t="s">
        <v>1338</v>
      </c>
      <c r="B1035" s="14">
        <v>340</v>
      </c>
      <c r="C1035" s="14">
        <v>135</v>
      </c>
      <c r="D1035" s="14" t="s">
        <v>640</v>
      </c>
      <c r="E1035" s="14">
        <v>15</v>
      </c>
      <c r="F1035" s="14">
        <v>2</v>
      </c>
      <c r="G1035" s="14">
        <v>30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7" spans="1:14">
      <c r="A1037" s="11" t="s">
        <v>1339</v>
      </c>
    </row>
    <row r="1038" spans="1:14" s="14" customFormat="1">
      <c r="A1038" s="11" t="s">
        <v>1340</v>
      </c>
      <c r="B1038" s="14">
        <v>200</v>
      </c>
      <c r="C1038" s="14">
        <v>200</v>
      </c>
      <c r="D1038" s="14" t="s">
        <v>646</v>
      </c>
      <c r="E1038" s="14">
        <v>200</v>
      </c>
      <c r="F1038" s="14">
        <v>40</v>
      </c>
      <c r="G1038" s="14">
        <v>80</v>
      </c>
      <c r="H1038" s="14">
        <v>0</v>
      </c>
      <c r="I1038" s="14">
        <v>246</v>
      </c>
      <c r="J1038" s="14">
        <v>0</v>
      </c>
      <c r="K1038" s="14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1340</v>
      </c>
      <c r="B1039" s="14">
        <v>200</v>
      </c>
      <c r="C1039" s="14">
        <v>200</v>
      </c>
      <c r="D1039" s="14" t="s">
        <v>636</v>
      </c>
      <c r="E1039" s="14">
        <v>200</v>
      </c>
      <c r="F1039" s="14">
        <v>40</v>
      </c>
      <c r="G1039" s="14">
        <v>80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1340</v>
      </c>
      <c r="B1040" s="14">
        <v>200</v>
      </c>
      <c r="C1040" s="14">
        <v>200</v>
      </c>
      <c r="D1040" s="14" t="s">
        <v>647</v>
      </c>
      <c r="E1040" s="14">
        <v>200</v>
      </c>
      <c r="F1040" s="14">
        <v>40</v>
      </c>
      <c r="G1040" s="14">
        <v>80</v>
      </c>
      <c r="H1040" s="14">
        <v>0</v>
      </c>
      <c r="I1040" s="14">
        <v>246</v>
      </c>
      <c r="J1040" s="14">
        <v>0</v>
      </c>
      <c r="K1040" s="14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1340</v>
      </c>
      <c r="B1041" s="14">
        <v>200</v>
      </c>
      <c r="C1041" s="14">
        <v>200</v>
      </c>
      <c r="D1041" s="14" t="s">
        <v>641</v>
      </c>
      <c r="E1041" s="14">
        <v>200</v>
      </c>
      <c r="F1041" s="14">
        <v>40</v>
      </c>
      <c r="G1041" s="14">
        <v>80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1340</v>
      </c>
      <c r="B1042" s="14">
        <v>200</v>
      </c>
      <c r="C1042" s="14">
        <v>200</v>
      </c>
      <c r="D1042" s="14" t="s">
        <v>1333</v>
      </c>
      <c r="E1042" s="14">
        <v>200</v>
      </c>
      <c r="F1042" s="14">
        <v>40</v>
      </c>
      <c r="G1042" s="14">
        <v>80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1340</v>
      </c>
      <c r="B1043" s="14">
        <v>200</v>
      </c>
      <c r="C1043" s="14">
        <v>200</v>
      </c>
      <c r="D1043" s="14" t="s">
        <v>640</v>
      </c>
      <c r="E1043" s="14">
        <v>200</v>
      </c>
      <c r="F1043" s="14">
        <v>40</v>
      </c>
      <c r="G1043" s="14">
        <v>80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1340</v>
      </c>
      <c r="B1044" s="14">
        <v>200</v>
      </c>
      <c r="C1044" s="14">
        <v>200</v>
      </c>
      <c r="D1044" s="14" t="s">
        <v>638</v>
      </c>
      <c r="E1044" s="14">
        <v>200</v>
      </c>
      <c r="F1044" s="14">
        <v>40</v>
      </c>
      <c r="G1044" s="14">
        <v>80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1340</v>
      </c>
      <c r="B1045" s="14">
        <v>200</v>
      </c>
      <c r="C1045" s="14">
        <v>200</v>
      </c>
      <c r="D1045" s="14" t="s">
        <v>645</v>
      </c>
      <c r="E1045" s="14">
        <v>200</v>
      </c>
      <c r="F1045" s="14">
        <v>10</v>
      </c>
      <c r="G1045" s="14">
        <v>80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1340</v>
      </c>
      <c r="B1046" s="14">
        <v>200</v>
      </c>
      <c r="C1046" s="14">
        <v>200</v>
      </c>
      <c r="D1046" s="14" t="s">
        <v>1329</v>
      </c>
      <c r="E1046" s="14">
        <v>200</v>
      </c>
      <c r="F1046" s="14">
        <v>10</v>
      </c>
      <c r="G1046" s="14">
        <v>80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4" customFormat="1">
      <c r="A1047" s="11" t="s">
        <v>1340</v>
      </c>
      <c r="B1047" s="14">
        <v>200</v>
      </c>
      <c r="C1047" s="14">
        <v>200</v>
      </c>
      <c r="D1047" s="14" t="s">
        <v>1334</v>
      </c>
      <c r="E1047" s="14">
        <v>200</v>
      </c>
      <c r="F1047" s="14">
        <v>10</v>
      </c>
      <c r="G1047" s="14">
        <v>80</v>
      </c>
      <c r="H1047" s="12">
        <v>0</v>
      </c>
      <c r="I1047" s="12">
        <v>246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</row>
    <row r="1048" spans="1:14" s="14" customFormat="1">
      <c r="A1048" s="11" t="s">
        <v>1340</v>
      </c>
      <c r="B1048" s="14">
        <v>200</v>
      </c>
      <c r="C1048" s="14">
        <v>200</v>
      </c>
      <c r="D1048" s="14" t="s">
        <v>639</v>
      </c>
      <c r="E1048" s="14">
        <v>200</v>
      </c>
      <c r="F1048" s="14">
        <v>10</v>
      </c>
      <c r="G1048" s="14">
        <v>80</v>
      </c>
      <c r="H1048" s="12">
        <v>0</v>
      </c>
      <c r="I1048" s="12">
        <v>246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</row>
    <row r="1049" spans="1:14" s="14" customFormat="1">
      <c r="A1049" s="11" t="s">
        <v>1340</v>
      </c>
      <c r="B1049" s="14">
        <v>200</v>
      </c>
      <c r="C1049" s="14">
        <v>200</v>
      </c>
      <c r="D1049" s="14" t="s">
        <v>637</v>
      </c>
      <c r="E1049" s="14">
        <v>200</v>
      </c>
      <c r="F1049" s="14">
        <v>10</v>
      </c>
      <c r="G1049" s="14">
        <v>80</v>
      </c>
      <c r="H1049" s="12">
        <v>0</v>
      </c>
      <c r="I1049" s="12">
        <v>246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1340</v>
      </c>
      <c r="B1050" s="18">
        <v>55</v>
      </c>
      <c r="C1050" s="18">
        <v>360</v>
      </c>
      <c r="D1050" s="18" t="s">
        <v>1330</v>
      </c>
      <c r="E1050" s="18">
        <v>5</v>
      </c>
      <c r="F1050" s="18">
        <v>1</v>
      </c>
      <c r="G1050" s="16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1340</v>
      </c>
      <c r="B1051" s="18">
        <v>220</v>
      </c>
      <c r="C1051" s="18">
        <v>370</v>
      </c>
      <c r="D1051" s="18" t="s">
        <v>1330</v>
      </c>
      <c r="E1051" s="18">
        <v>5</v>
      </c>
      <c r="F1051" s="18">
        <v>1</v>
      </c>
      <c r="G1051" s="16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1340</v>
      </c>
      <c r="B1052" s="18">
        <v>240</v>
      </c>
      <c r="C1052" s="18">
        <v>86</v>
      </c>
      <c r="D1052" s="18" t="s">
        <v>1330</v>
      </c>
      <c r="E1052" s="18">
        <v>3</v>
      </c>
      <c r="F1052" s="18">
        <v>1</v>
      </c>
      <c r="G1052" s="16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8" customFormat="1">
      <c r="A1053" s="17" t="s">
        <v>1340</v>
      </c>
      <c r="B1053" s="18">
        <v>310</v>
      </c>
      <c r="C1053" s="18">
        <v>310</v>
      </c>
      <c r="D1053" s="18" t="s">
        <v>1330</v>
      </c>
      <c r="E1053" s="18">
        <v>5</v>
      </c>
      <c r="F1053" s="18">
        <v>1</v>
      </c>
      <c r="G1053" s="16">
        <v>60</v>
      </c>
      <c r="H1053" s="18">
        <v>0</v>
      </c>
      <c r="I1053" s="18">
        <v>249</v>
      </c>
      <c r="J1053" s="18">
        <v>0</v>
      </c>
      <c r="K1053" s="18">
        <v>0</v>
      </c>
      <c r="L1053" s="12">
        <v>0</v>
      </c>
      <c r="M1053" s="12">
        <v>0</v>
      </c>
      <c r="N1053" s="12">
        <v>0</v>
      </c>
    </row>
    <row r="1054" spans="1:14" s="18" customFormat="1">
      <c r="A1054" s="17" t="s">
        <v>1340</v>
      </c>
      <c r="B1054" s="18">
        <v>130</v>
      </c>
      <c r="C1054" s="18">
        <v>70</v>
      </c>
      <c r="D1054" s="18" t="s">
        <v>1330</v>
      </c>
      <c r="E1054" s="18">
        <v>5</v>
      </c>
      <c r="F1054" s="18">
        <v>1</v>
      </c>
      <c r="G1054" s="16">
        <v>60</v>
      </c>
      <c r="H1054" s="18">
        <v>0</v>
      </c>
      <c r="I1054" s="18">
        <v>249</v>
      </c>
      <c r="J1054" s="18">
        <v>0</v>
      </c>
      <c r="K1054" s="18">
        <v>0</v>
      </c>
      <c r="L1054" s="12">
        <v>0</v>
      </c>
      <c r="M1054" s="12">
        <v>0</v>
      </c>
      <c r="N1054" s="12">
        <v>0</v>
      </c>
    </row>
    <row r="1055" spans="1:14" s="18" customFormat="1">
      <c r="A1055" s="17" t="s">
        <v>1340</v>
      </c>
      <c r="B1055" s="18">
        <v>200</v>
      </c>
      <c r="C1055" s="18">
        <v>200</v>
      </c>
      <c r="D1055" s="18" t="s">
        <v>1330</v>
      </c>
      <c r="E1055" s="18">
        <v>200</v>
      </c>
      <c r="F1055" s="18">
        <v>1</v>
      </c>
      <c r="G1055" s="16">
        <v>60</v>
      </c>
      <c r="H1055" s="18">
        <v>0</v>
      </c>
      <c r="I1055" s="18">
        <v>249</v>
      </c>
      <c r="J1055" s="18">
        <v>0</v>
      </c>
      <c r="K1055" s="18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1340</v>
      </c>
      <c r="B1056" s="14">
        <v>70</v>
      </c>
      <c r="C1056" s="14">
        <v>310</v>
      </c>
      <c r="D1056" s="14" t="s">
        <v>646</v>
      </c>
      <c r="E1056" s="14">
        <v>15</v>
      </c>
      <c r="F1056" s="14">
        <v>2</v>
      </c>
      <c r="G1056" s="14">
        <v>30</v>
      </c>
      <c r="H1056" s="14">
        <v>0</v>
      </c>
      <c r="I1056" s="14">
        <v>246</v>
      </c>
      <c r="J1056" s="14">
        <v>0</v>
      </c>
      <c r="K1056" s="14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1340</v>
      </c>
      <c r="B1057" s="14">
        <v>70</v>
      </c>
      <c r="C1057" s="14">
        <v>310</v>
      </c>
      <c r="D1057" s="14" t="s">
        <v>636</v>
      </c>
      <c r="E1057" s="14">
        <v>15</v>
      </c>
      <c r="F1057" s="14">
        <v>2</v>
      </c>
      <c r="G1057" s="14">
        <v>30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1340</v>
      </c>
      <c r="B1058" s="14">
        <v>70</v>
      </c>
      <c r="C1058" s="14">
        <v>310</v>
      </c>
      <c r="D1058" s="14" t="s">
        <v>647</v>
      </c>
      <c r="E1058" s="14">
        <v>15</v>
      </c>
      <c r="F1058" s="14">
        <v>2</v>
      </c>
      <c r="G1058" s="14">
        <v>30</v>
      </c>
      <c r="H1058" s="14">
        <v>0</v>
      </c>
      <c r="I1058" s="14">
        <v>246</v>
      </c>
      <c r="J1058" s="14">
        <v>0</v>
      </c>
      <c r="K1058" s="14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1340</v>
      </c>
      <c r="B1059" s="14">
        <v>70</v>
      </c>
      <c r="C1059" s="14">
        <v>310</v>
      </c>
      <c r="D1059" s="14" t="s">
        <v>641</v>
      </c>
      <c r="E1059" s="14">
        <v>15</v>
      </c>
      <c r="F1059" s="14">
        <v>2</v>
      </c>
      <c r="G1059" s="14">
        <v>30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1340</v>
      </c>
      <c r="B1060" s="14">
        <v>70</v>
      </c>
      <c r="C1060" s="14">
        <v>310</v>
      </c>
      <c r="D1060" s="14" t="s">
        <v>1333</v>
      </c>
      <c r="E1060" s="14">
        <v>15</v>
      </c>
      <c r="F1060" s="14">
        <v>2</v>
      </c>
      <c r="G1060" s="14">
        <v>30</v>
      </c>
      <c r="H1060" s="12">
        <v>0</v>
      </c>
      <c r="I1060" s="12">
        <v>246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1340</v>
      </c>
      <c r="B1061" s="14">
        <v>70</v>
      </c>
      <c r="C1061" s="14">
        <v>310</v>
      </c>
      <c r="D1061" s="14" t="s">
        <v>640</v>
      </c>
      <c r="E1061" s="14">
        <v>15</v>
      </c>
      <c r="F1061" s="14">
        <v>2</v>
      </c>
      <c r="G1061" s="14">
        <v>30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1340</v>
      </c>
      <c r="B1062" s="14">
        <v>70</v>
      </c>
      <c r="C1062" s="14">
        <v>310</v>
      </c>
      <c r="D1062" s="14" t="s">
        <v>638</v>
      </c>
      <c r="E1062" s="14">
        <v>15</v>
      </c>
      <c r="F1062" s="14">
        <v>2</v>
      </c>
      <c r="G1062" s="14">
        <v>30</v>
      </c>
      <c r="H1062" s="12">
        <v>0</v>
      </c>
      <c r="I1062" s="12">
        <v>246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1340</v>
      </c>
      <c r="B1063" s="14">
        <v>96</v>
      </c>
      <c r="C1063" s="14">
        <v>242</v>
      </c>
      <c r="D1063" s="14" t="s">
        <v>646</v>
      </c>
      <c r="E1063" s="14">
        <v>15</v>
      </c>
      <c r="F1063" s="14">
        <v>2</v>
      </c>
      <c r="G1063" s="14">
        <v>30</v>
      </c>
      <c r="H1063" s="14">
        <v>0</v>
      </c>
      <c r="I1063" s="14">
        <v>246</v>
      </c>
      <c r="J1063" s="14">
        <v>0</v>
      </c>
      <c r="K1063" s="14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1340</v>
      </c>
      <c r="B1064" s="14">
        <v>96</v>
      </c>
      <c r="C1064" s="14">
        <v>242</v>
      </c>
      <c r="D1064" s="14" t="s">
        <v>636</v>
      </c>
      <c r="E1064" s="14">
        <v>15</v>
      </c>
      <c r="F1064" s="14">
        <v>2</v>
      </c>
      <c r="G1064" s="14">
        <v>30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1340</v>
      </c>
      <c r="B1065" s="14">
        <v>96</v>
      </c>
      <c r="C1065" s="14">
        <v>242</v>
      </c>
      <c r="D1065" s="14" t="s">
        <v>647</v>
      </c>
      <c r="E1065" s="14">
        <v>15</v>
      </c>
      <c r="F1065" s="14">
        <v>2</v>
      </c>
      <c r="G1065" s="14">
        <v>30</v>
      </c>
      <c r="H1065" s="14">
        <v>0</v>
      </c>
      <c r="I1065" s="14">
        <v>246</v>
      </c>
      <c r="J1065" s="14">
        <v>0</v>
      </c>
      <c r="K1065" s="14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1340</v>
      </c>
      <c r="B1066" s="14">
        <v>96</v>
      </c>
      <c r="C1066" s="14">
        <v>242</v>
      </c>
      <c r="D1066" s="14" t="s">
        <v>641</v>
      </c>
      <c r="E1066" s="14">
        <v>15</v>
      </c>
      <c r="F1066" s="14">
        <v>2</v>
      </c>
      <c r="G1066" s="14">
        <v>30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1340</v>
      </c>
      <c r="B1067" s="14">
        <v>96</v>
      </c>
      <c r="C1067" s="14">
        <v>242</v>
      </c>
      <c r="D1067" s="14" t="s">
        <v>1333</v>
      </c>
      <c r="E1067" s="14">
        <v>15</v>
      </c>
      <c r="F1067" s="14">
        <v>2</v>
      </c>
      <c r="G1067" s="14">
        <v>30</v>
      </c>
      <c r="H1067" s="12">
        <v>0</v>
      </c>
      <c r="I1067" s="12">
        <v>246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1340</v>
      </c>
      <c r="B1068" s="14">
        <v>96</v>
      </c>
      <c r="C1068" s="14">
        <v>242</v>
      </c>
      <c r="D1068" s="14" t="s">
        <v>640</v>
      </c>
      <c r="E1068" s="14">
        <v>15</v>
      </c>
      <c r="F1068" s="14">
        <v>2</v>
      </c>
      <c r="G1068" s="14">
        <v>30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1340</v>
      </c>
      <c r="B1069" s="14">
        <v>96</v>
      </c>
      <c r="C1069" s="14">
        <v>242</v>
      </c>
      <c r="D1069" s="14" t="s">
        <v>638</v>
      </c>
      <c r="E1069" s="14">
        <v>15</v>
      </c>
      <c r="F1069" s="14">
        <v>2</v>
      </c>
      <c r="G1069" s="14">
        <v>30</v>
      </c>
      <c r="H1069" s="12">
        <v>0</v>
      </c>
      <c r="I1069" s="12">
        <v>246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1340</v>
      </c>
      <c r="B1070" s="14">
        <v>128</v>
      </c>
      <c r="C1070" s="14">
        <v>263</v>
      </c>
      <c r="D1070" s="14" t="s">
        <v>646</v>
      </c>
      <c r="E1070" s="14">
        <v>15</v>
      </c>
      <c r="F1070" s="14">
        <v>2</v>
      </c>
      <c r="G1070" s="14">
        <v>30</v>
      </c>
      <c r="H1070" s="14">
        <v>0</v>
      </c>
      <c r="I1070" s="14">
        <v>246</v>
      </c>
      <c r="J1070" s="14">
        <v>0</v>
      </c>
      <c r="K1070" s="14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1340</v>
      </c>
      <c r="B1071" s="14">
        <v>128</v>
      </c>
      <c r="C1071" s="14">
        <v>263</v>
      </c>
      <c r="D1071" s="14" t="s">
        <v>636</v>
      </c>
      <c r="E1071" s="14">
        <v>15</v>
      </c>
      <c r="F1071" s="14">
        <v>2</v>
      </c>
      <c r="G1071" s="14">
        <v>30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1340</v>
      </c>
      <c r="B1072" s="14">
        <v>128</v>
      </c>
      <c r="C1072" s="14">
        <v>263</v>
      </c>
      <c r="D1072" s="14" t="s">
        <v>647</v>
      </c>
      <c r="E1072" s="14">
        <v>15</v>
      </c>
      <c r="F1072" s="14">
        <v>2</v>
      </c>
      <c r="G1072" s="14">
        <v>30</v>
      </c>
      <c r="H1072" s="14">
        <v>0</v>
      </c>
      <c r="I1072" s="14">
        <v>246</v>
      </c>
      <c r="J1072" s="14">
        <v>0</v>
      </c>
      <c r="K1072" s="14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1340</v>
      </c>
      <c r="B1073" s="14">
        <v>128</v>
      </c>
      <c r="C1073" s="14">
        <v>263</v>
      </c>
      <c r="D1073" s="14" t="s">
        <v>641</v>
      </c>
      <c r="E1073" s="14">
        <v>15</v>
      </c>
      <c r="F1073" s="14">
        <v>2</v>
      </c>
      <c r="G1073" s="14">
        <v>30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1340</v>
      </c>
      <c r="B1074" s="14">
        <v>128</v>
      </c>
      <c r="C1074" s="14">
        <v>263</v>
      </c>
      <c r="D1074" s="14" t="s">
        <v>1333</v>
      </c>
      <c r="E1074" s="14">
        <v>15</v>
      </c>
      <c r="F1074" s="14">
        <v>2</v>
      </c>
      <c r="G1074" s="14">
        <v>30</v>
      </c>
      <c r="H1074" s="12">
        <v>0</v>
      </c>
      <c r="I1074" s="12">
        <v>246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1340</v>
      </c>
      <c r="B1075" s="14">
        <v>128</v>
      </c>
      <c r="C1075" s="14">
        <v>263</v>
      </c>
      <c r="D1075" s="14" t="s">
        <v>640</v>
      </c>
      <c r="E1075" s="14">
        <v>15</v>
      </c>
      <c r="F1075" s="14">
        <v>2</v>
      </c>
      <c r="G1075" s="14">
        <v>30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1340</v>
      </c>
      <c r="B1076" s="14">
        <v>128</v>
      </c>
      <c r="C1076" s="14">
        <v>263</v>
      </c>
      <c r="D1076" s="14" t="s">
        <v>638</v>
      </c>
      <c r="E1076" s="14">
        <v>15</v>
      </c>
      <c r="F1076" s="14">
        <v>2</v>
      </c>
      <c r="G1076" s="14">
        <v>30</v>
      </c>
      <c r="H1076" s="12">
        <v>0</v>
      </c>
      <c r="I1076" s="12">
        <v>246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1340</v>
      </c>
      <c r="B1077" s="14">
        <v>223</v>
      </c>
      <c r="C1077" s="14">
        <v>370</v>
      </c>
      <c r="D1077" s="14" t="s">
        <v>646</v>
      </c>
      <c r="E1077" s="14">
        <v>15</v>
      </c>
      <c r="F1077" s="14">
        <v>2</v>
      </c>
      <c r="G1077" s="14">
        <v>30</v>
      </c>
      <c r="H1077" s="14">
        <v>0</v>
      </c>
      <c r="I1077" s="14">
        <v>246</v>
      </c>
      <c r="J1077" s="14">
        <v>0</v>
      </c>
      <c r="K1077" s="14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1340</v>
      </c>
      <c r="B1078" s="14">
        <v>223</v>
      </c>
      <c r="C1078" s="14">
        <v>370</v>
      </c>
      <c r="D1078" s="14" t="s">
        <v>636</v>
      </c>
      <c r="E1078" s="14">
        <v>15</v>
      </c>
      <c r="F1078" s="14">
        <v>2</v>
      </c>
      <c r="G1078" s="14">
        <v>30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1340</v>
      </c>
      <c r="B1079" s="14">
        <v>223</v>
      </c>
      <c r="C1079" s="14">
        <v>370</v>
      </c>
      <c r="D1079" s="14" t="s">
        <v>647</v>
      </c>
      <c r="E1079" s="14">
        <v>15</v>
      </c>
      <c r="F1079" s="14">
        <v>2</v>
      </c>
      <c r="G1079" s="14">
        <v>30</v>
      </c>
      <c r="H1079" s="14">
        <v>0</v>
      </c>
      <c r="I1079" s="14">
        <v>246</v>
      </c>
      <c r="J1079" s="14">
        <v>0</v>
      </c>
      <c r="K1079" s="14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1340</v>
      </c>
      <c r="B1080" s="14">
        <v>223</v>
      </c>
      <c r="C1080" s="14">
        <v>370</v>
      </c>
      <c r="D1080" s="14" t="s">
        <v>641</v>
      </c>
      <c r="E1080" s="14">
        <v>15</v>
      </c>
      <c r="F1080" s="14">
        <v>2</v>
      </c>
      <c r="G1080" s="14">
        <v>30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1340</v>
      </c>
      <c r="B1081" s="14">
        <v>223</v>
      </c>
      <c r="C1081" s="14">
        <v>370</v>
      </c>
      <c r="D1081" s="14" t="s">
        <v>1333</v>
      </c>
      <c r="E1081" s="14">
        <v>15</v>
      </c>
      <c r="F1081" s="14">
        <v>2</v>
      </c>
      <c r="G1081" s="14">
        <v>30</v>
      </c>
      <c r="H1081" s="12">
        <v>0</v>
      </c>
      <c r="I1081" s="12">
        <v>246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1340</v>
      </c>
      <c r="B1082" s="14">
        <v>223</v>
      </c>
      <c r="C1082" s="14">
        <v>370</v>
      </c>
      <c r="D1082" s="14" t="s">
        <v>640</v>
      </c>
      <c r="E1082" s="14">
        <v>15</v>
      </c>
      <c r="F1082" s="14">
        <v>2</v>
      </c>
      <c r="G1082" s="14">
        <v>30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1340</v>
      </c>
      <c r="B1083" s="14">
        <v>223</v>
      </c>
      <c r="C1083" s="14">
        <v>370</v>
      </c>
      <c r="D1083" s="14" t="s">
        <v>638</v>
      </c>
      <c r="E1083" s="14">
        <v>15</v>
      </c>
      <c r="F1083" s="14">
        <v>2</v>
      </c>
      <c r="G1083" s="14">
        <v>30</v>
      </c>
      <c r="H1083" s="12">
        <v>0</v>
      </c>
      <c r="I1083" s="12">
        <v>246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1340</v>
      </c>
      <c r="B1084" s="14">
        <v>184</v>
      </c>
      <c r="C1084" s="14">
        <v>313</v>
      </c>
      <c r="D1084" s="14" t="s">
        <v>646</v>
      </c>
      <c r="E1084" s="14">
        <v>15</v>
      </c>
      <c r="F1084" s="14">
        <v>2</v>
      </c>
      <c r="G1084" s="14">
        <v>30</v>
      </c>
      <c r="H1084" s="14">
        <v>0</v>
      </c>
      <c r="I1084" s="14">
        <v>246</v>
      </c>
      <c r="J1084" s="14">
        <v>0</v>
      </c>
      <c r="K1084" s="14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1340</v>
      </c>
      <c r="B1085" s="14">
        <v>184</v>
      </c>
      <c r="C1085" s="14">
        <v>313</v>
      </c>
      <c r="D1085" s="14" t="s">
        <v>636</v>
      </c>
      <c r="E1085" s="14">
        <v>15</v>
      </c>
      <c r="F1085" s="14">
        <v>2</v>
      </c>
      <c r="G1085" s="14">
        <v>30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1340</v>
      </c>
      <c r="B1086" s="14">
        <v>184</v>
      </c>
      <c r="C1086" s="14">
        <v>313</v>
      </c>
      <c r="D1086" s="14" t="s">
        <v>647</v>
      </c>
      <c r="E1086" s="14">
        <v>15</v>
      </c>
      <c r="F1086" s="14">
        <v>2</v>
      </c>
      <c r="G1086" s="14">
        <v>30</v>
      </c>
      <c r="H1086" s="14">
        <v>0</v>
      </c>
      <c r="I1086" s="14">
        <v>246</v>
      </c>
      <c r="J1086" s="14">
        <v>0</v>
      </c>
      <c r="K1086" s="14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1340</v>
      </c>
      <c r="B1087" s="14">
        <v>184</v>
      </c>
      <c r="C1087" s="14">
        <v>313</v>
      </c>
      <c r="D1087" s="14" t="s">
        <v>641</v>
      </c>
      <c r="E1087" s="14">
        <v>15</v>
      </c>
      <c r="F1087" s="14">
        <v>2</v>
      </c>
      <c r="G1087" s="14">
        <v>30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1340</v>
      </c>
      <c r="B1088" s="14">
        <v>184</v>
      </c>
      <c r="C1088" s="14">
        <v>313</v>
      </c>
      <c r="D1088" s="14" t="s">
        <v>1333</v>
      </c>
      <c r="E1088" s="14">
        <v>15</v>
      </c>
      <c r="F1088" s="14">
        <v>2</v>
      </c>
      <c r="G1088" s="14">
        <v>30</v>
      </c>
      <c r="H1088" s="12">
        <v>0</v>
      </c>
      <c r="I1088" s="12">
        <v>246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1340</v>
      </c>
      <c r="B1089" s="14">
        <v>184</v>
      </c>
      <c r="C1089" s="14">
        <v>313</v>
      </c>
      <c r="D1089" s="14" t="s">
        <v>640</v>
      </c>
      <c r="E1089" s="14">
        <v>15</v>
      </c>
      <c r="F1089" s="14">
        <v>2</v>
      </c>
      <c r="G1089" s="14">
        <v>30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1340</v>
      </c>
      <c r="B1090" s="14">
        <v>184</v>
      </c>
      <c r="C1090" s="14">
        <v>313</v>
      </c>
      <c r="D1090" s="14" t="s">
        <v>638</v>
      </c>
      <c r="E1090" s="14">
        <v>15</v>
      </c>
      <c r="F1090" s="14">
        <v>2</v>
      </c>
      <c r="G1090" s="14">
        <v>30</v>
      </c>
      <c r="H1090" s="12">
        <v>0</v>
      </c>
      <c r="I1090" s="12">
        <v>246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1340</v>
      </c>
      <c r="B1091" s="14">
        <v>166</v>
      </c>
      <c r="C1091" s="14">
        <v>269</v>
      </c>
      <c r="D1091" s="14" t="s">
        <v>646</v>
      </c>
      <c r="E1091" s="14">
        <v>15</v>
      </c>
      <c r="F1091" s="14">
        <v>2</v>
      </c>
      <c r="G1091" s="14">
        <v>30</v>
      </c>
      <c r="H1091" s="14">
        <v>0</v>
      </c>
      <c r="I1091" s="14">
        <v>246</v>
      </c>
      <c r="J1091" s="14">
        <v>0</v>
      </c>
      <c r="K1091" s="14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1340</v>
      </c>
      <c r="B1092" s="14">
        <v>166</v>
      </c>
      <c r="C1092" s="14">
        <v>269</v>
      </c>
      <c r="D1092" s="14" t="s">
        <v>636</v>
      </c>
      <c r="E1092" s="14">
        <v>15</v>
      </c>
      <c r="F1092" s="14">
        <v>2</v>
      </c>
      <c r="G1092" s="14">
        <v>30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1340</v>
      </c>
      <c r="B1093" s="14">
        <v>166</v>
      </c>
      <c r="C1093" s="14">
        <v>269</v>
      </c>
      <c r="D1093" s="14" t="s">
        <v>647</v>
      </c>
      <c r="E1093" s="14">
        <v>15</v>
      </c>
      <c r="F1093" s="14">
        <v>2</v>
      </c>
      <c r="G1093" s="14">
        <v>30</v>
      </c>
      <c r="H1093" s="14">
        <v>0</v>
      </c>
      <c r="I1093" s="14">
        <v>246</v>
      </c>
      <c r="J1093" s="14">
        <v>0</v>
      </c>
      <c r="K1093" s="14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1340</v>
      </c>
      <c r="B1094" s="14">
        <v>166</v>
      </c>
      <c r="C1094" s="14">
        <v>269</v>
      </c>
      <c r="D1094" s="14" t="s">
        <v>641</v>
      </c>
      <c r="E1094" s="14">
        <v>15</v>
      </c>
      <c r="F1094" s="14">
        <v>2</v>
      </c>
      <c r="G1094" s="14">
        <v>30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1340</v>
      </c>
      <c r="B1095" s="14">
        <v>166</v>
      </c>
      <c r="C1095" s="14">
        <v>269</v>
      </c>
      <c r="D1095" s="14" t="s">
        <v>1333</v>
      </c>
      <c r="E1095" s="14">
        <v>15</v>
      </c>
      <c r="F1095" s="14">
        <v>2</v>
      </c>
      <c r="G1095" s="14">
        <v>30</v>
      </c>
      <c r="H1095" s="12">
        <v>0</v>
      </c>
      <c r="I1095" s="12">
        <v>246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1340</v>
      </c>
      <c r="B1096" s="14">
        <v>166</v>
      </c>
      <c r="C1096" s="14">
        <v>269</v>
      </c>
      <c r="D1096" s="14" t="s">
        <v>640</v>
      </c>
      <c r="E1096" s="14">
        <v>15</v>
      </c>
      <c r="F1096" s="14">
        <v>2</v>
      </c>
      <c r="G1096" s="14">
        <v>30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1340</v>
      </c>
      <c r="B1097" s="14">
        <v>166</v>
      </c>
      <c r="C1097" s="14">
        <v>269</v>
      </c>
      <c r="D1097" s="14" t="s">
        <v>638</v>
      </c>
      <c r="E1097" s="14">
        <v>15</v>
      </c>
      <c r="F1097" s="14">
        <v>2</v>
      </c>
      <c r="G1097" s="14">
        <v>30</v>
      </c>
      <c r="H1097" s="12">
        <v>0</v>
      </c>
      <c r="I1097" s="12">
        <v>246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1340</v>
      </c>
      <c r="B1098" s="14">
        <v>200</v>
      </c>
      <c r="C1098" s="14">
        <v>240</v>
      </c>
      <c r="D1098" s="14" t="s">
        <v>646</v>
      </c>
      <c r="E1098" s="14">
        <v>15</v>
      </c>
      <c r="F1098" s="14">
        <v>2</v>
      </c>
      <c r="G1098" s="14">
        <v>30</v>
      </c>
      <c r="H1098" s="14">
        <v>0</v>
      </c>
      <c r="I1098" s="14">
        <v>246</v>
      </c>
      <c r="J1098" s="14">
        <v>0</v>
      </c>
      <c r="K1098" s="14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1340</v>
      </c>
      <c r="B1099" s="14">
        <v>200</v>
      </c>
      <c r="C1099" s="14">
        <v>240</v>
      </c>
      <c r="D1099" s="14" t="s">
        <v>636</v>
      </c>
      <c r="E1099" s="14">
        <v>15</v>
      </c>
      <c r="F1099" s="14">
        <v>2</v>
      </c>
      <c r="G1099" s="14">
        <v>30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1340</v>
      </c>
      <c r="B1100" s="14">
        <v>200</v>
      </c>
      <c r="C1100" s="14">
        <v>240</v>
      </c>
      <c r="D1100" s="14" t="s">
        <v>647</v>
      </c>
      <c r="E1100" s="14">
        <v>15</v>
      </c>
      <c r="F1100" s="14">
        <v>2</v>
      </c>
      <c r="G1100" s="14">
        <v>30</v>
      </c>
      <c r="H1100" s="14">
        <v>0</v>
      </c>
      <c r="I1100" s="14">
        <v>246</v>
      </c>
      <c r="J1100" s="14">
        <v>0</v>
      </c>
      <c r="K1100" s="14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1340</v>
      </c>
      <c r="B1101" s="14">
        <v>200</v>
      </c>
      <c r="C1101" s="14">
        <v>240</v>
      </c>
      <c r="D1101" s="14" t="s">
        <v>641</v>
      </c>
      <c r="E1101" s="14">
        <v>15</v>
      </c>
      <c r="F1101" s="14">
        <v>2</v>
      </c>
      <c r="G1101" s="14">
        <v>30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1340</v>
      </c>
      <c r="B1102" s="14">
        <v>200</v>
      </c>
      <c r="C1102" s="14">
        <v>240</v>
      </c>
      <c r="D1102" s="14" t="s">
        <v>1333</v>
      </c>
      <c r="E1102" s="14">
        <v>15</v>
      </c>
      <c r="F1102" s="14">
        <v>2</v>
      </c>
      <c r="G1102" s="14">
        <v>30</v>
      </c>
      <c r="H1102" s="12">
        <v>0</v>
      </c>
      <c r="I1102" s="12">
        <v>246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1340</v>
      </c>
      <c r="B1103" s="14">
        <v>200</v>
      </c>
      <c r="C1103" s="14">
        <v>240</v>
      </c>
      <c r="D1103" s="14" t="s">
        <v>640</v>
      </c>
      <c r="E1103" s="14">
        <v>15</v>
      </c>
      <c r="F1103" s="14">
        <v>2</v>
      </c>
      <c r="G1103" s="14">
        <v>30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1340</v>
      </c>
      <c r="B1104" s="14">
        <v>200</v>
      </c>
      <c r="C1104" s="14">
        <v>240</v>
      </c>
      <c r="D1104" s="14" t="s">
        <v>638</v>
      </c>
      <c r="E1104" s="14">
        <v>15</v>
      </c>
      <c r="F1104" s="14">
        <v>2</v>
      </c>
      <c r="G1104" s="14">
        <v>30</v>
      </c>
      <c r="H1104" s="12">
        <v>0</v>
      </c>
      <c r="I1104" s="12">
        <v>246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1340</v>
      </c>
      <c r="B1105" s="14">
        <v>226</v>
      </c>
      <c r="C1105" s="14">
        <v>215</v>
      </c>
      <c r="D1105" s="14" t="s">
        <v>646</v>
      </c>
      <c r="E1105" s="14">
        <v>15</v>
      </c>
      <c r="F1105" s="14">
        <v>2</v>
      </c>
      <c r="G1105" s="14">
        <v>30</v>
      </c>
      <c r="H1105" s="14">
        <v>0</v>
      </c>
      <c r="I1105" s="14">
        <v>246</v>
      </c>
      <c r="J1105" s="14">
        <v>0</v>
      </c>
      <c r="K1105" s="14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1340</v>
      </c>
      <c r="B1106" s="14">
        <v>226</v>
      </c>
      <c r="C1106" s="14">
        <v>215</v>
      </c>
      <c r="D1106" s="14" t="s">
        <v>636</v>
      </c>
      <c r="E1106" s="14">
        <v>15</v>
      </c>
      <c r="F1106" s="14">
        <v>2</v>
      </c>
      <c r="G1106" s="14">
        <v>30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1340</v>
      </c>
      <c r="B1107" s="14">
        <v>226</v>
      </c>
      <c r="C1107" s="14">
        <v>215</v>
      </c>
      <c r="D1107" s="14" t="s">
        <v>647</v>
      </c>
      <c r="E1107" s="14">
        <v>15</v>
      </c>
      <c r="F1107" s="14">
        <v>2</v>
      </c>
      <c r="G1107" s="14">
        <v>30</v>
      </c>
      <c r="H1107" s="14">
        <v>0</v>
      </c>
      <c r="I1107" s="14">
        <v>246</v>
      </c>
      <c r="J1107" s="14">
        <v>0</v>
      </c>
      <c r="K1107" s="14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1340</v>
      </c>
      <c r="B1108" s="14">
        <v>226</v>
      </c>
      <c r="C1108" s="14">
        <v>215</v>
      </c>
      <c r="D1108" s="14" t="s">
        <v>641</v>
      </c>
      <c r="E1108" s="14">
        <v>15</v>
      </c>
      <c r="F1108" s="14">
        <v>2</v>
      </c>
      <c r="G1108" s="14">
        <v>30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1340</v>
      </c>
      <c r="B1109" s="14">
        <v>226</v>
      </c>
      <c r="C1109" s="14">
        <v>215</v>
      </c>
      <c r="D1109" s="14" t="s">
        <v>1333</v>
      </c>
      <c r="E1109" s="14">
        <v>15</v>
      </c>
      <c r="F1109" s="14">
        <v>2</v>
      </c>
      <c r="G1109" s="14">
        <v>30</v>
      </c>
      <c r="H1109" s="12">
        <v>0</v>
      </c>
      <c r="I1109" s="12">
        <v>246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1340</v>
      </c>
      <c r="B1110" s="14">
        <v>226</v>
      </c>
      <c r="C1110" s="14">
        <v>215</v>
      </c>
      <c r="D1110" s="14" t="s">
        <v>640</v>
      </c>
      <c r="E1110" s="14">
        <v>15</v>
      </c>
      <c r="F1110" s="14">
        <v>2</v>
      </c>
      <c r="G1110" s="14">
        <v>30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1340</v>
      </c>
      <c r="B1111" s="14">
        <v>226</v>
      </c>
      <c r="C1111" s="14">
        <v>215</v>
      </c>
      <c r="D1111" s="14" t="s">
        <v>638</v>
      </c>
      <c r="E1111" s="14">
        <v>15</v>
      </c>
      <c r="F1111" s="14">
        <v>2</v>
      </c>
      <c r="G1111" s="14">
        <v>30</v>
      </c>
      <c r="H1111" s="12">
        <v>0</v>
      </c>
      <c r="I1111" s="12">
        <v>246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1340</v>
      </c>
      <c r="B1112" s="14">
        <v>160</v>
      </c>
      <c r="C1112" s="14">
        <v>200</v>
      </c>
      <c r="D1112" s="14" t="s">
        <v>646</v>
      </c>
      <c r="E1112" s="14">
        <v>15</v>
      </c>
      <c r="F1112" s="14">
        <v>2</v>
      </c>
      <c r="G1112" s="14">
        <v>30</v>
      </c>
      <c r="H1112" s="14">
        <v>0</v>
      </c>
      <c r="I1112" s="14">
        <v>246</v>
      </c>
      <c r="J1112" s="14">
        <v>0</v>
      </c>
      <c r="K1112" s="14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1340</v>
      </c>
      <c r="B1113" s="14">
        <v>160</v>
      </c>
      <c r="C1113" s="14">
        <v>200</v>
      </c>
      <c r="D1113" s="14" t="s">
        <v>636</v>
      </c>
      <c r="E1113" s="14">
        <v>15</v>
      </c>
      <c r="F1113" s="14">
        <v>2</v>
      </c>
      <c r="G1113" s="14">
        <v>30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1340</v>
      </c>
      <c r="B1114" s="14">
        <v>160</v>
      </c>
      <c r="C1114" s="14">
        <v>200</v>
      </c>
      <c r="D1114" s="14" t="s">
        <v>647</v>
      </c>
      <c r="E1114" s="14">
        <v>15</v>
      </c>
      <c r="F1114" s="14">
        <v>2</v>
      </c>
      <c r="G1114" s="14">
        <v>30</v>
      </c>
      <c r="H1114" s="14">
        <v>0</v>
      </c>
      <c r="I1114" s="14">
        <v>246</v>
      </c>
      <c r="J1114" s="14">
        <v>0</v>
      </c>
      <c r="K1114" s="14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1340</v>
      </c>
      <c r="B1115" s="14">
        <v>160</v>
      </c>
      <c r="C1115" s="14">
        <v>200</v>
      </c>
      <c r="D1115" s="14" t="s">
        <v>641</v>
      </c>
      <c r="E1115" s="14">
        <v>15</v>
      </c>
      <c r="F1115" s="14">
        <v>2</v>
      </c>
      <c r="G1115" s="14">
        <v>30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1340</v>
      </c>
      <c r="B1116" s="14">
        <v>160</v>
      </c>
      <c r="C1116" s="14">
        <v>200</v>
      </c>
      <c r="D1116" s="14" t="s">
        <v>1333</v>
      </c>
      <c r="E1116" s="14">
        <v>15</v>
      </c>
      <c r="F1116" s="14">
        <v>2</v>
      </c>
      <c r="G1116" s="14">
        <v>30</v>
      </c>
      <c r="H1116" s="12">
        <v>0</v>
      </c>
      <c r="I1116" s="12">
        <v>246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1340</v>
      </c>
      <c r="B1117" s="14">
        <v>160</v>
      </c>
      <c r="C1117" s="14">
        <v>200</v>
      </c>
      <c r="D1117" s="14" t="s">
        <v>640</v>
      </c>
      <c r="E1117" s="14">
        <v>15</v>
      </c>
      <c r="F1117" s="14">
        <v>2</v>
      </c>
      <c r="G1117" s="14">
        <v>30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1340</v>
      </c>
      <c r="B1118" s="14">
        <v>160</v>
      </c>
      <c r="C1118" s="14">
        <v>200</v>
      </c>
      <c r="D1118" s="14" t="s">
        <v>638</v>
      </c>
      <c r="E1118" s="14">
        <v>15</v>
      </c>
      <c r="F1118" s="14">
        <v>2</v>
      </c>
      <c r="G1118" s="14">
        <v>30</v>
      </c>
      <c r="H1118" s="12">
        <v>0</v>
      </c>
      <c r="I1118" s="12">
        <v>246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1340</v>
      </c>
      <c r="B1119" s="14">
        <v>130</v>
      </c>
      <c r="C1119" s="14">
        <v>160</v>
      </c>
      <c r="D1119" s="14" t="s">
        <v>646</v>
      </c>
      <c r="E1119" s="14">
        <v>15</v>
      </c>
      <c r="F1119" s="14">
        <v>2</v>
      </c>
      <c r="G1119" s="14">
        <v>30</v>
      </c>
      <c r="H1119" s="14">
        <v>0</v>
      </c>
      <c r="I1119" s="14">
        <v>246</v>
      </c>
      <c r="J1119" s="14">
        <v>0</v>
      </c>
      <c r="K1119" s="14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1340</v>
      </c>
      <c r="B1120" s="14">
        <v>130</v>
      </c>
      <c r="C1120" s="14">
        <v>160</v>
      </c>
      <c r="D1120" s="14" t="s">
        <v>636</v>
      </c>
      <c r="E1120" s="14">
        <v>15</v>
      </c>
      <c r="F1120" s="14">
        <v>2</v>
      </c>
      <c r="G1120" s="14">
        <v>30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1340</v>
      </c>
      <c r="B1121" s="14">
        <v>130</v>
      </c>
      <c r="C1121" s="14">
        <v>160</v>
      </c>
      <c r="D1121" s="14" t="s">
        <v>647</v>
      </c>
      <c r="E1121" s="14">
        <v>15</v>
      </c>
      <c r="F1121" s="14">
        <v>2</v>
      </c>
      <c r="G1121" s="14">
        <v>30</v>
      </c>
      <c r="H1121" s="14">
        <v>0</v>
      </c>
      <c r="I1121" s="14">
        <v>246</v>
      </c>
      <c r="J1121" s="14">
        <v>0</v>
      </c>
      <c r="K1121" s="14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1340</v>
      </c>
      <c r="B1122" s="14">
        <v>130</v>
      </c>
      <c r="C1122" s="14">
        <v>160</v>
      </c>
      <c r="D1122" s="14" t="s">
        <v>641</v>
      </c>
      <c r="E1122" s="14">
        <v>15</v>
      </c>
      <c r="F1122" s="14">
        <v>2</v>
      </c>
      <c r="G1122" s="14">
        <v>30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1340</v>
      </c>
      <c r="B1123" s="14">
        <v>130</v>
      </c>
      <c r="C1123" s="14">
        <v>160</v>
      </c>
      <c r="D1123" s="14" t="s">
        <v>1333</v>
      </c>
      <c r="E1123" s="14">
        <v>15</v>
      </c>
      <c r="F1123" s="14">
        <v>2</v>
      </c>
      <c r="G1123" s="14">
        <v>30</v>
      </c>
      <c r="H1123" s="12">
        <v>0</v>
      </c>
      <c r="I1123" s="12">
        <v>246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1340</v>
      </c>
      <c r="B1124" s="14">
        <v>130</v>
      </c>
      <c r="C1124" s="14">
        <v>160</v>
      </c>
      <c r="D1124" s="14" t="s">
        <v>640</v>
      </c>
      <c r="E1124" s="14">
        <v>15</v>
      </c>
      <c r="F1124" s="14">
        <v>2</v>
      </c>
      <c r="G1124" s="14">
        <v>30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1340</v>
      </c>
      <c r="B1125" s="14">
        <v>130</v>
      </c>
      <c r="C1125" s="14">
        <v>160</v>
      </c>
      <c r="D1125" s="14" t="s">
        <v>638</v>
      </c>
      <c r="E1125" s="14">
        <v>15</v>
      </c>
      <c r="F1125" s="14">
        <v>2</v>
      </c>
      <c r="G1125" s="14">
        <v>30</v>
      </c>
      <c r="H1125" s="12">
        <v>0</v>
      </c>
      <c r="I1125" s="12">
        <v>246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1340</v>
      </c>
      <c r="B1126" s="14">
        <v>44</v>
      </c>
      <c r="C1126" s="14">
        <v>108</v>
      </c>
      <c r="D1126" s="14" t="s">
        <v>646</v>
      </c>
      <c r="E1126" s="14">
        <v>15</v>
      </c>
      <c r="F1126" s="14">
        <v>2</v>
      </c>
      <c r="G1126" s="14">
        <v>30</v>
      </c>
      <c r="H1126" s="14">
        <v>0</v>
      </c>
      <c r="I1126" s="14">
        <v>246</v>
      </c>
      <c r="J1126" s="14">
        <v>0</v>
      </c>
      <c r="K1126" s="14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1340</v>
      </c>
      <c r="B1127" s="14">
        <v>44</v>
      </c>
      <c r="C1127" s="14">
        <v>108</v>
      </c>
      <c r="D1127" s="14" t="s">
        <v>636</v>
      </c>
      <c r="E1127" s="14">
        <v>15</v>
      </c>
      <c r="F1127" s="14">
        <v>2</v>
      </c>
      <c r="G1127" s="14">
        <v>30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1340</v>
      </c>
      <c r="B1128" s="14">
        <v>44</v>
      </c>
      <c r="C1128" s="14">
        <v>108</v>
      </c>
      <c r="D1128" s="14" t="s">
        <v>647</v>
      </c>
      <c r="E1128" s="14">
        <v>15</v>
      </c>
      <c r="F1128" s="14">
        <v>2</v>
      </c>
      <c r="G1128" s="14">
        <v>30</v>
      </c>
      <c r="H1128" s="14">
        <v>0</v>
      </c>
      <c r="I1128" s="14">
        <v>246</v>
      </c>
      <c r="J1128" s="14">
        <v>0</v>
      </c>
      <c r="K1128" s="14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1340</v>
      </c>
      <c r="B1129" s="14">
        <v>44</v>
      </c>
      <c r="C1129" s="14">
        <v>108</v>
      </c>
      <c r="D1129" s="14" t="s">
        <v>641</v>
      </c>
      <c r="E1129" s="14">
        <v>15</v>
      </c>
      <c r="F1129" s="14">
        <v>2</v>
      </c>
      <c r="G1129" s="14">
        <v>30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1340</v>
      </c>
      <c r="B1130" s="14">
        <v>44</v>
      </c>
      <c r="C1130" s="14">
        <v>108</v>
      </c>
      <c r="D1130" s="14" t="s">
        <v>1333</v>
      </c>
      <c r="E1130" s="14">
        <v>15</v>
      </c>
      <c r="F1130" s="14">
        <v>2</v>
      </c>
      <c r="G1130" s="14">
        <v>30</v>
      </c>
      <c r="H1130" s="12">
        <v>0</v>
      </c>
      <c r="I1130" s="12">
        <v>246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1340</v>
      </c>
      <c r="B1131" s="14">
        <v>44</v>
      </c>
      <c r="C1131" s="14">
        <v>108</v>
      </c>
      <c r="D1131" s="14" t="s">
        <v>640</v>
      </c>
      <c r="E1131" s="14">
        <v>15</v>
      </c>
      <c r="F1131" s="14">
        <v>2</v>
      </c>
      <c r="G1131" s="14">
        <v>30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1340</v>
      </c>
      <c r="B1132" s="14">
        <v>44</v>
      </c>
      <c r="C1132" s="14">
        <v>108</v>
      </c>
      <c r="D1132" s="14" t="s">
        <v>638</v>
      </c>
      <c r="E1132" s="14">
        <v>15</v>
      </c>
      <c r="F1132" s="14">
        <v>2</v>
      </c>
      <c r="G1132" s="14">
        <v>30</v>
      </c>
      <c r="H1132" s="12">
        <v>0</v>
      </c>
      <c r="I1132" s="12">
        <v>246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1340</v>
      </c>
      <c r="B1133" s="14">
        <v>70</v>
      </c>
      <c r="C1133" s="14">
        <v>135</v>
      </c>
      <c r="D1133" s="14" t="s">
        <v>646</v>
      </c>
      <c r="E1133" s="14">
        <v>15</v>
      </c>
      <c r="F1133" s="14">
        <v>2</v>
      </c>
      <c r="G1133" s="14">
        <v>30</v>
      </c>
      <c r="H1133" s="14">
        <v>0</v>
      </c>
      <c r="I1133" s="14">
        <v>246</v>
      </c>
      <c r="J1133" s="14">
        <v>0</v>
      </c>
      <c r="K1133" s="14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1340</v>
      </c>
      <c r="B1134" s="14">
        <v>70</v>
      </c>
      <c r="C1134" s="14">
        <v>135</v>
      </c>
      <c r="D1134" s="14" t="s">
        <v>636</v>
      </c>
      <c r="E1134" s="14">
        <v>15</v>
      </c>
      <c r="F1134" s="14">
        <v>2</v>
      </c>
      <c r="G1134" s="14">
        <v>30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1340</v>
      </c>
      <c r="B1135" s="14">
        <v>70</v>
      </c>
      <c r="C1135" s="14">
        <v>135</v>
      </c>
      <c r="D1135" s="14" t="s">
        <v>647</v>
      </c>
      <c r="E1135" s="14">
        <v>15</v>
      </c>
      <c r="F1135" s="14">
        <v>2</v>
      </c>
      <c r="G1135" s="14">
        <v>30</v>
      </c>
      <c r="H1135" s="14">
        <v>0</v>
      </c>
      <c r="I1135" s="14">
        <v>246</v>
      </c>
      <c r="J1135" s="14">
        <v>0</v>
      </c>
      <c r="K1135" s="14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1340</v>
      </c>
      <c r="B1136" s="14">
        <v>70</v>
      </c>
      <c r="C1136" s="14">
        <v>135</v>
      </c>
      <c r="D1136" s="14" t="s">
        <v>641</v>
      </c>
      <c r="E1136" s="14">
        <v>15</v>
      </c>
      <c r="F1136" s="14">
        <v>2</v>
      </c>
      <c r="G1136" s="14">
        <v>30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1340</v>
      </c>
      <c r="B1137" s="14">
        <v>70</v>
      </c>
      <c r="C1137" s="14">
        <v>135</v>
      </c>
      <c r="D1137" s="14" t="s">
        <v>1333</v>
      </c>
      <c r="E1137" s="14">
        <v>15</v>
      </c>
      <c r="F1137" s="14">
        <v>2</v>
      </c>
      <c r="G1137" s="14">
        <v>30</v>
      </c>
      <c r="H1137" s="12">
        <v>0</v>
      </c>
      <c r="I1137" s="12">
        <v>246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1340</v>
      </c>
      <c r="B1138" s="14">
        <v>70</v>
      </c>
      <c r="C1138" s="14">
        <v>135</v>
      </c>
      <c r="D1138" s="14" t="s">
        <v>640</v>
      </c>
      <c r="E1138" s="14">
        <v>15</v>
      </c>
      <c r="F1138" s="14">
        <v>2</v>
      </c>
      <c r="G1138" s="14">
        <v>30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1340</v>
      </c>
      <c r="B1139" s="14">
        <v>70</v>
      </c>
      <c r="C1139" s="14">
        <v>135</v>
      </c>
      <c r="D1139" s="14" t="s">
        <v>638</v>
      </c>
      <c r="E1139" s="14">
        <v>15</v>
      </c>
      <c r="F1139" s="14">
        <v>2</v>
      </c>
      <c r="G1139" s="14">
        <v>30</v>
      </c>
      <c r="H1139" s="12">
        <v>0</v>
      </c>
      <c r="I1139" s="12">
        <v>246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1340</v>
      </c>
      <c r="B1140" s="14">
        <v>85</v>
      </c>
      <c r="C1140" s="14">
        <v>180</v>
      </c>
      <c r="D1140" s="14" t="s">
        <v>646</v>
      </c>
      <c r="E1140" s="14">
        <v>15</v>
      </c>
      <c r="F1140" s="14">
        <v>2</v>
      </c>
      <c r="G1140" s="14">
        <v>30</v>
      </c>
      <c r="H1140" s="14">
        <v>0</v>
      </c>
      <c r="I1140" s="14">
        <v>246</v>
      </c>
      <c r="J1140" s="14">
        <v>0</v>
      </c>
      <c r="K1140" s="14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1340</v>
      </c>
      <c r="B1141" s="14">
        <v>85</v>
      </c>
      <c r="C1141" s="14">
        <v>180</v>
      </c>
      <c r="D1141" s="14" t="s">
        <v>636</v>
      </c>
      <c r="E1141" s="14">
        <v>15</v>
      </c>
      <c r="F1141" s="14">
        <v>2</v>
      </c>
      <c r="G1141" s="14">
        <v>30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1340</v>
      </c>
      <c r="B1142" s="14">
        <v>85</v>
      </c>
      <c r="C1142" s="14">
        <v>180</v>
      </c>
      <c r="D1142" s="14" t="s">
        <v>647</v>
      </c>
      <c r="E1142" s="14">
        <v>15</v>
      </c>
      <c r="F1142" s="14">
        <v>2</v>
      </c>
      <c r="G1142" s="14">
        <v>30</v>
      </c>
      <c r="H1142" s="14">
        <v>0</v>
      </c>
      <c r="I1142" s="14">
        <v>246</v>
      </c>
      <c r="J1142" s="14">
        <v>0</v>
      </c>
      <c r="K1142" s="14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1340</v>
      </c>
      <c r="B1143" s="14">
        <v>85</v>
      </c>
      <c r="C1143" s="14">
        <v>180</v>
      </c>
      <c r="D1143" s="14" t="s">
        <v>641</v>
      </c>
      <c r="E1143" s="14">
        <v>15</v>
      </c>
      <c r="F1143" s="14">
        <v>2</v>
      </c>
      <c r="G1143" s="14">
        <v>30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1340</v>
      </c>
      <c r="B1144" s="14">
        <v>85</v>
      </c>
      <c r="C1144" s="14">
        <v>180</v>
      </c>
      <c r="D1144" s="14" t="s">
        <v>1333</v>
      </c>
      <c r="E1144" s="14">
        <v>15</v>
      </c>
      <c r="F1144" s="14">
        <v>2</v>
      </c>
      <c r="G1144" s="14">
        <v>30</v>
      </c>
      <c r="H1144" s="12">
        <v>0</v>
      </c>
      <c r="I1144" s="12">
        <v>246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1340</v>
      </c>
      <c r="B1145" s="14">
        <v>85</v>
      </c>
      <c r="C1145" s="14">
        <v>180</v>
      </c>
      <c r="D1145" s="14" t="s">
        <v>640</v>
      </c>
      <c r="E1145" s="14">
        <v>15</v>
      </c>
      <c r="F1145" s="14">
        <v>2</v>
      </c>
      <c r="G1145" s="14">
        <v>30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1340</v>
      </c>
      <c r="B1146" s="14">
        <v>85</v>
      </c>
      <c r="C1146" s="14">
        <v>180</v>
      </c>
      <c r="D1146" s="14" t="s">
        <v>638</v>
      </c>
      <c r="E1146" s="14">
        <v>15</v>
      </c>
      <c r="F1146" s="14">
        <v>2</v>
      </c>
      <c r="G1146" s="14">
        <v>30</v>
      </c>
      <c r="H1146" s="12">
        <v>0</v>
      </c>
      <c r="I1146" s="12">
        <v>246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1340</v>
      </c>
      <c r="B1147" s="14">
        <v>144</v>
      </c>
      <c r="C1147" s="14">
        <v>79</v>
      </c>
      <c r="D1147" s="14" t="s">
        <v>646</v>
      </c>
      <c r="E1147" s="14">
        <v>15</v>
      </c>
      <c r="F1147" s="14">
        <v>2</v>
      </c>
      <c r="G1147" s="14">
        <v>30</v>
      </c>
      <c r="H1147" s="14">
        <v>0</v>
      </c>
      <c r="I1147" s="14">
        <v>246</v>
      </c>
      <c r="J1147" s="14">
        <v>0</v>
      </c>
      <c r="K1147" s="14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1340</v>
      </c>
      <c r="B1148" s="14">
        <v>144</v>
      </c>
      <c r="C1148" s="14">
        <v>79</v>
      </c>
      <c r="D1148" s="14" t="s">
        <v>636</v>
      </c>
      <c r="E1148" s="14">
        <v>15</v>
      </c>
      <c r="F1148" s="14">
        <v>2</v>
      </c>
      <c r="G1148" s="14">
        <v>30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1340</v>
      </c>
      <c r="B1149" s="14">
        <v>144</v>
      </c>
      <c r="C1149" s="14">
        <v>79</v>
      </c>
      <c r="D1149" s="14" t="s">
        <v>647</v>
      </c>
      <c r="E1149" s="14">
        <v>15</v>
      </c>
      <c r="F1149" s="14">
        <v>2</v>
      </c>
      <c r="G1149" s="14">
        <v>30</v>
      </c>
      <c r="H1149" s="14">
        <v>0</v>
      </c>
      <c r="I1149" s="14">
        <v>246</v>
      </c>
      <c r="J1149" s="14">
        <v>0</v>
      </c>
      <c r="K1149" s="14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1340</v>
      </c>
      <c r="B1150" s="14">
        <v>144</v>
      </c>
      <c r="C1150" s="14">
        <v>79</v>
      </c>
      <c r="D1150" s="14" t="s">
        <v>641</v>
      </c>
      <c r="E1150" s="14">
        <v>15</v>
      </c>
      <c r="F1150" s="14">
        <v>2</v>
      </c>
      <c r="G1150" s="14">
        <v>30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1340</v>
      </c>
      <c r="B1151" s="14">
        <v>144</v>
      </c>
      <c r="C1151" s="14">
        <v>79</v>
      </c>
      <c r="D1151" s="14" t="s">
        <v>1333</v>
      </c>
      <c r="E1151" s="14">
        <v>15</v>
      </c>
      <c r="F1151" s="14">
        <v>2</v>
      </c>
      <c r="G1151" s="14">
        <v>30</v>
      </c>
      <c r="H1151" s="12">
        <v>0</v>
      </c>
      <c r="I1151" s="12">
        <v>246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1340</v>
      </c>
      <c r="B1152" s="14">
        <v>144</v>
      </c>
      <c r="C1152" s="14">
        <v>79</v>
      </c>
      <c r="D1152" s="14" t="s">
        <v>640</v>
      </c>
      <c r="E1152" s="14">
        <v>15</v>
      </c>
      <c r="F1152" s="14">
        <v>2</v>
      </c>
      <c r="G1152" s="14">
        <v>30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1340</v>
      </c>
      <c r="B1153" s="14">
        <v>144</v>
      </c>
      <c r="C1153" s="14">
        <v>79</v>
      </c>
      <c r="D1153" s="14" t="s">
        <v>638</v>
      </c>
      <c r="E1153" s="14">
        <v>15</v>
      </c>
      <c r="F1153" s="14">
        <v>2</v>
      </c>
      <c r="G1153" s="14">
        <v>30</v>
      </c>
      <c r="H1153" s="12">
        <v>0</v>
      </c>
      <c r="I1153" s="12">
        <v>246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1340</v>
      </c>
      <c r="B1154" s="14">
        <v>290</v>
      </c>
      <c r="C1154" s="14">
        <v>320</v>
      </c>
      <c r="D1154" s="14" t="s">
        <v>646</v>
      </c>
      <c r="E1154" s="14">
        <v>15</v>
      </c>
      <c r="F1154" s="14">
        <v>2</v>
      </c>
      <c r="G1154" s="14">
        <v>30</v>
      </c>
      <c r="H1154" s="14">
        <v>0</v>
      </c>
      <c r="I1154" s="14">
        <v>246</v>
      </c>
      <c r="J1154" s="14">
        <v>0</v>
      </c>
      <c r="K1154" s="14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1340</v>
      </c>
      <c r="B1155" s="14">
        <v>290</v>
      </c>
      <c r="C1155" s="14">
        <v>320</v>
      </c>
      <c r="D1155" s="14" t="s">
        <v>636</v>
      </c>
      <c r="E1155" s="14">
        <v>15</v>
      </c>
      <c r="F1155" s="14">
        <v>2</v>
      </c>
      <c r="G1155" s="14">
        <v>30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1340</v>
      </c>
      <c r="B1156" s="14">
        <v>290</v>
      </c>
      <c r="C1156" s="14">
        <v>320</v>
      </c>
      <c r="D1156" s="14" t="s">
        <v>647</v>
      </c>
      <c r="E1156" s="14">
        <v>15</v>
      </c>
      <c r="F1156" s="14">
        <v>2</v>
      </c>
      <c r="G1156" s="14">
        <v>30</v>
      </c>
      <c r="H1156" s="14">
        <v>0</v>
      </c>
      <c r="I1156" s="14">
        <v>246</v>
      </c>
      <c r="J1156" s="14">
        <v>0</v>
      </c>
      <c r="K1156" s="14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1340</v>
      </c>
      <c r="B1157" s="14">
        <v>290</v>
      </c>
      <c r="C1157" s="14">
        <v>320</v>
      </c>
      <c r="D1157" s="14" t="s">
        <v>641</v>
      </c>
      <c r="E1157" s="14">
        <v>15</v>
      </c>
      <c r="F1157" s="14">
        <v>2</v>
      </c>
      <c r="G1157" s="14">
        <v>30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1340</v>
      </c>
      <c r="B1158" s="14">
        <v>290</v>
      </c>
      <c r="C1158" s="14">
        <v>320</v>
      </c>
      <c r="D1158" s="14" t="s">
        <v>1333</v>
      </c>
      <c r="E1158" s="14">
        <v>15</v>
      </c>
      <c r="F1158" s="14">
        <v>2</v>
      </c>
      <c r="G1158" s="14">
        <v>30</v>
      </c>
      <c r="H1158" s="12">
        <v>0</v>
      </c>
      <c r="I1158" s="12">
        <v>246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1340</v>
      </c>
      <c r="B1159" s="14">
        <v>290</v>
      </c>
      <c r="C1159" s="14">
        <v>320</v>
      </c>
      <c r="D1159" s="14" t="s">
        <v>640</v>
      </c>
      <c r="E1159" s="14">
        <v>15</v>
      </c>
      <c r="F1159" s="14">
        <v>2</v>
      </c>
      <c r="G1159" s="14">
        <v>30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1340</v>
      </c>
      <c r="B1160" s="14">
        <v>290</v>
      </c>
      <c r="C1160" s="14">
        <v>320</v>
      </c>
      <c r="D1160" s="14" t="s">
        <v>638</v>
      </c>
      <c r="E1160" s="14">
        <v>15</v>
      </c>
      <c r="F1160" s="14">
        <v>2</v>
      </c>
      <c r="G1160" s="14">
        <v>30</v>
      </c>
      <c r="H1160" s="12">
        <v>0</v>
      </c>
      <c r="I1160" s="12">
        <v>246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1340</v>
      </c>
      <c r="B1161" s="14">
        <v>265</v>
      </c>
      <c r="C1161" s="14">
        <v>274</v>
      </c>
      <c r="D1161" s="14" t="s">
        <v>646</v>
      </c>
      <c r="E1161" s="14">
        <v>15</v>
      </c>
      <c r="F1161" s="14">
        <v>2</v>
      </c>
      <c r="G1161" s="14">
        <v>30</v>
      </c>
      <c r="H1161" s="14">
        <v>0</v>
      </c>
      <c r="I1161" s="14">
        <v>246</v>
      </c>
      <c r="J1161" s="14">
        <v>0</v>
      </c>
      <c r="K1161" s="14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1340</v>
      </c>
      <c r="B1162" s="14">
        <v>265</v>
      </c>
      <c r="C1162" s="14">
        <v>274</v>
      </c>
      <c r="D1162" s="14" t="s">
        <v>636</v>
      </c>
      <c r="E1162" s="14">
        <v>15</v>
      </c>
      <c r="F1162" s="14">
        <v>2</v>
      </c>
      <c r="G1162" s="14">
        <v>30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1340</v>
      </c>
      <c r="B1163" s="14">
        <v>265</v>
      </c>
      <c r="C1163" s="14">
        <v>274</v>
      </c>
      <c r="D1163" s="14" t="s">
        <v>647</v>
      </c>
      <c r="E1163" s="14">
        <v>15</v>
      </c>
      <c r="F1163" s="14">
        <v>2</v>
      </c>
      <c r="G1163" s="14">
        <v>30</v>
      </c>
      <c r="H1163" s="14">
        <v>0</v>
      </c>
      <c r="I1163" s="14">
        <v>246</v>
      </c>
      <c r="J1163" s="14">
        <v>0</v>
      </c>
      <c r="K1163" s="14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1340</v>
      </c>
      <c r="B1164" s="14">
        <v>265</v>
      </c>
      <c r="C1164" s="14">
        <v>274</v>
      </c>
      <c r="D1164" s="14" t="s">
        <v>641</v>
      </c>
      <c r="E1164" s="14">
        <v>15</v>
      </c>
      <c r="F1164" s="14">
        <v>2</v>
      </c>
      <c r="G1164" s="14">
        <v>30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1340</v>
      </c>
      <c r="B1165" s="14">
        <v>265</v>
      </c>
      <c r="C1165" s="14">
        <v>274</v>
      </c>
      <c r="D1165" s="14" t="s">
        <v>1333</v>
      </c>
      <c r="E1165" s="14">
        <v>15</v>
      </c>
      <c r="F1165" s="14">
        <v>2</v>
      </c>
      <c r="G1165" s="14">
        <v>30</v>
      </c>
      <c r="H1165" s="12">
        <v>0</v>
      </c>
      <c r="I1165" s="12">
        <v>246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1340</v>
      </c>
      <c r="B1166" s="14">
        <v>265</v>
      </c>
      <c r="C1166" s="14">
        <v>274</v>
      </c>
      <c r="D1166" s="14" t="s">
        <v>640</v>
      </c>
      <c r="E1166" s="14">
        <v>15</v>
      </c>
      <c r="F1166" s="14">
        <v>2</v>
      </c>
      <c r="G1166" s="14">
        <v>30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1340</v>
      </c>
      <c r="B1167" s="14">
        <v>265</v>
      </c>
      <c r="C1167" s="14">
        <v>274</v>
      </c>
      <c r="D1167" s="14" t="s">
        <v>638</v>
      </c>
      <c r="E1167" s="14">
        <v>15</v>
      </c>
      <c r="F1167" s="14">
        <v>2</v>
      </c>
      <c r="G1167" s="14">
        <v>30</v>
      </c>
      <c r="H1167" s="12">
        <v>0</v>
      </c>
      <c r="I1167" s="12">
        <v>246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1340</v>
      </c>
      <c r="B1168" s="14">
        <v>326</v>
      </c>
      <c r="C1168" s="14">
        <v>240</v>
      </c>
      <c r="D1168" s="14" t="s">
        <v>646</v>
      </c>
      <c r="E1168" s="14">
        <v>15</v>
      </c>
      <c r="F1168" s="14">
        <v>2</v>
      </c>
      <c r="G1168" s="14">
        <v>30</v>
      </c>
      <c r="H1168" s="14">
        <v>0</v>
      </c>
      <c r="I1168" s="14">
        <v>246</v>
      </c>
      <c r="J1168" s="14">
        <v>0</v>
      </c>
      <c r="K1168" s="14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1340</v>
      </c>
      <c r="B1169" s="14">
        <v>326</v>
      </c>
      <c r="C1169" s="14">
        <v>240</v>
      </c>
      <c r="D1169" s="14" t="s">
        <v>636</v>
      </c>
      <c r="E1169" s="14">
        <v>15</v>
      </c>
      <c r="F1169" s="14">
        <v>2</v>
      </c>
      <c r="G1169" s="14">
        <v>30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1340</v>
      </c>
      <c r="B1170" s="14">
        <v>326</v>
      </c>
      <c r="C1170" s="14">
        <v>240</v>
      </c>
      <c r="D1170" s="14" t="s">
        <v>647</v>
      </c>
      <c r="E1170" s="14">
        <v>15</v>
      </c>
      <c r="F1170" s="14">
        <v>2</v>
      </c>
      <c r="G1170" s="14">
        <v>30</v>
      </c>
      <c r="H1170" s="14">
        <v>0</v>
      </c>
      <c r="I1170" s="14">
        <v>246</v>
      </c>
      <c r="J1170" s="14">
        <v>0</v>
      </c>
      <c r="K1170" s="14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1340</v>
      </c>
      <c r="B1171" s="14">
        <v>326</v>
      </c>
      <c r="C1171" s="14">
        <v>240</v>
      </c>
      <c r="D1171" s="14" t="s">
        <v>641</v>
      </c>
      <c r="E1171" s="14">
        <v>15</v>
      </c>
      <c r="F1171" s="14">
        <v>2</v>
      </c>
      <c r="G1171" s="14">
        <v>30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1340</v>
      </c>
      <c r="B1172" s="14">
        <v>326</v>
      </c>
      <c r="C1172" s="14">
        <v>240</v>
      </c>
      <c r="D1172" s="14" t="s">
        <v>1333</v>
      </c>
      <c r="E1172" s="14">
        <v>15</v>
      </c>
      <c r="F1172" s="14">
        <v>2</v>
      </c>
      <c r="G1172" s="14">
        <v>30</v>
      </c>
      <c r="H1172" s="12">
        <v>0</v>
      </c>
      <c r="I1172" s="12">
        <v>246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1340</v>
      </c>
      <c r="B1173" s="14">
        <v>326</v>
      </c>
      <c r="C1173" s="14">
        <v>240</v>
      </c>
      <c r="D1173" s="14" t="s">
        <v>640</v>
      </c>
      <c r="E1173" s="14">
        <v>15</v>
      </c>
      <c r="F1173" s="14">
        <v>2</v>
      </c>
      <c r="G1173" s="14">
        <v>30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1340</v>
      </c>
      <c r="B1174" s="14">
        <v>326</v>
      </c>
      <c r="C1174" s="14">
        <v>240</v>
      </c>
      <c r="D1174" s="14" t="s">
        <v>638</v>
      </c>
      <c r="E1174" s="14">
        <v>15</v>
      </c>
      <c r="F1174" s="14">
        <v>2</v>
      </c>
      <c r="G1174" s="14">
        <v>30</v>
      </c>
      <c r="H1174" s="12">
        <v>0</v>
      </c>
      <c r="I1174" s="12">
        <v>246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1340</v>
      </c>
      <c r="B1175" s="14">
        <v>305</v>
      </c>
      <c r="C1175" s="14">
        <v>200</v>
      </c>
      <c r="D1175" s="14" t="s">
        <v>646</v>
      </c>
      <c r="E1175" s="14">
        <v>15</v>
      </c>
      <c r="F1175" s="14">
        <v>2</v>
      </c>
      <c r="G1175" s="14">
        <v>30</v>
      </c>
      <c r="H1175" s="14">
        <v>0</v>
      </c>
      <c r="I1175" s="14">
        <v>246</v>
      </c>
      <c r="J1175" s="14">
        <v>0</v>
      </c>
      <c r="K1175" s="14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1340</v>
      </c>
      <c r="B1176" s="14">
        <v>305</v>
      </c>
      <c r="C1176" s="14">
        <v>200</v>
      </c>
      <c r="D1176" s="14" t="s">
        <v>636</v>
      </c>
      <c r="E1176" s="14">
        <v>15</v>
      </c>
      <c r="F1176" s="14">
        <v>2</v>
      </c>
      <c r="G1176" s="14">
        <v>30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1340</v>
      </c>
      <c r="B1177" s="14">
        <v>305</v>
      </c>
      <c r="C1177" s="14">
        <v>200</v>
      </c>
      <c r="D1177" s="14" t="s">
        <v>647</v>
      </c>
      <c r="E1177" s="14">
        <v>15</v>
      </c>
      <c r="F1177" s="14">
        <v>2</v>
      </c>
      <c r="G1177" s="14">
        <v>30</v>
      </c>
      <c r="H1177" s="14">
        <v>0</v>
      </c>
      <c r="I1177" s="14">
        <v>246</v>
      </c>
      <c r="J1177" s="14">
        <v>0</v>
      </c>
      <c r="K1177" s="14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1340</v>
      </c>
      <c r="B1178" s="14">
        <v>305</v>
      </c>
      <c r="C1178" s="14">
        <v>200</v>
      </c>
      <c r="D1178" s="14" t="s">
        <v>641</v>
      </c>
      <c r="E1178" s="14">
        <v>15</v>
      </c>
      <c r="F1178" s="14">
        <v>2</v>
      </c>
      <c r="G1178" s="14">
        <v>30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1340</v>
      </c>
      <c r="B1179" s="14">
        <v>305</v>
      </c>
      <c r="C1179" s="14">
        <v>200</v>
      </c>
      <c r="D1179" s="14" t="s">
        <v>1333</v>
      </c>
      <c r="E1179" s="14">
        <v>15</v>
      </c>
      <c r="F1179" s="14">
        <v>2</v>
      </c>
      <c r="G1179" s="14">
        <v>30</v>
      </c>
      <c r="H1179" s="12">
        <v>0</v>
      </c>
      <c r="I1179" s="12">
        <v>246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1340</v>
      </c>
      <c r="B1180" s="14">
        <v>305</v>
      </c>
      <c r="C1180" s="14">
        <v>200</v>
      </c>
      <c r="D1180" s="14" t="s">
        <v>640</v>
      </c>
      <c r="E1180" s="14">
        <v>15</v>
      </c>
      <c r="F1180" s="14">
        <v>2</v>
      </c>
      <c r="G1180" s="14">
        <v>30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1340</v>
      </c>
      <c r="B1181" s="14">
        <v>305</v>
      </c>
      <c r="C1181" s="14">
        <v>200</v>
      </c>
      <c r="D1181" s="14" t="s">
        <v>638</v>
      </c>
      <c r="E1181" s="14">
        <v>15</v>
      </c>
      <c r="F1181" s="14">
        <v>2</v>
      </c>
      <c r="G1181" s="14">
        <v>30</v>
      </c>
      <c r="H1181" s="12">
        <v>0</v>
      </c>
      <c r="I1181" s="12">
        <v>246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1340</v>
      </c>
      <c r="B1182" s="14">
        <v>270</v>
      </c>
      <c r="C1182" s="14">
        <v>150</v>
      </c>
      <c r="D1182" s="14" t="s">
        <v>646</v>
      </c>
      <c r="E1182" s="14">
        <v>15</v>
      </c>
      <c r="F1182" s="14">
        <v>2</v>
      </c>
      <c r="G1182" s="14">
        <v>30</v>
      </c>
      <c r="H1182" s="14">
        <v>0</v>
      </c>
      <c r="I1182" s="14">
        <v>246</v>
      </c>
      <c r="J1182" s="14">
        <v>0</v>
      </c>
      <c r="K1182" s="14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1340</v>
      </c>
      <c r="B1183" s="14">
        <v>270</v>
      </c>
      <c r="C1183" s="14">
        <v>150</v>
      </c>
      <c r="D1183" s="14" t="s">
        <v>636</v>
      </c>
      <c r="E1183" s="14">
        <v>15</v>
      </c>
      <c r="F1183" s="14">
        <v>2</v>
      </c>
      <c r="G1183" s="14">
        <v>30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1340</v>
      </c>
      <c r="B1184" s="14">
        <v>270</v>
      </c>
      <c r="C1184" s="14">
        <v>150</v>
      </c>
      <c r="D1184" s="14" t="s">
        <v>647</v>
      </c>
      <c r="E1184" s="14">
        <v>15</v>
      </c>
      <c r="F1184" s="14">
        <v>2</v>
      </c>
      <c r="G1184" s="14">
        <v>30</v>
      </c>
      <c r="H1184" s="14">
        <v>0</v>
      </c>
      <c r="I1184" s="14">
        <v>246</v>
      </c>
      <c r="J1184" s="14">
        <v>0</v>
      </c>
      <c r="K1184" s="14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1340</v>
      </c>
      <c r="B1185" s="14">
        <v>270</v>
      </c>
      <c r="C1185" s="14">
        <v>150</v>
      </c>
      <c r="D1185" s="14" t="s">
        <v>641</v>
      </c>
      <c r="E1185" s="14">
        <v>15</v>
      </c>
      <c r="F1185" s="14">
        <v>2</v>
      </c>
      <c r="G1185" s="14">
        <v>30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1340</v>
      </c>
      <c r="B1186" s="14">
        <v>270</v>
      </c>
      <c r="C1186" s="14">
        <v>150</v>
      </c>
      <c r="D1186" s="14" t="s">
        <v>1333</v>
      </c>
      <c r="E1186" s="14">
        <v>15</v>
      </c>
      <c r="F1186" s="14">
        <v>2</v>
      </c>
      <c r="G1186" s="14">
        <v>30</v>
      </c>
      <c r="H1186" s="12">
        <v>0</v>
      </c>
      <c r="I1186" s="12">
        <v>246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1340</v>
      </c>
      <c r="B1187" s="14">
        <v>270</v>
      </c>
      <c r="C1187" s="14">
        <v>150</v>
      </c>
      <c r="D1187" s="14" t="s">
        <v>640</v>
      </c>
      <c r="E1187" s="14">
        <v>15</v>
      </c>
      <c r="F1187" s="14">
        <v>2</v>
      </c>
      <c r="G1187" s="14">
        <v>30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1340</v>
      </c>
      <c r="B1188" s="14">
        <v>270</v>
      </c>
      <c r="C1188" s="14">
        <v>150</v>
      </c>
      <c r="D1188" s="14" t="s">
        <v>638</v>
      </c>
      <c r="E1188" s="14">
        <v>15</v>
      </c>
      <c r="F1188" s="14">
        <v>2</v>
      </c>
      <c r="G1188" s="14">
        <v>30</v>
      </c>
      <c r="H1188" s="12">
        <v>0</v>
      </c>
      <c r="I1188" s="12">
        <v>246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1340</v>
      </c>
      <c r="B1189" s="14">
        <v>286</v>
      </c>
      <c r="C1189" s="14">
        <v>78</v>
      </c>
      <c r="D1189" s="14" t="s">
        <v>646</v>
      </c>
      <c r="E1189" s="14">
        <v>15</v>
      </c>
      <c r="F1189" s="14">
        <v>2</v>
      </c>
      <c r="G1189" s="14">
        <v>30</v>
      </c>
      <c r="H1189" s="14">
        <v>0</v>
      </c>
      <c r="I1189" s="14">
        <v>246</v>
      </c>
      <c r="J1189" s="14">
        <v>0</v>
      </c>
      <c r="K1189" s="14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1340</v>
      </c>
      <c r="B1190" s="14">
        <v>286</v>
      </c>
      <c r="C1190" s="14">
        <v>78</v>
      </c>
      <c r="D1190" s="14" t="s">
        <v>636</v>
      </c>
      <c r="E1190" s="14">
        <v>15</v>
      </c>
      <c r="F1190" s="14">
        <v>2</v>
      </c>
      <c r="G1190" s="14">
        <v>30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1340</v>
      </c>
      <c r="B1191" s="14">
        <v>286</v>
      </c>
      <c r="C1191" s="14">
        <v>78</v>
      </c>
      <c r="D1191" s="14" t="s">
        <v>647</v>
      </c>
      <c r="E1191" s="14">
        <v>15</v>
      </c>
      <c r="F1191" s="14">
        <v>2</v>
      </c>
      <c r="G1191" s="14">
        <v>30</v>
      </c>
      <c r="H1191" s="14">
        <v>0</v>
      </c>
      <c r="I1191" s="14">
        <v>246</v>
      </c>
      <c r="J1191" s="14">
        <v>0</v>
      </c>
      <c r="K1191" s="14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1340</v>
      </c>
      <c r="B1192" s="14">
        <v>286</v>
      </c>
      <c r="C1192" s="14">
        <v>78</v>
      </c>
      <c r="D1192" s="14" t="s">
        <v>641</v>
      </c>
      <c r="E1192" s="14">
        <v>15</v>
      </c>
      <c r="F1192" s="14">
        <v>2</v>
      </c>
      <c r="G1192" s="14">
        <v>30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1340</v>
      </c>
      <c r="B1193" s="14">
        <v>286</v>
      </c>
      <c r="C1193" s="14">
        <v>78</v>
      </c>
      <c r="D1193" s="14" t="s">
        <v>1333</v>
      </c>
      <c r="E1193" s="14">
        <v>15</v>
      </c>
      <c r="F1193" s="14">
        <v>2</v>
      </c>
      <c r="G1193" s="14">
        <v>30</v>
      </c>
      <c r="H1193" s="12">
        <v>0</v>
      </c>
      <c r="I1193" s="12">
        <v>246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1340</v>
      </c>
      <c r="B1194" s="14">
        <v>286</v>
      </c>
      <c r="C1194" s="14">
        <v>78</v>
      </c>
      <c r="D1194" s="14" t="s">
        <v>640</v>
      </c>
      <c r="E1194" s="14">
        <v>15</v>
      </c>
      <c r="F1194" s="14">
        <v>2</v>
      </c>
      <c r="G1194" s="14">
        <v>30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1340</v>
      </c>
      <c r="B1195" s="14">
        <v>286</v>
      </c>
      <c r="C1195" s="14">
        <v>78</v>
      </c>
      <c r="D1195" s="14" t="s">
        <v>638</v>
      </c>
      <c r="E1195" s="14">
        <v>15</v>
      </c>
      <c r="F1195" s="14">
        <v>2</v>
      </c>
      <c r="G1195" s="14">
        <v>30</v>
      </c>
      <c r="H1195" s="12">
        <v>0</v>
      </c>
      <c r="I1195" s="12">
        <v>246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1340</v>
      </c>
      <c r="B1196" s="14">
        <v>359</v>
      </c>
      <c r="C1196" s="14">
        <v>98</v>
      </c>
      <c r="D1196" s="14" t="s">
        <v>646</v>
      </c>
      <c r="E1196" s="14">
        <v>15</v>
      </c>
      <c r="F1196" s="14">
        <v>2</v>
      </c>
      <c r="G1196" s="14">
        <v>30</v>
      </c>
      <c r="H1196" s="14">
        <v>0</v>
      </c>
      <c r="I1196" s="14">
        <v>246</v>
      </c>
      <c r="J1196" s="14">
        <v>0</v>
      </c>
      <c r="K1196" s="14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1340</v>
      </c>
      <c r="B1197" s="14">
        <v>359</v>
      </c>
      <c r="C1197" s="14">
        <v>98</v>
      </c>
      <c r="D1197" s="14" t="s">
        <v>636</v>
      </c>
      <c r="E1197" s="14">
        <v>15</v>
      </c>
      <c r="F1197" s="14">
        <v>2</v>
      </c>
      <c r="G1197" s="14">
        <v>30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1340</v>
      </c>
      <c r="B1198" s="14">
        <v>359</v>
      </c>
      <c r="C1198" s="14">
        <v>98</v>
      </c>
      <c r="D1198" s="14" t="s">
        <v>647</v>
      </c>
      <c r="E1198" s="14">
        <v>15</v>
      </c>
      <c r="F1198" s="14">
        <v>2</v>
      </c>
      <c r="G1198" s="14">
        <v>30</v>
      </c>
      <c r="H1198" s="14">
        <v>0</v>
      </c>
      <c r="I1198" s="14">
        <v>246</v>
      </c>
      <c r="J1198" s="14">
        <v>0</v>
      </c>
      <c r="K1198" s="14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1340</v>
      </c>
      <c r="B1199" s="14">
        <v>359</v>
      </c>
      <c r="C1199" s="14">
        <v>98</v>
      </c>
      <c r="D1199" s="14" t="s">
        <v>641</v>
      </c>
      <c r="E1199" s="14">
        <v>15</v>
      </c>
      <c r="F1199" s="14">
        <v>2</v>
      </c>
      <c r="G1199" s="14">
        <v>30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1340</v>
      </c>
      <c r="B1200" s="14">
        <v>359</v>
      </c>
      <c r="C1200" s="14">
        <v>98</v>
      </c>
      <c r="D1200" s="14" t="s">
        <v>1333</v>
      </c>
      <c r="E1200" s="14">
        <v>15</v>
      </c>
      <c r="F1200" s="14">
        <v>2</v>
      </c>
      <c r="G1200" s="14">
        <v>30</v>
      </c>
      <c r="H1200" s="12">
        <v>0</v>
      </c>
      <c r="I1200" s="12">
        <v>246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1340</v>
      </c>
      <c r="B1201" s="14">
        <v>359</v>
      </c>
      <c r="C1201" s="14">
        <v>98</v>
      </c>
      <c r="D1201" s="14" t="s">
        <v>640</v>
      </c>
      <c r="E1201" s="14">
        <v>15</v>
      </c>
      <c r="F1201" s="14">
        <v>2</v>
      </c>
      <c r="G1201" s="14">
        <v>30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1340</v>
      </c>
      <c r="B1202" s="14">
        <v>359</v>
      </c>
      <c r="C1202" s="14">
        <v>98</v>
      </c>
      <c r="D1202" s="14" t="s">
        <v>638</v>
      </c>
      <c r="E1202" s="14">
        <v>15</v>
      </c>
      <c r="F1202" s="14">
        <v>2</v>
      </c>
      <c r="G1202" s="14">
        <v>30</v>
      </c>
      <c r="H1202" s="12">
        <v>0</v>
      </c>
      <c r="I1202" s="12">
        <v>246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1340</v>
      </c>
      <c r="B1203" s="14">
        <v>252</v>
      </c>
      <c r="C1203" s="14">
        <v>76</v>
      </c>
      <c r="D1203" s="14" t="s">
        <v>646</v>
      </c>
      <c r="E1203" s="14">
        <v>15</v>
      </c>
      <c r="F1203" s="14">
        <v>2</v>
      </c>
      <c r="G1203" s="14">
        <v>30</v>
      </c>
      <c r="H1203" s="14">
        <v>0</v>
      </c>
      <c r="I1203" s="14">
        <v>246</v>
      </c>
      <c r="J1203" s="14">
        <v>0</v>
      </c>
      <c r="K1203" s="14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1340</v>
      </c>
      <c r="B1204" s="14">
        <v>252</v>
      </c>
      <c r="C1204" s="14">
        <v>76</v>
      </c>
      <c r="D1204" s="14" t="s">
        <v>636</v>
      </c>
      <c r="E1204" s="14">
        <v>15</v>
      </c>
      <c r="F1204" s="14">
        <v>2</v>
      </c>
      <c r="G1204" s="14">
        <v>30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1340</v>
      </c>
      <c r="B1205" s="14">
        <v>252</v>
      </c>
      <c r="C1205" s="14">
        <v>76</v>
      </c>
      <c r="D1205" s="14" t="s">
        <v>647</v>
      </c>
      <c r="E1205" s="14">
        <v>15</v>
      </c>
      <c r="F1205" s="14">
        <v>2</v>
      </c>
      <c r="G1205" s="14">
        <v>30</v>
      </c>
      <c r="H1205" s="14">
        <v>0</v>
      </c>
      <c r="I1205" s="14">
        <v>246</v>
      </c>
      <c r="J1205" s="14">
        <v>0</v>
      </c>
      <c r="K1205" s="14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1340</v>
      </c>
      <c r="B1206" s="14">
        <v>252</v>
      </c>
      <c r="C1206" s="14">
        <v>76</v>
      </c>
      <c r="D1206" s="14" t="s">
        <v>641</v>
      </c>
      <c r="E1206" s="14">
        <v>15</v>
      </c>
      <c r="F1206" s="14">
        <v>2</v>
      </c>
      <c r="G1206" s="14">
        <v>30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7" spans="1:14" s="14" customFormat="1">
      <c r="A1207" s="11" t="s">
        <v>1340</v>
      </c>
      <c r="B1207" s="14">
        <v>252</v>
      </c>
      <c r="C1207" s="14">
        <v>76</v>
      </c>
      <c r="D1207" s="14" t="s">
        <v>1333</v>
      </c>
      <c r="E1207" s="14">
        <v>15</v>
      </c>
      <c r="F1207" s="14">
        <v>2</v>
      </c>
      <c r="G1207" s="14">
        <v>30</v>
      </c>
      <c r="H1207" s="12">
        <v>0</v>
      </c>
      <c r="I1207" s="12">
        <v>246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</row>
    <row r="1208" spans="1:14" s="14" customFormat="1">
      <c r="A1208" s="11" t="s">
        <v>1340</v>
      </c>
      <c r="B1208" s="14">
        <v>252</v>
      </c>
      <c r="C1208" s="14">
        <v>76</v>
      </c>
      <c r="D1208" s="14" t="s">
        <v>640</v>
      </c>
      <c r="E1208" s="14">
        <v>15</v>
      </c>
      <c r="F1208" s="14">
        <v>2</v>
      </c>
      <c r="G1208" s="14">
        <v>30</v>
      </c>
      <c r="H1208" s="12">
        <v>0</v>
      </c>
      <c r="I1208" s="12">
        <v>246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</row>
    <row r="1209" spans="1:14" s="14" customFormat="1">
      <c r="A1209" s="11" t="s">
        <v>1340</v>
      </c>
      <c r="B1209" s="14">
        <v>252</v>
      </c>
      <c r="C1209" s="14">
        <v>76</v>
      </c>
      <c r="D1209" s="14" t="s">
        <v>638</v>
      </c>
      <c r="E1209" s="14">
        <v>15</v>
      </c>
      <c r="F1209" s="14">
        <v>2</v>
      </c>
      <c r="G1209" s="14">
        <v>30</v>
      </c>
      <c r="H1209" s="12">
        <v>0</v>
      </c>
      <c r="I1209" s="12">
        <v>246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</row>
    <row r="1211" spans="1:14">
      <c r="A1211" s="11" t="s">
        <v>1253</v>
      </c>
    </row>
    <row r="1212" spans="1:14">
      <c r="A1212" s="11" t="s">
        <v>1341</v>
      </c>
    </row>
    <row r="1213" spans="1:14">
      <c r="A1213" s="11" t="s">
        <v>1342</v>
      </c>
    </row>
    <row r="1214" spans="1:14">
      <c r="A1214" s="11" t="s">
        <v>1343</v>
      </c>
      <c r="B1214" s="12">
        <v>50</v>
      </c>
      <c r="C1214" s="12">
        <v>50</v>
      </c>
      <c r="D1214" s="12" t="s">
        <v>646</v>
      </c>
      <c r="E1214" s="12">
        <v>50</v>
      </c>
      <c r="F1214" s="12">
        <v>6</v>
      </c>
      <c r="G1214" s="14">
        <v>80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1344</v>
      </c>
      <c r="B1215" s="12">
        <v>50</v>
      </c>
      <c r="C1215" s="12">
        <v>50</v>
      </c>
      <c r="D1215" s="12" t="s">
        <v>636</v>
      </c>
      <c r="E1215" s="12">
        <v>50</v>
      </c>
      <c r="F1215" s="12">
        <v>6</v>
      </c>
      <c r="G1215" s="14">
        <v>80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1344</v>
      </c>
      <c r="B1216" s="12">
        <v>50</v>
      </c>
      <c r="C1216" s="12">
        <v>50</v>
      </c>
      <c r="D1216" s="12" t="s">
        <v>641</v>
      </c>
      <c r="E1216" s="12">
        <v>50</v>
      </c>
      <c r="F1216" s="12">
        <v>6</v>
      </c>
      <c r="G1216" s="14">
        <v>80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1344</v>
      </c>
      <c r="B1217" s="12">
        <v>50</v>
      </c>
      <c r="C1217" s="12">
        <v>50</v>
      </c>
      <c r="D1217" s="12" t="s">
        <v>1333</v>
      </c>
      <c r="E1217" s="12">
        <v>50</v>
      </c>
      <c r="F1217" s="12">
        <v>6</v>
      </c>
      <c r="G1217" s="14">
        <v>80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>
      <c r="A1218" s="11" t="s">
        <v>1344</v>
      </c>
      <c r="B1218" s="12">
        <v>50</v>
      </c>
      <c r="C1218" s="12">
        <v>50</v>
      </c>
      <c r="D1218" s="12" t="s">
        <v>640</v>
      </c>
      <c r="E1218" s="12">
        <v>50</v>
      </c>
      <c r="F1218" s="12">
        <v>6</v>
      </c>
      <c r="G1218" s="14">
        <v>80</v>
      </c>
      <c r="H1218" s="12">
        <v>0</v>
      </c>
      <c r="I1218" s="12">
        <v>246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1344</v>
      </c>
      <c r="B1219" s="12">
        <v>50</v>
      </c>
      <c r="C1219" s="12">
        <v>50</v>
      </c>
      <c r="D1219" s="12" t="s">
        <v>638</v>
      </c>
      <c r="E1219" s="12">
        <v>50</v>
      </c>
      <c r="F1219" s="12">
        <v>6</v>
      </c>
      <c r="G1219" s="14">
        <v>80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1343</v>
      </c>
      <c r="B1220" s="12">
        <v>50</v>
      </c>
      <c r="C1220" s="12">
        <v>50</v>
      </c>
      <c r="D1220" s="12" t="s">
        <v>645</v>
      </c>
      <c r="E1220" s="12">
        <v>50</v>
      </c>
      <c r="F1220" s="12">
        <v>2</v>
      </c>
      <c r="G1220" s="14">
        <v>80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 s="18" customFormat="1">
      <c r="A1221" s="17" t="s">
        <v>1344</v>
      </c>
      <c r="B1221" s="18">
        <v>50</v>
      </c>
      <c r="C1221" s="18">
        <v>50</v>
      </c>
      <c r="D1221" s="18" t="s">
        <v>1330</v>
      </c>
      <c r="E1221" s="18">
        <v>50</v>
      </c>
      <c r="F1221" s="18">
        <v>1</v>
      </c>
      <c r="G1221" s="16">
        <v>60</v>
      </c>
      <c r="H1221" s="18">
        <v>0</v>
      </c>
      <c r="I1221" s="18">
        <v>249</v>
      </c>
      <c r="J1221" s="18">
        <v>0</v>
      </c>
      <c r="K1221" s="18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1343</v>
      </c>
      <c r="B1222" s="12">
        <v>47</v>
      </c>
      <c r="C1222" s="12">
        <v>20</v>
      </c>
      <c r="D1222" s="12" t="s">
        <v>646</v>
      </c>
      <c r="E1222" s="12">
        <v>10</v>
      </c>
      <c r="F1222" s="12">
        <v>2</v>
      </c>
      <c r="G1222" s="14">
        <v>30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1344</v>
      </c>
      <c r="B1223" s="12">
        <v>47</v>
      </c>
      <c r="C1223" s="12">
        <v>20</v>
      </c>
      <c r="D1223" s="12" t="s">
        <v>636</v>
      </c>
      <c r="E1223" s="12">
        <v>10</v>
      </c>
      <c r="F1223" s="12">
        <v>2</v>
      </c>
      <c r="G1223" s="14">
        <v>30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1344</v>
      </c>
      <c r="B1224" s="12">
        <v>47</v>
      </c>
      <c r="C1224" s="12">
        <v>20</v>
      </c>
      <c r="D1224" s="12" t="s">
        <v>641</v>
      </c>
      <c r="E1224" s="12">
        <v>10</v>
      </c>
      <c r="F1224" s="12">
        <v>2</v>
      </c>
      <c r="G1224" s="14">
        <v>30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1344</v>
      </c>
      <c r="B1225" s="12">
        <v>47</v>
      </c>
      <c r="C1225" s="12">
        <v>20</v>
      </c>
      <c r="D1225" s="12" t="s">
        <v>1333</v>
      </c>
      <c r="E1225" s="12">
        <v>10</v>
      </c>
      <c r="F1225" s="12">
        <v>2</v>
      </c>
      <c r="G1225" s="14">
        <v>30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1344</v>
      </c>
      <c r="B1226" s="12">
        <v>47</v>
      </c>
      <c r="C1226" s="12">
        <v>20</v>
      </c>
      <c r="D1226" s="12" t="s">
        <v>640</v>
      </c>
      <c r="E1226" s="12">
        <v>10</v>
      </c>
      <c r="F1226" s="12">
        <v>2</v>
      </c>
      <c r="G1226" s="14">
        <v>30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1344</v>
      </c>
      <c r="B1227" s="12">
        <v>47</v>
      </c>
      <c r="C1227" s="12">
        <v>20</v>
      </c>
      <c r="D1227" s="12" t="s">
        <v>638</v>
      </c>
      <c r="E1227" s="12">
        <v>10</v>
      </c>
      <c r="F1227" s="12">
        <v>2</v>
      </c>
      <c r="G1227" s="14">
        <v>30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1343</v>
      </c>
      <c r="B1228" s="12">
        <v>52</v>
      </c>
      <c r="C1228" s="12">
        <v>54</v>
      </c>
      <c r="D1228" s="12" t="s">
        <v>646</v>
      </c>
      <c r="E1228" s="12">
        <v>10</v>
      </c>
      <c r="F1228" s="12">
        <v>2</v>
      </c>
      <c r="G1228" s="14">
        <v>30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1344</v>
      </c>
      <c r="B1229" s="12">
        <v>52</v>
      </c>
      <c r="C1229" s="12">
        <v>54</v>
      </c>
      <c r="D1229" s="12" t="s">
        <v>636</v>
      </c>
      <c r="E1229" s="12">
        <v>10</v>
      </c>
      <c r="F1229" s="12">
        <v>2</v>
      </c>
      <c r="G1229" s="14">
        <v>30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1344</v>
      </c>
      <c r="B1230" s="12">
        <v>52</v>
      </c>
      <c r="C1230" s="12">
        <v>54</v>
      </c>
      <c r="D1230" s="12" t="s">
        <v>641</v>
      </c>
      <c r="E1230" s="12">
        <v>10</v>
      </c>
      <c r="F1230" s="12">
        <v>2</v>
      </c>
      <c r="G1230" s="14">
        <v>30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1344</v>
      </c>
      <c r="B1231" s="12">
        <v>52</v>
      </c>
      <c r="C1231" s="12">
        <v>54</v>
      </c>
      <c r="D1231" s="12" t="s">
        <v>1333</v>
      </c>
      <c r="E1231" s="12">
        <v>10</v>
      </c>
      <c r="F1231" s="12">
        <v>2</v>
      </c>
      <c r="G1231" s="14">
        <v>30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1344</v>
      </c>
      <c r="B1232" s="12">
        <v>52</v>
      </c>
      <c r="C1232" s="12">
        <v>54</v>
      </c>
      <c r="D1232" s="12" t="s">
        <v>640</v>
      </c>
      <c r="E1232" s="12">
        <v>10</v>
      </c>
      <c r="F1232" s="12">
        <v>2</v>
      </c>
      <c r="G1232" s="14">
        <v>30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1344</v>
      </c>
      <c r="B1233" s="12">
        <v>52</v>
      </c>
      <c r="C1233" s="12">
        <v>54</v>
      </c>
      <c r="D1233" s="12" t="s">
        <v>638</v>
      </c>
      <c r="E1233" s="12">
        <v>10</v>
      </c>
      <c r="F1233" s="12">
        <v>2</v>
      </c>
      <c r="G1233" s="14">
        <v>30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1343</v>
      </c>
      <c r="B1234" s="12">
        <v>16</v>
      </c>
      <c r="C1234" s="12">
        <v>80</v>
      </c>
      <c r="D1234" s="12" t="s">
        <v>646</v>
      </c>
      <c r="E1234" s="12">
        <v>10</v>
      </c>
      <c r="F1234" s="12">
        <v>2</v>
      </c>
      <c r="G1234" s="14">
        <v>30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1344</v>
      </c>
      <c r="B1235" s="12">
        <v>16</v>
      </c>
      <c r="C1235" s="12">
        <v>80</v>
      </c>
      <c r="D1235" s="12" t="s">
        <v>636</v>
      </c>
      <c r="E1235" s="12">
        <v>10</v>
      </c>
      <c r="F1235" s="12">
        <v>2</v>
      </c>
      <c r="G1235" s="14">
        <v>30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1344</v>
      </c>
      <c r="B1236" s="12">
        <v>16</v>
      </c>
      <c r="C1236" s="12">
        <v>80</v>
      </c>
      <c r="D1236" s="12" t="s">
        <v>641</v>
      </c>
      <c r="E1236" s="12">
        <v>10</v>
      </c>
      <c r="F1236" s="12">
        <v>2</v>
      </c>
      <c r="G1236" s="14">
        <v>30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1344</v>
      </c>
      <c r="B1237" s="12">
        <v>16</v>
      </c>
      <c r="C1237" s="12">
        <v>80</v>
      </c>
      <c r="D1237" s="12" t="s">
        <v>1333</v>
      </c>
      <c r="E1237" s="12">
        <v>10</v>
      </c>
      <c r="F1237" s="12">
        <v>2</v>
      </c>
      <c r="G1237" s="14">
        <v>30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1344</v>
      </c>
      <c r="B1238" s="12">
        <v>16</v>
      </c>
      <c r="C1238" s="12">
        <v>80</v>
      </c>
      <c r="D1238" s="12" t="s">
        <v>640</v>
      </c>
      <c r="E1238" s="12">
        <v>10</v>
      </c>
      <c r="F1238" s="12">
        <v>2</v>
      </c>
      <c r="G1238" s="14">
        <v>30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1344</v>
      </c>
      <c r="B1239" s="12">
        <v>16</v>
      </c>
      <c r="C1239" s="12">
        <v>80</v>
      </c>
      <c r="D1239" s="12" t="s">
        <v>638</v>
      </c>
      <c r="E1239" s="12">
        <v>10</v>
      </c>
      <c r="F1239" s="12">
        <v>2</v>
      </c>
      <c r="G1239" s="14">
        <v>30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1343</v>
      </c>
      <c r="B1240" s="12">
        <v>84</v>
      </c>
      <c r="C1240" s="12">
        <v>78</v>
      </c>
      <c r="D1240" s="12" t="s">
        <v>646</v>
      </c>
      <c r="E1240" s="12">
        <v>10</v>
      </c>
      <c r="F1240" s="12">
        <v>2</v>
      </c>
      <c r="G1240" s="14">
        <v>30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1344</v>
      </c>
      <c r="B1241" s="12">
        <v>84</v>
      </c>
      <c r="C1241" s="12">
        <v>78</v>
      </c>
      <c r="D1241" s="12" t="s">
        <v>636</v>
      </c>
      <c r="E1241" s="12">
        <v>10</v>
      </c>
      <c r="F1241" s="12">
        <v>2</v>
      </c>
      <c r="G1241" s="14">
        <v>30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1344</v>
      </c>
      <c r="B1242" s="12">
        <v>84</v>
      </c>
      <c r="C1242" s="12">
        <v>78</v>
      </c>
      <c r="D1242" s="12" t="s">
        <v>641</v>
      </c>
      <c r="E1242" s="12">
        <v>10</v>
      </c>
      <c r="F1242" s="12">
        <v>2</v>
      </c>
      <c r="G1242" s="14">
        <v>30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1344</v>
      </c>
      <c r="B1243" s="12">
        <v>84</v>
      </c>
      <c r="C1243" s="12">
        <v>78</v>
      </c>
      <c r="D1243" s="12" t="s">
        <v>1333</v>
      </c>
      <c r="E1243" s="12">
        <v>10</v>
      </c>
      <c r="F1243" s="12">
        <v>2</v>
      </c>
      <c r="G1243" s="14">
        <v>30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1344</v>
      </c>
      <c r="B1244" s="12">
        <v>84</v>
      </c>
      <c r="C1244" s="12">
        <v>78</v>
      </c>
      <c r="D1244" s="12" t="s">
        <v>640</v>
      </c>
      <c r="E1244" s="12">
        <v>10</v>
      </c>
      <c r="F1244" s="12">
        <v>2</v>
      </c>
      <c r="G1244" s="14">
        <v>30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1344</v>
      </c>
      <c r="B1245" s="12">
        <v>84</v>
      </c>
      <c r="C1245" s="12">
        <v>78</v>
      </c>
      <c r="D1245" s="12" t="s">
        <v>638</v>
      </c>
      <c r="E1245" s="12">
        <v>10</v>
      </c>
      <c r="F1245" s="12">
        <v>2</v>
      </c>
      <c r="G1245" s="14">
        <v>30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1343</v>
      </c>
      <c r="B1246" s="12">
        <v>89</v>
      </c>
      <c r="C1246" s="12">
        <v>27</v>
      </c>
      <c r="D1246" s="12" t="s">
        <v>646</v>
      </c>
      <c r="E1246" s="12">
        <v>10</v>
      </c>
      <c r="F1246" s="12">
        <v>2</v>
      </c>
      <c r="G1246" s="14">
        <v>30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1344</v>
      </c>
      <c r="B1247" s="12">
        <v>89</v>
      </c>
      <c r="C1247" s="12">
        <v>27</v>
      </c>
      <c r="D1247" s="12" t="s">
        <v>636</v>
      </c>
      <c r="E1247" s="12">
        <v>10</v>
      </c>
      <c r="F1247" s="12">
        <v>2</v>
      </c>
      <c r="G1247" s="14">
        <v>30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1344</v>
      </c>
      <c r="B1248" s="12">
        <v>89</v>
      </c>
      <c r="C1248" s="12">
        <v>27</v>
      </c>
      <c r="D1248" s="12" t="s">
        <v>641</v>
      </c>
      <c r="E1248" s="12">
        <v>10</v>
      </c>
      <c r="F1248" s="12">
        <v>2</v>
      </c>
      <c r="G1248" s="14">
        <v>30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A1249" s="11" t="s">
        <v>1344</v>
      </c>
      <c r="B1249" s="12">
        <v>89</v>
      </c>
      <c r="C1249" s="12">
        <v>27</v>
      </c>
      <c r="D1249" s="12" t="s">
        <v>1333</v>
      </c>
      <c r="E1249" s="12">
        <v>10</v>
      </c>
      <c r="F1249" s="12">
        <v>2</v>
      </c>
      <c r="G1249" s="14">
        <v>30</v>
      </c>
      <c r="H1249" s="12">
        <v>0</v>
      </c>
      <c r="I1249" s="12">
        <v>246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</row>
    <row r="1250" spans="1:14">
      <c r="A1250" s="11" t="s">
        <v>1344</v>
      </c>
      <c r="B1250" s="12">
        <v>89</v>
      </c>
      <c r="C1250" s="12">
        <v>27</v>
      </c>
      <c r="D1250" s="12" t="s">
        <v>640</v>
      </c>
      <c r="E1250" s="12">
        <v>10</v>
      </c>
      <c r="F1250" s="12">
        <v>2</v>
      </c>
      <c r="G1250" s="14">
        <v>30</v>
      </c>
      <c r="H1250" s="12">
        <v>0</v>
      </c>
      <c r="I1250" s="12">
        <v>246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</row>
    <row r="1251" spans="1:14">
      <c r="A1251" s="11" t="s">
        <v>1344</v>
      </c>
      <c r="B1251" s="12">
        <v>89</v>
      </c>
      <c r="C1251" s="12">
        <v>27</v>
      </c>
      <c r="D1251" s="12" t="s">
        <v>638</v>
      </c>
      <c r="E1251" s="12">
        <v>10</v>
      </c>
      <c r="F1251" s="12">
        <v>2</v>
      </c>
      <c r="G1251" s="14">
        <v>30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G1252" s="14"/>
    </row>
    <row r="1253" spans="1:14">
      <c r="A1253" s="11" t="s">
        <v>1345</v>
      </c>
      <c r="G1253" s="14"/>
    </row>
    <row r="1254" spans="1:14">
      <c r="A1254" s="11" t="s">
        <v>1346</v>
      </c>
      <c r="B1254" s="12">
        <v>50</v>
      </c>
      <c r="C1254" s="12">
        <v>50</v>
      </c>
      <c r="D1254" s="12" t="s">
        <v>646</v>
      </c>
      <c r="E1254" s="12">
        <v>50</v>
      </c>
      <c r="F1254" s="12">
        <v>6</v>
      </c>
      <c r="G1254" s="14">
        <v>80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1347</v>
      </c>
      <c r="B1255" s="12">
        <v>50</v>
      </c>
      <c r="C1255" s="12">
        <v>50</v>
      </c>
      <c r="D1255" s="12" t="s">
        <v>636</v>
      </c>
      <c r="E1255" s="12">
        <v>50</v>
      </c>
      <c r="F1255" s="12">
        <v>6</v>
      </c>
      <c r="G1255" s="14">
        <v>80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1347</v>
      </c>
      <c r="B1256" s="12">
        <v>50</v>
      </c>
      <c r="C1256" s="12">
        <v>50</v>
      </c>
      <c r="D1256" s="12" t="s">
        <v>641</v>
      </c>
      <c r="E1256" s="12">
        <v>50</v>
      </c>
      <c r="F1256" s="12">
        <v>6</v>
      </c>
      <c r="G1256" s="14">
        <v>80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1347</v>
      </c>
      <c r="B1257" s="12">
        <v>50</v>
      </c>
      <c r="C1257" s="12">
        <v>50</v>
      </c>
      <c r="D1257" s="12" t="s">
        <v>1333</v>
      </c>
      <c r="E1257" s="12">
        <v>50</v>
      </c>
      <c r="F1257" s="12">
        <v>6</v>
      </c>
      <c r="G1257" s="14">
        <v>80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>
      <c r="A1258" s="11" t="s">
        <v>1347</v>
      </c>
      <c r="B1258" s="12">
        <v>50</v>
      </c>
      <c r="C1258" s="12">
        <v>50</v>
      </c>
      <c r="D1258" s="12" t="s">
        <v>640</v>
      </c>
      <c r="E1258" s="12">
        <v>50</v>
      </c>
      <c r="F1258" s="12">
        <v>6</v>
      </c>
      <c r="G1258" s="14">
        <v>80</v>
      </c>
      <c r="H1258" s="12">
        <v>0</v>
      </c>
      <c r="I1258" s="12">
        <v>246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1347</v>
      </c>
      <c r="B1259" s="12">
        <v>50</v>
      </c>
      <c r="C1259" s="12">
        <v>50</v>
      </c>
      <c r="D1259" s="12" t="s">
        <v>638</v>
      </c>
      <c r="E1259" s="12">
        <v>50</v>
      </c>
      <c r="F1259" s="12">
        <v>6</v>
      </c>
      <c r="G1259" s="14">
        <v>80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1347</v>
      </c>
      <c r="B1260" s="12">
        <v>50</v>
      </c>
      <c r="C1260" s="12">
        <v>50</v>
      </c>
      <c r="D1260" s="12" t="s">
        <v>645</v>
      </c>
      <c r="E1260" s="12">
        <v>50</v>
      </c>
      <c r="F1260" s="12">
        <v>2</v>
      </c>
      <c r="G1260" s="14">
        <v>80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 s="18" customFormat="1">
      <c r="A1261" s="17" t="s">
        <v>1347</v>
      </c>
      <c r="B1261" s="18">
        <v>50</v>
      </c>
      <c r="C1261" s="18">
        <v>50</v>
      </c>
      <c r="D1261" s="18" t="s">
        <v>1330</v>
      </c>
      <c r="E1261" s="18">
        <v>50</v>
      </c>
      <c r="F1261" s="18">
        <v>1</v>
      </c>
      <c r="G1261" s="16">
        <v>60</v>
      </c>
      <c r="H1261" s="18">
        <v>0</v>
      </c>
      <c r="I1261" s="18">
        <v>249</v>
      </c>
      <c r="J1261" s="18">
        <v>0</v>
      </c>
      <c r="K1261" s="18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1346</v>
      </c>
      <c r="B1262" s="12">
        <v>88</v>
      </c>
      <c r="C1262" s="12">
        <v>28</v>
      </c>
      <c r="D1262" s="12" t="s">
        <v>646</v>
      </c>
      <c r="E1262" s="12">
        <v>10</v>
      </c>
      <c r="F1262" s="12">
        <v>2</v>
      </c>
      <c r="G1262" s="14">
        <v>30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1347</v>
      </c>
      <c r="B1263" s="12">
        <v>88</v>
      </c>
      <c r="C1263" s="12">
        <v>28</v>
      </c>
      <c r="D1263" s="12" t="s">
        <v>636</v>
      </c>
      <c r="E1263" s="12">
        <v>10</v>
      </c>
      <c r="F1263" s="12">
        <v>2</v>
      </c>
      <c r="G1263" s="14">
        <v>30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1347</v>
      </c>
      <c r="B1264" s="12">
        <v>88</v>
      </c>
      <c r="C1264" s="12">
        <v>28</v>
      </c>
      <c r="D1264" s="12" t="s">
        <v>641</v>
      </c>
      <c r="E1264" s="12">
        <v>10</v>
      </c>
      <c r="F1264" s="12">
        <v>2</v>
      </c>
      <c r="G1264" s="14">
        <v>30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1347</v>
      </c>
      <c r="B1265" s="12">
        <v>88</v>
      </c>
      <c r="C1265" s="12">
        <v>28</v>
      </c>
      <c r="D1265" s="12" t="s">
        <v>1333</v>
      </c>
      <c r="E1265" s="12">
        <v>10</v>
      </c>
      <c r="F1265" s="12">
        <v>2</v>
      </c>
      <c r="G1265" s="14">
        <v>30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1347</v>
      </c>
      <c r="B1266" s="12">
        <v>88</v>
      </c>
      <c r="C1266" s="12">
        <v>28</v>
      </c>
      <c r="D1266" s="12" t="s">
        <v>640</v>
      </c>
      <c r="E1266" s="12">
        <v>10</v>
      </c>
      <c r="F1266" s="12">
        <v>2</v>
      </c>
      <c r="G1266" s="14">
        <v>30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1347</v>
      </c>
      <c r="B1267" s="12">
        <v>88</v>
      </c>
      <c r="C1267" s="12">
        <v>28</v>
      </c>
      <c r="D1267" s="12" t="s">
        <v>638</v>
      </c>
      <c r="E1267" s="12">
        <v>10</v>
      </c>
      <c r="F1267" s="12">
        <v>2</v>
      </c>
      <c r="G1267" s="14">
        <v>30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1346</v>
      </c>
      <c r="B1268" s="12">
        <v>80</v>
      </c>
      <c r="C1268" s="12">
        <v>75</v>
      </c>
      <c r="D1268" s="12" t="s">
        <v>646</v>
      </c>
      <c r="E1268" s="12">
        <v>10</v>
      </c>
      <c r="F1268" s="12">
        <v>2</v>
      </c>
      <c r="G1268" s="14">
        <v>30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1347</v>
      </c>
      <c r="B1269" s="12">
        <v>80</v>
      </c>
      <c r="C1269" s="12">
        <v>75</v>
      </c>
      <c r="D1269" s="12" t="s">
        <v>636</v>
      </c>
      <c r="E1269" s="12">
        <v>10</v>
      </c>
      <c r="F1269" s="12">
        <v>2</v>
      </c>
      <c r="G1269" s="14">
        <v>30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1347</v>
      </c>
      <c r="B1270" s="12">
        <v>80</v>
      </c>
      <c r="C1270" s="12">
        <v>75</v>
      </c>
      <c r="D1270" s="12" t="s">
        <v>641</v>
      </c>
      <c r="E1270" s="12">
        <v>10</v>
      </c>
      <c r="F1270" s="12">
        <v>2</v>
      </c>
      <c r="G1270" s="14">
        <v>30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1347</v>
      </c>
      <c r="B1271" s="12">
        <v>80</v>
      </c>
      <c r="C1271" s="12">
        <v>75</v>
      </c>
      <c r="D1271" s="12" t="s">
        <v>1333</v>
      </c>
      <c r="E1271" s="12">
        <v>10</v>
      </c>
      <c r="F1271" s="12">
        <v>2</v>
      </c>
      <c r="G1271" s="14">
        <v>30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1347</v>
      </c>
      <c r="B1272" s="12">
        <v>80</v>
      </c>
      <c r="C1272" s="12">
        <v>75</v>
      </c>
      <c r="D1272" s="12" t="s">
        <v>640</v>
      </c>
      <c r="E1272" s="12">
        <v>10</v>
      </c>
      <c r="F1272" s="12">
        <v>2</v>
      </c>
      <c r="G1272" s="14">
        <v>30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1347</v>
      </c>
      <c r="B1273" s="12">
        <v>80</v>
      </c>
      <c r="C1273" s="12">
        <v>75</v>
      </c>
      <c r="D1273" s="12" t="s">
        <v>638</v>
      </c>
      <c r="E1273" s="12">
        <v>10</v>
      </c>
      <c r="F1273" s="12">
        <v>2</v>
      </c>
      <c r="G1273" s="14">
        <v>30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1346</v>
      </c>
      <c r="B1274" s="12">
        <v>60</v>
      </c>
      <c r="C1274" s="12">
        <v>18</v>
      </c>
      <c r="D1274" s="12" t="s">
        <v>646</v>
      </c>
      <c r="E1274" s="12">
        <v>10</v>
      </c>
      <c r="F1274" s="12">
        <v>2</v>
      </c>
      <c r="G1274" s="14">
        <v>30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1347</v>
      </c>
      <c r="B1275" s="12">
        <v>60</v>
      </c>
      <c r="C1275" s="12">
        <v>18</v>
      </c>
      <c r="D1275" s="12" t="s">
        <v>636</v>
      </c>
      <c r="E1275" s="12">
        <v>10</v>
      </c>
      <c r="F1275" s="12">
        <v>2</v>
      </c>
      <c r="G1275" s="14">
        <v>30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1347</v>
      </c>
      <c r="B1276" s="12">
        <v>60</v>
      </c>
      <c r="C1276" s="12">
        <v>18</v>
      </c>
      <c r="D1276" s="12" t="s">
        <v>641</v>
      </c>
      <c r="E1276" s="12">
        <v>10</v>
      </c>
      <c r="F1276" s="12">
        <v>2</v>
      </c>
      <c r="G1276" s="14">
        <v>30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1347</v>
      </c>
      <c r="B1277" s="12">
        <v>60</v>
      </c>
      <c r="C1277" s="12">
        <v>18</v>
      </c>
      <c r="D1277" s="12" t="s">
        <v>1333</v>
      </c>
      <c r="E1277" s="12">
        <v>10</v>
      </c>
      <c r="F1277" s="12">
        <v>2</v>
      </c>
      <c r="G1277" s="14">
        <v>30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1347</v>
      </c>
      <c r="B1278" s="12">
        <v>60</v>
      </c>
      <c r="C1278" s="12">
        <v>18</v>
      </c>
      <c r="D1278" s="12" t="s">
        <v>640</v>
      </c>
      <c r="E1278" s="12">
        <v>10</v>
      </c>
      <c r="F1278" s="12">
        <v>2</v>
      </c>
      <c r="G1278" s="14">
        <v>30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1347</v>
      </c>
      <c r="B1279" s="12">
        <v>60</v>
      </c>
      <c r="C1279" s="12">
        <v>18</v>
      </c>
      <c r="D1279" s="12" t="s">
        <v>638</v>
      </c>
      <c r="E1279" s="12">
        <v>10</v>
      </c>
      <c r="F1279" s="12">
        <v>2</v>
      </c>
      <c r="G1279" s="14">
        <v>30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1346</v>
      </c>
      <c r="B1280" s="12">
        <v>14</v>
      </c>
      <c r="C1280" s="12">
        <v>22</v>
      </c>
      <c r="D1280" s="12" t="s">
        <v>646</v>
      </c>
      <c r="E1280" s="12">
        <v>10</v>
      </c>
      <c r="F1280" s="12">
        <v>2</v>
      </c>
      <c r="G1280" s="14">
        <v>30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1347</v>
      </c>
      <c r="B1281" s="12">
        <v>14</v>
      </c>
      <c r="C1281" s="12">
        <v>22</v>
      </c>
      <c r="D1281" s="12" t="s">
        <v>636</v>
      </c>
      <c r="E1281" s="12">
        <v>10</v>
      </c>
      <c r="F1281" s="12">
        <v>2</v>
      </c>
      <c r="G1281" s="14">
        <v>30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1347</v>
      </c>
      <c r="B1282" s="12">
        <v>14</v>
      </c>
      <c r="C1282" s="12">
        <v>22</v>
      </c>
      <c r="D1282" s="12" t="s">
        <v>641</v>
      </c>
      <c r="E1282" s="12">
        <v>10</v>
      </c>
      <c r="F1282" s="12">
        <v>2</v>
      </c>
      <c r="G1282" s="14">
        <v>30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1347</v>
      </c>
      <c r="B1283" s="12">
        <v>14</v>
      </c>
      <c r="C1283" s="12">
        <v>22</v>
      </c>
      <c r="D1283" s="12" t="s">
        <v>1333</v>
      </c>
      <c r="E1283" s="12">
        <v>10</v>
      </c>
      <c r="F1283" s="12">
        <v>2</v>
      </c>
      <c r="G1283" s="14">
        <v>30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1347</v>
      </c>
      <c r="B1284" s="12">
        <v>14</v>
      </c>
      <c r="C1284" s="12">
        <v>22</v>
      </c>
      <c r="D1284" s="12" t="s">
        <v>640</v>
      </c>
      <c r="E1284" s="12">
        <v>10</v>
      </c>
      <c r="F1284" s="12">
        <v>2</v>
      </c>
      <c r="G1284" s="14">
        <v>30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1347</v>
      </c>
      <c r="B1285" s="12">
        <v>14</v>
      </c>
      <c r="C1285" s="12">
        <v>22</v>
      </c>
      <c r="D1285" s="12" t="s">
        <v>638</v>
      </c>
      <c r="E1285" s="12">
        <v>10</v>
      </c>
      <c r="F1285" s="12">
        <v>2</v>
      </c>
      <c r="G1285" s="14">
        <v>30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1346</v>
      </c>
      <c r="B1286" s="12">
        <v>24</v>
      </c>
      <c r="C1286" s="12">
        <v>72</v>
      </c>
      <c r="D1286" s="12" t="s">
        <v>646</v>
      </c>
      <c r="E1286" s="12">
        <v>10</v>
      </c>
      <c r="F1286" s="12">
        <v>2</v>
      </c>
      <c r="G1286" s="14">
        <v>30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1347</v>
      </c>
      <c r="B1287" s="12">
        <v>24</v>
      </c>
      <c r="C1287" s="12">
        <v>72</v>
      </c>
      <c r="D1287" s="12" t="s">
        <v>636</v>
      </c>
      <c r="E1287" s="12">
        <v>10</v>
      </c>
      <c r="F1287" s="12">
        <v>2</v>
      </c>
      <c r="G1287" s="14">
        <v>30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1347</v>
      </c>
      <c r="B1288" s="12">
        <v>24</v>
      </c>
      <c r="C1288" s="12">
        <v>72</v>
      </c>
      <c r="D1288" s="12" t="s">
        <v>641</v>
      </c>
      <c r="E1288" s="12">
        <v>10</v>
      </c>
      <c r="F1288" s="12">
        <v>2</v>
      </c>
      <c r="G1288" s="14">
        <v>30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89" spans="1:14">
      <c r="A1289" s="11" t="s">
        <v>1347</v>
      </c>
      <c r="B1289" s="12">
        <v>24</v>
      </c>
      <c r="C1289" s="12">
        <v>72</v>
      </c>
      <c r="D1289" s="12" t="s">
        <v>1333</v>
      </c>
      <c r="E1289" s="12">
        <v>10</v>
      </c>
      <c r="F1289" s="12">
        <v>2</v>
      </c>
      <c r="G1289" s="14">
        <v>30</v>
      </c>
      <c r="H1289" s="12">
        <v>0</v>
      </c>
      <c r="I1289" s="12">
        <v>246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</row>
    <row r="1290" spans="1:14">
      <c r="A1290" s="11" t="s">
        <v>1347</v>
      </c>
      <c r="B1290" s="12">
        <v>24</v>
      </c>
      <c r="C1290" s="12">
        <v>72</v>
      </c>
      <c r="D1290" s="12" t="s">
        <v>640</v>
      </c>
      <c r="E1290" s="12">
        <v>10</v>
      </c>
      <c r="F1290" s="12">
        <v>2</v>
      </c>
      <c r="G1290" s="14">
        <v>30</v>
      </c>
      <c r="H1290" s="12">
        <v>0</v>
      </c>
      <c r="I1290" s="12">
        <v>246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</row>
    <row r="1291" spans="1:14">
      <c r="A1291" s="11" t="s">
        <v>1347</v>
      </c>
      <c r="B1291" s="12">
        <v>24</v>
      </c>
      <c r="C1291" s="12">
        <v>72</v>
      </c>
      <c r="D1291" s="12" t="s">
        <v>638</v>
      </c>
      <c r="E1291" s="12">
        <v>10</v>
      </c>
      <c r="F1291" s="12">
        <v>2</v>
      </c>
      <c r="G1291" s="14">
        <v>30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3" spans="1:14">
      <c r="A1293" s="11" t="s">
        <v>1348</v>
      </c>
    </row>
    <row r="1294" spans="1:14">
      <c r="A1294" s="11" t="s">
        <v>1349</v>
      </c>
      <c r="B1294" s="12">
        <v>50</v>
      </c>
      <c r="C1294" s="12">
        <v>50</v>
      </c>
      <c r="D1294" s="12" t="s">
        <v>646</v>
      </c>
      <c r="E1294" s="12">
        <v>50</v>
      </c>
      <c r="F1294" s="12">
        <v>6</v>
      </c>
      <c r="G1294" s="14">
        <v>80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1350</v>
      </c>
      <c r="B1295" s="12">
        <v>50</v>
      </c>
      <c r="C1295" s="12">
        <v>50</v>
      </c>
      <c r="D1295" s="12" t="s">
        <v>636</v>
      </c>
      <c r="E1295" s="12">
        <v>50</v>
      </c>
      <c r="F1295" s="12">
        <v>6</v>
      </c>
      <c r="G1295" s="14">
        <v>80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1350</v>
      </c>
      <c r="B1296" s="12">
        <v>50</v>
      </c>
      <c r="C1296" s="12">
        <v>50</v>
      </c>
      <c r="D1296" s="12" t="s">
        <v>641</v>
      </c>
      <c r="E1296" s="12">
        <v>50</v>
      </c>
      <c r="F1296" s="12">
        <v>6</v>
      </c>
      <c r="G1296" s="14">
        <v>80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1350</v>
      </c>
      <c r="B1297" s="12">
        <v>50</v>
      </c>
      <c r="C1297" s="12">
        <v>50</v>
      </c>
      <c r="D1297" s="12" t="s">
        <v>1333</v>
      </c>
      <c r="E1297" s="12">
        <v>50</v>
      </c>
      <c r="F1297" s="12">
        <v>6</v>
      </c>
      <c r="G1297" s="14">
        <v>80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1350</v>
      </c>
      <c r="B1298" s="12">
        <v>50</v>
      </c>
      <c r="C1298" s="12">
        <v>50</v>
      </c>
      <c r="D1298" s="12" t="s">
        <v>640</v>
      </c>
      <c r="E1298" s="12">
        <v>50</v>
      </c>
      <c r="F1298" s="12">
        <v>6</v>
      </c>
      <c r="G1298" s="14">
        <v>80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1350</v>
      </c>
      <c r="B1299" s="12">
        <v>50</v>
      </c>
      <c r="C1299" s="12">
        <v>50</v>
      </c>
      <c r="D1299" s="12" t="s">
        <v>638</v>
      </c>
      <c r="E1299" s="12">
        <v>50</v>
      </c>
      <c r="F1299" s="12">
        <v>6</v>
      </c>
      <c r="G1299" s="14">
        <v>80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1350</v>
      </c>
      <c r="B1300" s="12">
        <v>50</v>
      </c>
      <c r="C1300" s="12">
        <v>50</v>
      </c>
      <c r="D1300" s="12" t="s">
        <v>645</v>
      </c>
      <c r="E1300" s="12">
        <v>50</v>
      </c>
      <c r="F1300" s="12">
        <v>2</v>
      </c>
      <c r="G1300" s="14">
        <v>80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1350</v>
      </c>
      <c r="B1301" s="12">
        <v>50</v>
      </c>
      <c r="C1301" s="12">
        <v>50</v>
      </c>
      <c r="D1301" s="12" t="s">
        <v>1087</v>
      </c>
      <c r="E1301" s="12">
        <v>50</v>
      </c>
      <c r="F1301" s="12">
        <v>1</v>
      </c>
      <c r="G1301" s="14">
        <v>80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1350</v>
      </c>
      <c r="B1302" s="12">
        <v>50</v>
      </c>
      <c r="C1302" s="12">
        <v>50</v>
      </c>
      <c r="D1302" s="12" t="s">
        <v>1090</v>
      </c>
      <c r="E1302" s="12">
        <v>50</v>
      </c>
      <c r="F1302" s="12">
        <v>1</v>
      </c>
      <c r="G1302" s="14">
        <v>80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1350</v>
      </c>
      <c r="B1303" s="12">
        <v>50</v>
      </c>
      <c r="C1303" s="12">
        <v>50</v>
      </c>
      <c r="D1303" s="12" t="s">
        <v>1351</v>
      </c>
      <c r="E1303" s="12">
        <v>50</v>
      </c>
      <c r="F1303" s="12">
        <v>1</v>
      </c>
      <c r="G1303" s="14">
        <v>80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1350</v>
      </c>
      <c r="B1304" s="12">
        <v>50</v>
      </c>
      <c r="C1304" s="12">
        <v>50</v>
      </c>
      <c r="D1304" s="12" t="s">
        <v>1352</v>
      </c>
      <c r="E1304" s="12">
        <v>50</v>
      </c>
      <c r="F1304" s="12">
        <v>1</v>
      </c>
      <c r="G1304" s="14">
        <v>80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1349</v>
      </c>
      <c r="B1305" s="12">
        <v>47</v>
      </c>
      <c r="C1305" s="12">
        <v>26</v>
      </c>
      <c r="D1305" s="12" t="s">
        <v>646</v>
      </c>
      <c r="E1305" s="12">
        <v>10</v>
      </c>
      <c r="F1305" s="12">
        <v>2</v>
      </c>
      <c r="G1305" s="14">
        <v>30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1350</v>
      </c>
      <c r="B1306" s="12">
        <v>47</v>
      </c>
      <c r="C1306" s="12">
        <v>26</v>
      </c>
      <c r="D1306" s="12" t="s">
        <v>636</v>
      </c>
      <c r="E1306" s="12">
        <v>10</v>
      </c>
      <c r="F1306" s="12">
        <v>2</v>
      </c>
      <c r="G1306" s="14">
        <v>30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1350</v>
      </c>
      <c r="B1307" s="12">
        <v>47</v>
      </c>
      <c r="C1307" s="12">
        <v>26</v>
      </c>
      <c r="D1307" s="12" t="s">
        <v>641</v>
      </c>
      <c r="E1307" s="12">
        <v>10</v>
      </c>
      <c r="F1307" s="12">
        <v>2</v>
      </c>
      <c r="G1307" s="14">
        <v>30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1350</v>
      </c>
      <c r="B1308" s="12">
        <v>47</v>
      </c>
      <c r="C1308" s="12">
        <v>26</v>
      </c>
      <c r="D1308" s="12" t="s">
        <v>1333</v>
      </c>
      <c r="E1308" s="12">
        <v>10</v>
      </c>
      <c r="F1308" s="12">
        <v>2</v>
      </c>
      <c r="G1308" s="14">
        <v>30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1350</v>
      </c>
      <c r="B1309" s="12">
        <v>47</v>
      </c>
      <c r="C1309" s="12">
        <v>26</v>
      </c>
      <c r="D1309" s="12" t="s">
        <v>640</v>
      </c>
      <c r="E1309" s="12">
        <v>10</v>
      </c>
      <c r="F1309" s="12">
        <v>2</v>
      </c>
      <c r="G1309" s="14">
        <v>30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1350</v>
      </c>
      <c r="B1310" s="12">
        <v>47</v>
      </c>
      <c r="C1310" s="12">
        <v>26</v>
      </c>
      <c r="D1310" s="12" t="s">
        <v>638</v>
      </c>
      <c r="E1310" s="12">
        <v>10</v>
      </c>
      <c r="F1310" s="12">
        <v>2</v>
      </c>
      <c r="G1310" s="14">
        <v>30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1349</v>
      </c>
      <c r="B1311" s="12">
        <v>80</v>
      </c>
      <c r="C1311" s="12">
        <v>50</v>
      </c>
      <c r="D1311" s="12" t="s">
        <v>646</v>
      </c>
      <c r="E1311" s="12">
        <v>10</v>
      </c>
      <c r="F1311" s="12">
        <v>2</v>
      </c>
      <c r="G1311" s="14">
        <v>30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1350</v>
      </c>
      <c r="B1312" s="12">
        <v>80</v>
      </c>
      <c r="C1312" s="12">
        <v>50</v>
      </c>
      <c r="D1312" s="12" t="s">
        <v>636</v>
      </c>
      <c r="E1312" s="12">
        <v>10</v>
      </c>
      <c r="F1312" s="12">
        <v>2</v>
      </c>
      <c r="G1312" s="14">
        <v>30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1350</v>
      </c>
      <c r="B1313" s="12">
        <v>80</v>
      </c>
      <c r="C1313" s="12">
        <v>50</v>
      </c>
      <c r="D1313" s="12" t="s">
        <v>641</v>
      </c>
      <c r="E1313" s="12">
        <v>10</v>
      </c>
      <c r="F1313" s="12">
        <v>2</v>
      </c>
      <c r="G1313" s="14">
        <v>30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1350</v>
      </c>
      <c r="B1314" s="12">
        <v>80</v>
      </c>
      <c r="C1314" s="12">
        <v>50</v>
      </c>
      <c r="D1314" s="12" t="s">
        <v>1333</v>
      </c>
      <c r="E1314" s="12">
        <v>10</v>
      </c>
      <c r="F1314" s="12">
        <v>2</v>
      </c>
      <c r="G1314" s="14">
        <v>30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1350</v>
      </c>
      <c r="B1315" s="12">
        <v>80</v>
      </c>
      <c r="C1315" s="12">
        <v>50</v>
      </c>
      <c r="D1315" s="12" t="s">
        <v>640</v>
      </c>
      <c r="E1315" s="12">
        <v>10</v>
      </c>
      <c r="F1315" s="12">
        <v>2</v>
      </c>
      <c r="G1315" s="14">
        <v>30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1350</v>
      </c>
      <c r="B1316" s="12">
        <v>80</v>
      </c>
      <c r="C1316" s="12">
        <v>50</v>
      </c>
      <c r="D1316" s="12" t="s">
        <v>638</v>
      </c>
      <c r="E1316" s="12">
        <v>10</v>
      </c>
      <c r="F1316" s="12">
        <v>2</v>
      </c>
      <c r="G1316" s="14">
        <v>30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1349</v>
      </c>
      <c r="B1317" s="12">
        <v>15</v>
      </c>
      <c r="C1317" s="12">
        <v>78</v>
      </c>
      <c r="D1317" s="12" t="s">
        <v>646</v>
      </c>
      <c r="E1317" s="12">
        <v>10</v>
      </c>
      <c r="F1317" s="12">
        <v>2</v>
      </c>
      <c r="G1317" s="14">
        <v>30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1350</v>
      </c>
      <c r="B1318" s="12">
        <v>15</v>
      </c>
      <c r="C1318" s="12">
        <v>78</v>
      </c>
      <c r="D1318" s="12" t="s">
        <v>636</v>
      </c>
      <c r="E1318" s="12">
        <v>10</v>
      </c>
      <c r="F1318" s="12">
        <v>2</v>
      </c>
      <c r="G1318" s="14">
        <v>30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1350</v>
      </c>
      <c r="B1319" s="12">
        <v>15</v>
      </c>
      <c r="C1319" s="12">
        <v>78</v>
      </c>
      <c r="D1319" s="12" t="s">
        <v>641</v>
      </c>
      <c r="E1319" s="12">
        <v>10</v>
      </c>
      <c r="F1319" s="12">
        <v>2</v>
      </c>
      <c r="G1319" s="14">
        <v>30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1350</v>
      </c>
      <c r="B1320" s="12">
        <v>15</v>
      </c>
      <c r="C1320" s="12">
        <v>78</v>
      </c>
      <c r="D1320" s="12" t="s">
        <v>1333</v>
      </c>
      <c r="E1320" s="12">
        <v>10</v>
      </c>
      <c r="F1320" s="12">
        <v>2</v>
      </c>
      <c r="G1320" s="14">
        <v>30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1350</v>
      </c>
      <c r="B1321" s="12">
        <v>15</v>
      </c>
      <c r="C1321" s="12">
        <v>78</v>
      </c>
      <c r="D1321" s="12" t="s">
        <v>640</v>
      </c>
      <c r="E1321" s="12">
        <v>10</v>
      </c>
      <c r="F1321" s="12">
        <v>2</v>
      </c>
      <c r="G1321" s="14">
        <v>30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1350</v>
      </c>
      <c r="B1322" s="12">
        <v>15</v>
      </c>
      <c r="C1322" s="12">
        <v>78</v>
      </c>
      <c r="D1322" s="12" t="s">
        <v>638</v>
      </c>
      <c r="E1322" s="12">
        <v>10</v>
      </c>
      <c r="F1322" s="12">
        <v>2</v>
      </c>
      <c r="G1322" s="14">
        <v>30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1349</v>
      </c>
      <c r="B1323" s="12">
        <v>25</v>
      </c>
      <c r="C1323" s="12">
        <v>50</v>
      </c>
      <c r="D1323" s="12" t="s">
        <v>646</v>
      </c>
      <c r="E1323" s="12">
        <v>10</v>
      </c>
      <c r="F1323" s="12">
        <v>2</v>
      </c>
      <c r="G1323" s="14">
        <v>30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1350</v>
      </c>
      <c r="B1324" s="12">
        <v>25</v>
      </c>
      <c r="C1324" s="12">
        <v>50</v>
      </c>
      <c r="D1324" s="12" t="s">
        <v>636</v>
      </c>
      <c r="E1324" s="12">
        <v>10</v>
      </c>
      <c r="F1324" s="12">
        <v>2</v>
      </c>
      <c r="G1324" s="14">
        <v>30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1350</v>
      </c>
      <c r="B1325" s="12">
        <v>25</v>
      </c>
      <c r="C1325" s="12">
        <v>50</v>
      </c>
      <c r="D1325" s="12" t="s">
        <v>641</v>
      </c>
      <c r="E1325" s="12">
        <v>10</v>
      </c>
      <c r="F1325" s="12">
        <v>2</v>
      </c>
      <c r="G1325" s="14">
        <v>30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1350</v>
      </c>
      <c r="B1326" s="12">
        <v>25</v>
      </c>
      <c r="C1326" s="12">
        <v>50</v>
      </c>
      <c r="D1326" s="12" t="s">
        <v>1333</v>
      </c>
      <c r="E1326" s="12">
        <v>10</v>
      </c>
      <c r="F1326" s="12">
        <v>2</v>
      </c>
      <c r="G1326" s="14">
        <v>30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1350</v>
      </c>
      <c r="B1327" s="12">
        <v>25</v>
      </c>
      <c r="C1327" s="12">
        <v>50</v>
      </c>
      <c r="D1327" s="12" t="s">
        <v>640</v>
      </c>
      <c r="E1327" s="12">
        <v>10</v>
      </c>
      <c r="F1327" s="12">
        <v>2</v>
      </c>
      <c r="G1327" s="14">
        <v>30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1350</v>
      </c>
      <c r="B1328" s="12">
        <v>25</v>
      </c>
      <c r="C1328" s="12">
        <v>50</v>
      </c>
      <c r="D1328" s="12" t="s">
        <v>638</v>
      </c>
      <c r="E1328" s="12">
        <v>10</v>
      </c>
      <c r="F1328" s="12">
        <v>2</v>
      </c>
      <c r="G1328" s="14">
        <v>30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1349</v>
      </c>
      <c r="B1329" s="12">
        <v>48</v>
      </c>
      <c r="C1329" s="12">
        <v>64</v>
      </c>
      <c r="D1329" s="12" t="s">
        <v>646</v>
      </c>
      <c r="E1329" s="12">
        <v>10</v>
      </c>
      <c r="F1329" s="12">
        <v>2</v>
      </c>
      <c r="G1329" s="14">
        <v>30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1350</v>
      </c>
      <c r="B1330" s="12">
        <v>48</v>
      </c>
      <c r="C1330" s="12">
        <v>64</v>
      </c>
      <c r="D1330" s="12" t="s">
        <v>636</v>
      </c>
      <c r="E1330" s="12">
        <v>10</v>
      </c>
      <c r="F1330" s="12">
        <v>2</v>
      </c>
      <c r="G1330" s="14">
        <v>30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1350</v>
      </c>
      <c r="B1331" s="12">
        <v>48</v>
      </c>
      <c r="C1331" s="12">
        <v>64</v>
      </c>
      <c r="D1331" s="12" t="s">
        <v>641</v>
      </c>
      <c r="E1331" s="12">
        <v>10</v>
      </c>
      <c r="F1331" s="12">
        <v>2</v>
      </c>
      <c r="G1331" s="14">
        <v>30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A1332" s="11" t="s">
        <v>1350</v>
      </c>
      <c r="B1332" s="12">
        <v>48</v>
      </c>
      <c r="C1332" s="12">
        <v>64</v>
      </c>
      <c r="D1332" s="12" t="s">
        <v>1333</v>
      </c>
      <c r="E1332" s="12">
        <v>10</v>
      </c>
      <c r="F1332" s="12">
        <v>2</v>
      </c>
      <c r="G1332" s="14">
        <v>30</v>
      </c>
      <c r="H1332" s="12">
        <v>0</v>
      </c>
      <c r="I1332" s="12">
        <v>246</v>
      </c>
      <c r="J1332" s="12">
        <v>0</v>
      </c>
      <c r="K1332" s="12">
        <v>0</v>
      </c>
      <c r="L1332" s="12">
        <v>0</v>
      </c>
      <c r="M1332" s="12">
        <v>0</v>
      </c>
      <c r="N1332" s="12">
        <v>0</v>
      </c>
    </row>
    <row r="1333" spans="1:14">
      <c r="A1333" s="11" t="s">
        <v>1350</v>
      </c>
      <c r="B1333" s="12">
        <v>48</v>
      </c>
      <c r="C1333" s="12">
        <v>64</v>
      </c>
      <c r="D1333" s="12" t="s">
        <v>640</v>
      </c>
      <c r="E1333" s="12">
        <v>10</v>
      </c>
      <c r="F1333" s="12">
        <v>2</v>
      </c>
      <c r="G1333" s="14">
        <v>30</v>
      </c>
      <c r="H1333" s="12">
        <v>0</v>
      </c>
      <c r="I1333" s="12">
        <v>246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</row>
    <row r="1334" spans="1:14">
      <c r="A1334" s="11" t="s">
        <v>1350</v>
      </c>
      <c r="B1334" s="12">
        <v>48</v>
      </c>
      <c r="C1334" s="12">
        <v>64</v>
      </c>
      <c r="D1334" s="12" t="s">
        <v>638</v>
      </c>
      <c r="E1334" s="12">
        <v>10</v>
      </c>
      <c r="F1334" s="12">
        <v>2</v>
      </c>
      <c r="G1334" s="14">
        <v>30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G1335" s="14"/>
    </row>
    <row r="1336" spans="1:14">
      <c r="A1336" s="11" t="s">
        <v>1353</v>
      </c>
      <c r="G1336" s="14"/>
    </row>
    <row r="1337" spans="1:14">
      <c r="A1337" s="11" t="s">
        <v>1354</v>
      </c>
      <c r="B1337" s="12">
        <v>50</v>
      </c>
      <c r="C1337" s="12">
        <v>50</v>
      </c>
      <c r="D1337" s="12" t="s">
        <v>646</v>
      </c>
      <c r="E1337" s="12">
        <v>50</v>
      </c>
      <c r="F1337" s="12">
        <v>6</v>
      </c>
      <c r="G1337" s="14">
        <v>80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1355</v>
      </c>
      <c r="B1338" s="12">
        <v>50</v>
      </c>
      <c r="C1338" s="12">
        <v>50</v>
      </c>
      <c r="D1338" s="12" t="s">
        <v>636</v>
      </c>
      <c r="E1338" s="12">
        <v>50</v>
      </c>
      <c r="F1338" s="12">
        <v>6</v>
      </c>
      <c r="G1338" s="14">
        <v>80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1355</v>
      </c>
      <c r="B1339" s="12">
        <v>50</v>
      </c>
      <c r="C1339" s="12">
        <v>50</v>
      </c>
      <c r="D1339" s="12" t="s">
        <v>641</v>
      </c>
      <c r="E1339" s="12">
        <v>50</v>
      </c>
      <c r="F1339" s="12">
        <v>6</v>
      </c>
      <c r="G1339" s="14">
        <v>80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1355</v>
      </c>
      <c r="B1340" s="12">
        <v>50</v>
      </c>
      <c r="C1340" s="12">
        <v>50</v>
      </c>
      <c r="D1340" s="12" t="s">
        <v>1333</v>
      </c>
      <c r="E1340" s="12">
        <v>50</v>
      </c>
      <c r="F1340" s="12">
        <v>6</v>
      </c>
      <c r="G1340" s="14">
        <v>80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1355</v>
      </c>
      <c r="B1341" s="12">
        <v>50</v>
      </c>
      <c r="C1341" s="12">
        <v>50</v>
      </c>
      <c r="D1341" s="12" t="s">
        <v>640</v>
      </c>
      <c r="E1341" s="12">
        <v>50</v>
      </c>
      <c r="F1341" s="12">
        <v>6</v>
      </c>
      <c r="G1341" s="14">
        <v>80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1355</v>
      </c>
      <c r="B1342" s="12">
        <v>50</v>
      </c>
      <c r="C1342" s="12">
        <v>50</v>
      </c>
      <c r="D1342" s="12" t="s">
        <v>638</v>
      </c>
      <c r="E1342" s="12">
        <v>50</v>
      </c>
      <c r="F1342" s="12">
        <v>6</v>
      </c>
      <c r="G1342" s="14">
        <v>80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1355</v>
      </c>
      <c r="B1343" s="12">
        <v>50</v>
      </c>
      <c r="C1343" s="12">
        <v>50</v>
      </c>
      <c r="D1343" s="12" t="s">
        <v>616</v>
      </c>
      <c r="E1343" s="12">
        <v>50</v>
      </c>
      <c r="F1343" s="12">
        <v>6</v>
      </c>
      <c r="G1343" s="14">
        <v>80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1355</v>
      </c>
      <c r="B1344" s="12">
        <v>50</v>
      </c>
      <c r="C1344" s="12">
        <v>50</v>
      </c>
      <c r="D1344" s="12" t="s">
        <v>614</v>
      </c>
      <c r="E1344" s="12">
        <v>50</v>
      </c>
      <c r="F1344" s="12">
        <v>6</v>
      </c>
      <c r="G1344" s="14">
        <v>80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1355</v>
      </c>
      <c r="B1345" s="12">
        <v>50</v>
      </c>
      <c r="C1345" s="12">
        <v>50</v>
      </c>
      <c r="D1345" s="12" t="s">
        <v>1356</v>
      </c>
      <c r="E1345" s="12">
        <v>50</v>
      </c>
      <c r="F1345" s="12">
        <v>6</v>
      </c>
      <c r="G1345" s="14">
        <v>80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1355</v>
      </c>
      <c r="B1346" s="12">
        <v>50</v>
      </c>
      <c r="C1346" s="12">
        <v>50</v>
      </c>
      <c r="D1346" s="12" t="s">
        <v>612</v>
      </c>
      <c r="E1346" s="12">
        <v>50</v>
      </c>
      <c r="F1346" s="12">
        <v>6</v>
      </c>
      <c r="G1346" s="14">
        <v>80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1354</v>
      </c>
      <c r="B1347" s="12">
        <v>50</v>
      </c>
      <c r="C1347" s="12">
        <v>50</v>
      </c>
      <c r="D1347" s="12" t="s">
        <v>610</v>
      </c>
      <c r="E1347" s="12">
        <v>50</v>
      </c>
      <c r="F1347" s="12">
        <v>6</v>
      </c>
      <c r="G1347" s="14">
        <v>80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1355</v>
      </c>
      <c r="B1348" s="12">
        <v>50</v>
      </c>
      <c r="C1348" s="12">
        <v>50</v>
      </c>
      <c r="D1348" s="12" t="s">
        <v>645</v>
      </c>
      <c r="E1348" s="12">
        <v>50</v>
      </c>
      <c r="F1348" s="12">
        <v>2</v>
      </c>
      <c r="G1348" s="14">
        <v>80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1355</v>
      </c>
      <c r="B1349" s="12">
        <v>50</v>
      </c>
      <c r="C1349" s="12">
        <v>50</v>
      </c>
      <c r="D1349" s="12" t="s">
        <v>1087</v>
      </c>
      <c r="E1349" s="12">
        <v>50</v>
      </c>
      <c r="F1349" s="12">
        <v>1</v>
      </c>
      <c r="G1349" s="14">
        <v>80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1355</v>
      </c>
      <c r="B1350" s="12">
        <v>50</v>
      </c>
      <c r="C1350" s="12">
        <v>50</v>
      </c>
      <c r="D1350" s="12" t="s">
        <v>1090</v>
      </c>
      <c r="E1350" s="12">
        <v>50</v>
      </c>
      <c r="F1350" s="12">
        <v>1</v>
      </c>
      <c r="G1350" s="14">
        <v>80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1355</v>
      </c>
      <c r="B1351" s="12">
        <v>50</v>
      </c>
      <c r="C1351" s="12">
        <v>50</v>
      </c>
      <c r="D1351" s="12" t="s">
        <v>1351</v>
      </c>
      <c r="E1351" s="12">
        <v>50</v>
      </c>
      <c r="F1351" s="12">
        <v>1</v>
      </c>
      <c r="G1351" s="14">
        <v>80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1355</v>
      </c>
      <c r="B1352" s="12">
        <v>50</v>
      </c>
      <c r="C1352" s="12">
        <v>50</v>
      </c>
      <c r="D1352" s="12" t="s">
        <v>1352</v>
      </c>
      <c r="E1352" s="12">
        <v>50</v>
      </c>
      <c r="F1352" s="12">
        <v>1</v>
      </c>
      <c r="G1352" s="14">
        <v>80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1354</v>
      </c>
      <c r="B1353" s="12">
        <v>30</v>
      </c>
      <c r="C1353" s="12">
        <v>72</v>
      </c>
      <c r="D1353" s="12" t="s">
        <v>646</v>
      </c>
      <c r="E1353" s="12">
        <v>10</v>
      </c>
      <c r="F1353" s="12">
        <v>1</v>
      </c>
      <c r="G1353" s="14">
        <v>30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1355</v>
      </c>
      <c r="B1354" s="12">
        <v>30</v>
      </c>
      <c r="C1354" s="12">
        <v>72</v>
      </c>
      <c r="D1354" s="12" t="s">
        <v>636</v>
      </c>
      <c r="E1354" s="12">
        <v>10</v>
      </c>
      <c r="F1354" s="12">
        <v>1</v>
      </c>
      <c r="G1354" s="14">
        <v>30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1355</v>
      </c>
      <c r="B1355" s="12">
        <v>30</v>
      </c>
      <c r="C1355" s="12">
        <v>72</v>
      </c>
      <c r="D1355" s="12" t="s">
        <v>641</v>
      </c>
      <c r="E1355" s="12">
        <v>10</v>
      </c>
      <c r="F1355" s="12">
        <v>1</v>
      </c>
      <c r="G1355" s="14">
        <v>30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1355</v>
      </c>
      <c r="B1356" s="12">
        <v>30</v>
      </c>
      <c r="C1356" s="12">
        <v>72</v>
      </c>
      <c r="D1356" s="12" t="s">
        <v>1333</v>
      </c>
      <c r="E1356" s="12">
        <v>10</v>
      </c>
      <c r="F1356" s="12">
        <v>1</v>
      </c>
      <c r="G1356" s="14">
        <v>30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1355</v>
      </c>
      <c r="B1357" s="12">
        <v>30</v>
      </c>
      <c r="C1357" s="12">
        <v>72</v>
      </c>
      <c r="D1357" s="12" t="s">
        <v>640</v>
      </c>
      <c r="E1357" s="12">
        <v>10</v>
      </c>
      <c r="F1357" s="12">
        <v>1</v>
      </c>
      <c r="G1357" s="14">
        <v>30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1355</v>
      </c>
      <c r="B1358" s="12">
        <v>30</v>
      </c>
      <c r="C1358" s="12">
        <v>72</v>
      </c>
      <c r="D1358" s="12" t="s">
        <v>638</v>
      </c>
      <c r="E1358" s="12">
        <v>10</v>
      </c>
      <c r="F1358" s="12">
        <v>1</v>
      </c>
      <c r="G1358" s="14">
        <v>30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1355</v>
      </c>
      <c r="B1359" s="12">
        <v>30</v>
      </c>
      <c r="C1359" s="12">
        <v>72</v>
      </c>
      <c r="D1359" s="12" t="s">
        <v>616</v>
      </c>
      <c r="E1359" s="12">
        <v>10</v>
      </c>
      <c r="F1359" s="12">
        <v>1</v>
      </c>
      <c r="G1359" s="14">
        <v>30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1355</v>
      </c>
      <c r="B1360" s="12">
        <v>30</v>
      </c>
      <c r="C1360" s="12">
        <v>72</v>
      </c>
      <c r="D1360" s="12" t="s">
        <v>614</v>
      </c>
      <c r="E1360" s="12">
        <v>10</v>
      </c>
      <c r="F1360" s="12">
        <v>1</v>
      </c>
      <c r="G1360" s="14">
        <v>30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1355</v>
      </c>
      <c r="B1361" s="12">
        <v>30</v>
      </c>
      <c r="C1361" s="12">
        <v>72</v>
      </c>
      <c r="D1361" s="12" t="s">
        <v>1356</v>
      </c>
      <c r="E1361" s="12">
        <v>10</v>
      </c>
      <c r="F1361" s="12">
        <v>1</v>
      </c>
      <c r="G1361" s="14">
        <v>30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1355</v>
      </c>
      <c r="B1362" s="12">
        <v>30</v>
      </c>
      <c r="C1362" s="12">
        <v>72</v>
      </c>
      <c r="D1362" s="12" t="s">
        <v>612</v>
      </c>
      <c r="E1362" s="12">
        <v>10</v>
      </c>
      <c r="F1362" s="12">
        <v>1</v>
      </c>
      <c r="G1362" s="14">
        <v>30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1354</v>
      </c>
      <c r="B1363" s="12">
        <v>30</v>
      </c>
      <c r="C1363" s="12">
        <v>72</v>
      </c>
      <c r="D1363" s="12" t="s">
        <v>610</v>
      </c>
      <c r="E1363" s="12">
        <v>10</v>
      </c>
      <c r="F1363" s="12">
        <v>1</v>
      </c>
      <c r="G1363" s="14">
        <v>30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1354</v>
      </c>
      <c r="B1364" s="12">
        <v>40</v>
      </c>
      <c r="C1364" s="12">
        <v>29</v>
      </c>
      <c r="D1364" s="12" t="s">
        <v>646</v>
      </c>
      <c r="E1364" s="12">
        <v>10</v>
      </c>
      <c r="F1364" s="12">
        <v>1</v>
      </c>
      <c r="G1364" s="14">
        <v>30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1355</v>
      </c>
      <c r="B1365" s="12">
        <v>40</v>
      </c>
      <c r="C1365" s="12">
        <v>29</v>
      </c>
      <c r="D1365" s="12" t="s">
        <v>636</v>
      </c>
      <c r="E1365" s="12">
        <v>10</v>
      </c>
      <c r="F1365" s="12">
        <v>1</v>
      </c>
      <c r="G1365" s="14">
        <v>30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1355</v>
      </c>
      <c r="B1366" s="12">
        <v>40</v>
      </c>
      <c r="C1366" s="12">
        <v>29</v>
      </c>
      <c r="D1366" s="12" t="s">
        <v>641</v>
      </c>
      <c r="E1366" s="12">
        <v>10</v>
      </c>
      <c r="F1366" s="12">
        <v>1</v>
      </c>
      <c r="G1366" s="14">
        <v>30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1355</v>
      </c>
      <c r="B1367" s="12">
        <v>40</v>
      </c>
      <c r="C1367" s="12">
        <v>29</v>
      </c>
      <c r="D1367" s="12" t="s">
        <v>1333</v>
      </c>
      <c r="E1367" s="12">
        <v>10</v>
      </c>
      <c r="F1367" s="12">
        <v>1</v>
      </c>
      <c r="G1367" s="14">
        <v>30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1355</v>
      </c>
      <c r="B1368" s="12">
        <v>40</v>
      </c>
      <c r="C1368" s="12">
        <v>29</v>
      </c>
      <c r="D1368" s="12" t="s">
        <v>640</v>
      </c>
      <c r="E1368" s="12">
        <v>10</v>
      </c>
      <c r="F1368" s="12">
        <v>1</v>
      </c>
      <c r="G1368" s="14">
        <v>30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1355</v>
      </c>
      <c r="B1369" s="12">
        <v>40</v>
      </c>
      <c r="C1369" s="12">
        <v>29</v>
      </c>
      <c r="D1369" s="12" t="s">
        <v>638</v>
      </c>
      <c r="E1369" s="12">
        <v>10</v>
      </c>
      <c r="F1369" s="12">
        <v>1</v>
      </c>
      <c r="G1369" s="14">
        <v>30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1355</v>
      </c>
      <c r="B1370" s="12">
        <v>40</v>
      </c>
      <c r="C1370" s="12">
        <v>29</v>
      </c>
      <c r="D1370" s="12" t="s">
        <v>616</v>
      </c>
      <c r="E1370" s="12">
        <v>10</v>
      </c>
      <c r="F1370" s="12">
        <v>1</v>
      </c>
      <c r="G1370" s="14">
        <v>30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1355</v>
      </c>
      <c r="B1371" s="12">
        <v>40</v>
      </c>
      <c r="C1371" s="12">
        <v>29</v>
      </c>
      <c r="D1371" s="12" t="s">
        <v>614</v>
      </c>
      <c r="E1371" s="12">
        <v>10</v>
      </c>
      <c r="F1371" s="12">
        <v>1</v>
      </c>
      <c r="G1371" s="14">
        <v>30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1355</v>
      </c>
      <c r="B1372" s="12">
        <v>40</v>
      </c>
      <c r="C1372" s="12">
        <v>29</v>
      </c>
      <c r="D1372" s="12" t="s">
        <v>1356</v>
      </c>
      <c r="E1372" s="12">
        <v>10</v>
      </c>
      <c r="F1372" s="12">
        <v>1</v>
      </c>
      <c r="G1372" s="14">
        <v>30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1355</v>
      </c>
      <c r="B1373" s="12">
        <v>40</v>
      </c>
      <c r="C1373" s="12">
        <v>29</v>
      </c>
      <c r="D1373" s="12" t="s">
        <v>612</v>
      </c>
      <c r="E1373" s="12">
        <v>10</v>
      </c>
      <c r="F1373" s="12">
        <v>1</v>
      </c>
      <c r="G1373" s="14">
        <v>30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1354</v>
      </c>
      <c r="B1374" s="12">
        <v>40</v>
      </c>
      <c r="C1374" s="12">
        <v>29</v>
      </c>
      <c r="D1374" s="12" t="s">
        <v>610</v>
      </c>
      <c r="E1374" s="12">
        <v>10</v>
      </c>
      <c r="F1374" s="12">
        <v>1</v>
      </c>
      <c r="G1374" s="14">
        <v>30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1354</v>
      </c>
      <c r="B1375" s="12">
        <v>73</v>
      </c>
      <c r="C1375" s="12">
        <v>32</v>
      </c>
      <c r="D1375" s="12" t="s">
        <v>646</v>
      </c>
      <c r="E1375" s="12">
        <v>10</v>
      </c>
      <c r="F1375" s="12">
        <v>1</v>
      </c>
      <c r="G1375" s="14">
        <v>30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1355</v>
      </c>
      <c r="B1376" s="12">
        <v>73</v>
      </c>
      <c r="C1376" s="12">
        <v>32</v>
      </c>
      <c r="D1376" s="12" t="s">
        <v>636</v>
      </c>
      <c r="E1376" s="12">
        <v>10</v>
      </c>
      <c r="F1376" s="12">
        <v>1</v>
      </c>
      <c r="G1376" s="14">
        <v>30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1355</v>
      </c>
      <c r="B1377" s="12">
        <v>73</v>
      </c>
      <c r="C1377" s="12">
        <v>32</v>
      </c>
      <c r="D1377" s="12" t="s">
        <v>641</v>
      </c>
      <c r="E1377" s="12">
        <v>10</v>
      </c>
      <c r="F1377" s="12">
        <v>1</v>
      </c>
      <c r="G1377" s="14">
        <v>30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1355</v>
      </c>
      <c r="B1378" s="12">
        <v>73</v>
      </c>
      <c r="C1378" s="12">
        <v>32</v>
      </c>
      <c r="D1378" s="12" t="s">
        <v>1333</v>
      </c>
      <c r="E1378" s="12">
        <v>10</v>
      </c>
      <c r="F1378" s="12">
        <v>1</v>
      </c>
      <c r="G1378" s="14">
        <v>30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1355</v>
      </c>
      <c r="B1379" s="12">
        <v>73</v>
      </c>
      <c r="C1379" s="12">
        <v>32</v>
      </c>
      <c r="D1379" s="12" t="s">
        <v>640</v>
      </c>
      <c r="E1379" s="12">
        <v>10</v>
      </c>
      <c r="F1379" s="12">
        <v>1</v>
      </c>
      <c r="G1379" s="14">
        <v>30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1355</v>
      </c>
      <c r="B1380" s="12">
        <v>73</v>
      </c>
      <c r="C1380" s="12">
        <v>32</v>
      </c>
      <c r="D1380" s="12" t="s">
        <v>638</v>
      </c>
      <c r="E1380" s="12">
        <v>10</v>
      </c>
      <c r="F1380" s="12">
        <v>1</v>
      </c>
      <c r="G1380" s="14">
        <v>30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1355</v>
      </c>
      <c r="B1381" s="12">
        <v>73</v>
      </c>
      <c r="C1381" s="12">
        <v>32</v>
      </c>
      <c r="D1381" s="12" t="s">
        <v>616</v>
      </c>
      <c r="E1381" s="12">
        <v>10</v>
      </c>
      <c r="F1381" s="12">
        <v>1</v>
      </c>
      <c r="G1381" s="14">
        <v>30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1355</v>
      </c>
      <c r="B1382" s="12">
        <v>73</v>
      </c>
      <c r="C1382" s="12">
        <v>32</v>
      </c>
      <c r="D1382" s="12" t="s">
        <v>614</v>
      </c>
      <c r="E1382" s="12">
        <v>10</v>
      </c>
      <c r="F1382" s="12">
        <v>1</v>
      </c>
      <c r="G1382" s="14">
        <v>30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1355</v>
      </c>
      <c r="B1383" s="12">
        <v>73</v>
      </c>
      <c r="C1383" s="12">
        <v>32</v>
      </c>
      <c r="D1383" s="12" t="s">
        <v>1356</v>
      </c>
      <c r="E1383" s="12">
        <v>10</v>
      </c>
      <c r="F1383" s="12">
        <v>1</v>
      </c>
      <c r="G1383" s="14">
        <v>30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1355</v>
      </c>
      <c r="B1384" s="12">
        <v>73</v>
      </c>
      <c r="C1384" s="12">
        <v>32</v>
      </c>
      <c r="D1384" s="12" t="s">
        <v>612</v>
      </c>
      <c r="E1384" s="12">
        <v>10</v>
      </c>
      <c r="F1384" s="12">
        <v>1</v>
      </c>
      <c r="G1384" s="14">
        <v>30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1354</v>
      </c>
      <c r="B1385" s="12">
        <v>73</v>
      </c>
      <c r="C1385" s="12">
        <v>32</v>
      </c>
      <c r="D1385" s="12" t="s">
        <v>610</v>
      </c>
      <c r="E1385" s="12">
        <v>10</v>
      </c>
      <c r="F1385" s="12">
        <v>1</v>
      </c>
      <c r="G1385" s="14">
        <v>30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1354</v>
      </c>
      <c r="B1386" s="12">
        <v>70</v>
      </c>
      <c r="C1386" s="12">
        <v>80</v>
      </c>
      <c r="D1386" s="12" t="s">
        <v>646</v>
      </c>
      <c r="E1386" s="12">
        <v>15</v>
      </c>
      <c r="F1386" s="12">
        <v>1</v>
      </c>
      <c r="G1386" s="14">
        <v>30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1355</v>
      </c>
      <c r="B1387" s="12">
        <v>70</v>
      </c>
      <c r="C1387" s="12">
        <v>80</v>
      </c>
      <c r="D1387" s="12" t="s">
        <v>636</v>
      </c>
      <c r="E1387" s="12">
        <v>15</v>
      </c>
      <c r="F1387" s="12">
        <v>1</v>
      </c>
      <c r="G1387" s="14">
        <v>30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1355</v>
      </c>
      <c r="B1388" s="12">
        <v>70</v>
      </c>
      <c r="C1388" s="12">
        <v>80</v>
      </c>
      <c r="D1388" s="12" t="s">
        <v>641</v>
      </c>
      <c r="E1388" s="12">
        <v>15</v>
      </c>
      <c r="F1388" s="12">
        <v>1</v>
      </c>
      <c r="G1388" s="14">
        <v>30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1355</v>
      </c>
      <c r="B1389" s="12">
        <v>70</v>
      </c>
      <c r="C1389" s="12">
        <v>80</v>
      </c>
      <c r="D1389" s="12" t="s">
        <v>1333</v>
      </c>
      <c r="E1389" s="12">
        <v>15</v>
      </c>
      <c r="F1389" s="12">
        <v>1</v>
      </c>
      <c r="G1389" s="14">
        <v>30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1355</v>
      </c>
      <c r="B1390" s="12">
        <v>70</v>
      </c>
      <c r="C1390" s="12">
        <v>80</v>
      </c>
      <c r="D1390" s="12" t="s">
        <v>640</v>
      </c>
      <c r="E1390" s="12">
        <v>15</v>
      </c>
      <c r="F1390" s="12">
        <v>1</v>
      </c>
      <c r="G1390" s="14">
        <v>30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1355</v>
      </c>
      <c r="B1391" s="12">
        <v>70</v>
      </c>
      <c r="C1391" s="12">
        <v>80</v>
      </c>
      <c r="D1391" s="12" t="s">
        <v>638</v>
      </c>
      <c r="E1391" s="12">
        <v>15</v>
      </c>
      <c r="F1391" s="12">
        <v>1</v>
      </c>
      <c r="G1391" s="14">
        <v>30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1355</v>
      </c>
      <c r="B1392" s="12">
        <v>70</v>
      </c>
      <c r="C1392" s="12">
        <v>80</v>
      </c>
      <c r="D1392" s="12" t="s">
        <v>616</v>
      </c>
      <c r="E1392" s="12">
        <v>15</v>
      </c>
      <c r="F1392" s="12">
        <v>1</v>
      </c>
      <c r="G1392" s="14">
        <v>30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1355</v>
      </c>
      <c r="B1393" s="12">
        <v>70</v>
      </c>
      <c r="C1393" s="12">
        <v>80</v>
      </c>
      <c r="D1393" s="12" t="s">
        <v>614</v>
      </c>
      <c r="E1393" s="12">
        <v>15</v>
      </c>
      <c r="F1393" s="12">
        <v>1</v>
      </c>
      <c r="G1393" s="14">
        <v>30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4" spans="1:14">
      <c r="A1394" s="11" t="s">
        <v>1355</v>
      </c>
      <c r="B1394" s="12">
        <v>70</v>
      </c>
      <c r="C1394" s="12">
        <v>80</v>
      </c>
      <c r="D1394" s="12" t="s">
        <v>1356</v>
      </c>
      <c r="E1394" s="12">
        <v>15</v>
      </c>
      <c r="F1394" s="12">
        <v>1</v>
      </c>
      <c r="G1394" s="14">
        <v>30</v>
      </c>
      <c r="H1394" s="12">
        <v>0</v>
      </c>
      <c r="I1394" s="12">
        <v>246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</row>
    <row r="1395" spans="1:14">
      <c r="A1395" s="11" t="s">
        <v>1355</v>
      </c>
      <c r="B1395" s="12">
        <v>70</v>
      </c>
      <c r="C1395" s="12">
        <v>80</v>
      </c>
      <c r="D1395" s="12" t="s">
        <v>612</v>
      </c>
      <c r="E1395" s="12">
        <v>15</v>
      </c>
      <c r="F1395" s="12">
        <v>1</v>
      </c>
      <c r="G1395" s="14">
        <v>30</v>
      </c>
      <c r="H1395" s="12">
        <v>0</v>
      </c>
      <c r="I1395" s="12">
        <v>246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</row>
    <row r="1396" spans="1:14">
      <c r="A1396" s="11" t="s">
        <v>1354</v>
      </c>
      <c r="B1396" s="12">
        <v>70</v>
      </c>
      <c r="C1396" s="12">
        <v>80</v>
      </c>
      <c r="D1396" s="12" t="s">
        <v>610</v>
      </c>
      <c r="E1396" s="12">
        <v>15</v>
      </c>
      <c r="F1396" s="12">
        <v>1</v>
      </c>
      <c r="G1396" s="14">
        <v>30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8" spans="1:14">
      <c r="A1398" s="11" t="s">
        <v>1357</v>
      </c>
    </row>
    <row r="1399" spans="1:14">
      <c r="A1399" s="11" t="s">
        <v>1358</v>
      </c>
      <c r="B1399" s="12">
        <v>50</v>
      </c>
      <c r="C1399" s="12">
        <v>50</v>
      </c>
      <c r="D1399" s="12" t="s">
        <v>646</v>
      </c>
      <c r="E1399" s="12">
        <v>50</v>
      </c>
      <c r="F1399" s="12">
        <v>6</v>
      </c>
      <c r="G1399" s="14">
        <v>60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1358</v>
      </c>
      <c r="B1400" s="12">
        <v>50</v>
      </c>
      <c r="C1400" s="12">
        <v>50</v>
      </c>
      <c r="D1400" s="12" t="s">
        <v>636</v>
      </c>
      <c r="E1400" s="12">
        <v>50</v>
      </c>
      <c r="F1400" s="12">
        <v>6</v>
      </c>
      <c r="G1400" s="14">
        <v>80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1358</v>
      </c>
      <c r="B1401" s="12">
        <v>50</v>
      </c>
      <c r="C1401" s="12">
        <v>50</v>
      </c>
      <c r="D1401" s="12" t="s">
        <v>641</v>
      </c>
      <c r="E1401" s="12">
        <v>50</v>
      </c>
      <c r="F1401" s="12">
        <v>6</v>
      </c>
      <c r="G1401" s="14">
        <v>80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1358</v>
      </c>
      <c r="B1402" s="12">
        <v>50</v>
      </c>
      <c r="C1402" s="12">
        <v>50</v>
      </c>
      <c r="D1402" s="12" t="s">
        <v>1333</v>
      </c>
      <c r="E1402" s="12">
        <v>50</v>
      </c>
      <c r="F1402" s="12">
        <v>6</v>
      </c>
      <c r="G1402" s="14">
        <v>80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1358</v>
      </c>
      <c r="B1403" s="12">
        <v>50</v>
      </c>
      <c r="C1403" s="12">
        <v>50</v>
      </c>
      <c r="D1403" s="12" t="s">
        <v>640</v>
      </c>
      <c r="E1403" s="12">
        <v>50</v>
      </c>
      <c r="F1403" s="12">
        <v>6</v>
      </c>
      <c r="G1403" s="14">
        <v>80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1358</v>
      </c>
      <c r="B1404" s="12">
        <v>50</v>
      </c>
      <c r="C1404" s="12">
        <v>50</v>
      </c>
      <c r="D1404" s="12" t="s">
        <v>638</v>
      </c>
      <c r="E1404" s="12">
        <v>50</v>
      </c>
      <c r="F1404" s="12">
        <v>6</v>
      </c>
      <c r="G1404" s="14">
        <v>80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1358</v>
      </c>
      <c r="B1405" s="12">
        <v>50</v>
      </c>
      <c r="C1405" s="12">
        <v>50</v>
      </c>
      <c r="D1405" s="12" t="s">
        <v>1359</v>
      </c>
      <c r="E1405" s="12">
        <v>50</v>
      </c>
      <c r="F1405" s="12">
        <v>6</v>
      </c>
      <c r="G1405" s="14">
        <v>80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1358</v>
      </c>
      <c r="B1406" s="12">
        <v>50</v>
      </c>
      <c r="C1406" s="12">
        <v>50</v>
      </c>
      <c r="D1406" s="12" t="s">
        <v>614</v>
      </c>
      <c r="E1406" s="12">
        <v>50</v>
      </c>
      <c r="F1406" s="12">
        <v>6</v>
      </c>
      <c r="G1406" s="14">
        <v>80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1358</v>
      </c>
      <c r="B1407" s="12">
        <v>50</v>
      </c>
      <c r="C1407" s="12">
        <v>50</v>
      </c>
      <c r="D1407" s="12" t="s">
        <v>1356</v>
      </c>
      <c r="E1407" s="12">
        <v>50</v>
      </c>
      <c r="F1407" s="12">
        <v>6</v>
      </c>
      <c r="G1407" s="14">
        <v>80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1358</v>
      </c>
      <c r="B1408" s="12">
        <v>50</v>
      </c>
      <c r="C1408" s="12">
        <v>50</v>
      </c>
      <c r="D1408" s="12" t="s">
        <v>612</v>
      </c>
      <c r="E1408" s="12">
        <v>50</v>
      </c>
      <c r="F1408" s="12">
        <v>6</v>
      </c>
      <c r="G1408" s="14">
        <v>80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1358</v>
      </c>
      <c r="B1409" s="12">
        <v>50</v>
      </c>
      <c r="C1409" s="12">
        <v>50</v>
      </c>
      <c r="D1409" s="12" t="s">
        <v>610</v>
      </c>
      <c r="E1409" s="12">
        <v>50</v>
      </c>
      <c r="F1409" s="12">
        <v>6</v>
      </c>
      <c r="G1409" s="14">
        <v>80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1360</v>
      </c>
      <c r="B1410" s="12">
        <v>50</v>
      </c>
      <c r="C1410" s="12">
        <v>50</v>
      </c>
      <c r="D1410" s="12" t="s">
        <v>645</v>
      </c>
      <c r="E1410" s="12">
        <v>50</v>
      </c>
      <c r="F1410" s="12">
        <v>2</v>
      </c>
      <c r="G1410" s="14">
        <v>80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1358</v>
      </c>
      <c r="B1411" s="12">
        <v>50</v>
      </c>
      <c r="C1411" s="12">
        <v>50</v>
      </c>
      <c r="D1411" s="12" t="s">
        <v>1087</v>
      </c>
      <c r="E1411" s="12">
        <v>50</v>
      </c>
      <c r="F1411" s="12">
        <v>1</v>
      </c>
      <c r="G1411" s="14">
        <v>80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1358</v>
      </c>
      <c r="B1412" s="12">
        <v>50</v>
      </c>
      <c r="C1412" s="12">
        <v>50</v>
      </c>
      <c r="D1412" s="12" t="s">
        <v>1090</v>
      </c>
      <c r="E1412" s="12">
        <v>50</v>
      </c>
      <c r="F1412" s="12">
        <v>1</v>
      </c>
      <c r="G1412" s="14">
        <v>80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1358</v>
      </c>
      <c r="B1413" s="12">
        <v>50</v>
      </c>
      <c r="C1413" s="12">
        <v>50</v>
      </c>
      <c r="D1413" s="12" t="s">
        <v>1351</v>
      </c>
      <c r="E1413" s="12">
        <v>50</v>
      </c>
      <c r="F1413" s="12">
        <v>1</v>
      </c>
      <c r="G1413" s="14">
        <v>80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1358</v>
      </c>
      <c r="B1414" s="12">
        <v>50</v>
      </c>
      <c r="C1414" s="12">
        <v>50</v>
      </c>
      <c r="D1414" s="12" t="s">
        <v>1352</v>
      </c>
      <c r="E1414" s="12">
        <v>50</v>
      </c>
      <c r="F1414" s="12">
        <v>1</v>
      </c>
      <c r="G1414" s="14">
        <v>80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1358</v>
      </c>
      <c r="B1415" s="12">
        <v>80</v>
      </c>
      <c r="C1415" s="12">
        <v>44</v>
      </c>
      <c r="D1415" s="12" t="s">
        <v>646</v>
      </c>
      <c r="E1415" s="12">
        <v>15</v>
      </c>
      <c r="F1415" s="12">
        <v>1</v>
      </c>
      <c r="G1415" s="14">
        <v>30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1358</v>
      </c>
      <c r="B1416" s="12">
        <v>80</v>
      </c>
      <c r="C1416" s="12">
        <v>44</v>
      </c>
      <c r="D1416" s="12" t="s">
        <v>636</v>
      </c>
      <c r="E1416" s="12">
        <v>15</v>
      </c>
      <c r="F1416" s="12">
        <v>1</v>
      </c>
      <c r="G1416" s="14">
        <v>30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1358</v>
      </c>
      <c r="B1417" s="12">
        <v>80</v>
      </c>
      <c r="C1417" s="12">
        <v>44</v>
      </c>
      <c r="D1417" s="12" t="s">
        <v>641</v>
      </c>
      <c r="E1417" s="12">
        <v>15</v>
      </c>
      <c r="F1417" s="12">
        <v>1</v>
      </c>
      <c r="G1417" s="14">
        <v>30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1358</v>
      </c>
      <c r="B1418" s="12">
        <v>80</v>
      </c>
      <c r="C1418" s="12">
        <v>44</v>
      </c>
      <c r="D1418" s="12" t="s">
        <v>1333</v>
      </c>
      <c r="E1418" s="12">
        <v>15</v>
      </c>
      <c r="F1418" s="12">
        <v>1</v>
      </c>
      <c r="G1418" s="14">
        <v>30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1358</v>
      </c>
      <c r="B1419" s="12">
        <v>80</v>
      </c>
      <c r="C1419" s="12">
        <v>44</v>
      </c>
      <c r="D1419" s="12" t="s">
        <v>640</v>
      </c>
      <c r="E1419" s="12">
        <v>15</v>
      </c>
      <c r="F1419" s="12">
        <v>1</v>
      </c>
      <c r="G1419" s="14">
        <v>30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1358</v>
      </c>
      <c r="B1420" s="12">
        <v>80</v>
      </c>
      <c r="C1420" s="12">
        <v>44</v>
      </c>
      <c r="D1420" s="12" t="s">
        <v>638</v>
      </c>
      <c r="E1420" s="12">
        <v>15</v>
      </c>
      <c r="F1420" s="12">
        <v>1</v>
      </c>
      <c r="G1420" s="14">
        <v>30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1358</v>
      </c>
      <c r="B1421" s="12">
        <v>80</v>
      </c>
      <c r="C1421" s="12">
        <v>44</v>
      </c>
      <c r="D1421" s="12" t="s">
        <v>1359</v>
      </c>
      <c r="E1421" s="12">
        <v>15</v>
      </c>
      <c r="F1421" s="12">
        <v>1</v>
      </c>
      <c r="G1421" s="14">
        <v>30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1358</v>
      </c>
      <c r="B1422" s="12">
        <v>80</v>
      </c>
      <c r="C1422" s="12">
        <v>44</v>
      </c>
      <c r="D1422" s="12" t="s">
        <v>614</v>
      </c>
      <c r="E1422" s="12">
        <v>15</v>
      </c>
      <c r="F1422" s="12">
        <v>1</v>
      </c>
      <c r="G1422" s="14">
        <v>30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1358</v>
      </c>
      <c r="B1423" s="12">
        <v>80</v>
      </c>
      <c r="C1423" s="12">
        <v>44</v>
      </c>
      <c r="D1423" s="12" t="s">
        <v>1356</v>
      </c>
      <c r="E1423" s="12">
        <v>15</v>
      </c>
      <c r="F1423" s="12">
        <v>1</v>
      </c>
      <c r="G1423" s="14">
        <v>30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1358</v>
      </c>
      <c r="B1424" s="12">
        <v>80</v>
      </c>
      <c r="C1424" s="12">
        <v>44</v>
      </c>
      <c r="D1424" s="12" t="s">
        <v>612</v>
      </c>
      <c r="E1424" s="12">
        <v>15</v>
      </c>
      <c r="F1424" s="12">
        <v>1</v>
      </c>
      <c r="G1424" s="14">
        <v>30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1358</v>
      </c>
      <c r="B1425" s="12">
        <v>80</v>
      </c>
      <c r="C1425" s="12">
        <v>44</v>
      </c>
      <c r="D1425" s="12" t="s">
        <v>610</v>
      </c>
      <c r="E1425" s="12">
        <v>15</v>
      </c>
      <c r="F1425" s="12">
        <v>1</v>
      </c>
      <c r="G1425" s="14">
        <v>30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1358</v>
      </c>
      <c r="B1426" s="12">
        <v>49</v>
      </c>
      <c r="C1426" s="12">
        <v>52</v>
      </c>
      <c r="D1426" s="12" t="s">
        <v>646</v>
      </c>
      <c r="E1426" s="12">
        <v>10</v>
      </c>
      <c r="F1426" s="12">
        <v>1</v>
      </c>
      <c r="G1426" s="14">
        <v>30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1358</v>
      </c>
      <c r="B1427" s="12">
        <v>49</v>
      </c>
      <c r="C1427" s="12">
        <v>52</v>
      </c>
      <c r="D1427" s="12" t="s">
        <v>636</v>
      </c>
      <c r="E1427" s="12">
        <v>10</v>
      </c>
      <c r="F1427" s="12">
        <v>1</v>
      </c>
      <c r="G1427" s="14">
        <v>30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1358</v>
      </c>
      <c r="B1428" s="12">
        <v>49</v>
      </c>
      <c r="C1428" s="12">
        <v>52</v>
      </c>
      <c r="D1428" s="12" t="s">
        <v>641</v>
      </c>
      <c r="E1428" s="12">
        <v>10</v>
      </c>
      <c r="F1428" s="12">
        <v>1</v>
      </c>
      <c r="G1428" s="14">
        <v>30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1358</v>
      </c>
      <c r="B1429" s="12">
        <v>49</v>
      </c>
      <c r="C1429" s="12">
        <v>52</v>
      </c>
      <c r="D1429" s="12" t="s">
        <v>1333</v>
      </c>
      <c r="E1429" s="12">
        <v>10</v>
      </c>
      <c r="F1429" s="12">
        <v>1</v>
      </c>
      <c r="G1429" s="14">
        <v>30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1358</v>
      </c>
      <c r="B1430" s="12">
        <v>49</v>
      </c>
      <c r="C1430" s="12">
        <v>52</v>
      </c>
      <c r="D1430" s="12" t="s">
        <v>640</v>
      </c>
      <c r="E1430" s="12">
        <v>10</v>
      </c>
      <c r="F1430" s="12">
        <v>1</v>
      </c>
      <c r="G1430" s="14">
        <v>30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1358</v>
      </c>
      <c r="B1431" s="12">
        <v>49</v>
      </c>
      <c r="C1431" s="12">
        <v>52</v>
      </c>
      <c r="D1431" s="12" t="s">
        <v>638</v>
      </c>
      <c r="E1431" s="12">
        <v>10</v>
      </c>
      <c r="F1431" s="12">
        <v>1</v>
      </c>
      <c r="G1431" s="14">
        <v>30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1358</v>
      </c>
      <c r="B1432" s="12">
        <v>49</v>
      </c>
      <c r="C1432" s="12">
        <v>52</v>
      </c>
      <c r="D1432" s="12" t="s">
        <v>1359</v>
      </c>
      <c r="E1432" s="12">
        <v>10</v>
      </c>
      <c r="F1432" s="12">
        <v>1</v>
      </c>
      <c r="G1432" s="14">
        <v>30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1358</v>
      </c>
      <c r="B1433" s="12">
        <v>49</v>
      </c>
      <c r="C1433" s="12">
        <v>52</v>
      </c>
      <c r="D1433" s="12" t="s">
        <v>614</v>
      </c>
      <c r="E1433" s="12">
        <v>10</v>
      </c>
      <c r="F1433" s="12">
        <v>1</v>
      </c>
      <c r="G1433" s="14">
        <v>30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1358</v>
      </c>
      <c r="B1434" s="12">
        <v>49</v>
      </c>
      <c r="C1434" s="12">
        <v>52</v>
      </c>
      <c r="D1434" s="12" t="s">
        <v>1356</v>
      </c>
      <c r="E1434" s="12">
        <v>10</v>
      </c>
      <c r="F1434" s="12">
        <v>1</v>
      </c>
      <c r="G1434" s="14">
        <v>30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1358</v>
      </c>
      <c r="B1435" s="12">
        <v>49</v>
      </c>
      <c r="C1435" s="12">
        <v>52</v>
      </c>
      <c r="D1435" s="12" t="s">
        <v>612</v>
      </c>
      <c r="E1435" s="12">
        <v>10</v>
      </c>
      <c r="F1435" s="12">
        <v>1</v>
      </c>
      <c r="G1435" s="14">
        <v>30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1358</v>
      </c>
      <c r="B1436" s="12">
        <v>49</v>
      </c>
      <c r="C1436" s="12">
        <v>52</v>
      </c>
      <c r="D1436" s="12" t="s">
        <v>610</v>
      </c>
      <c r="E1436" s="12">
        <v>10</v>
      </c>
      <c r="F1436" s="12">
        <v>1</v>
      </c>
      <c r="G1436" s="14">
        <v>30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1358</v>
      </c>
      <c r="B1437" s="12">
        <v>28</v>
      </c>
      <c r="C1437" s="12">
        <v>15</v>
      </c>
      <c r="D1437" s="12" t="s">
        <v>646</v>
      </c>
      <c r="E1437" s="12">
        <v>10</v>
      </c>
      <c r="F1437" s="12">
        <v>1</v>
      </c>
      <c r="G1437" s="14">
        <v>30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1358</v>
      </c>
      <c r="B1438" s="12">
        <v>28</v>
      </c>
      <c r="C1438" s="12">
        <v>15</v>
      </c>
      <c r="D1438" s="12" t="s">
        <v>636</v>
      </c>
      <c r="E1438" s="12">
        <v>10</v>
      </c>
      <c r="F1438" s="12">
        <v>1</v>
      </c>
      <c r="G1438" s="14">
        <v>30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1358</v>
      </c>
      <c r="B1439" s="12">
        <v>28</v>
      </c>
      <c r="C1439" s="12">
        <v>15</v>
      </c>
      <c r="D1439" s="12" t="s">
        <v>641</v>
      </c>
      <c r="E1439" s="12">
        <v>10</v>
      </c>
      <c r="F1439" s="12">
        <v>1</v>
      </c>
      <c r="G1439" s="14">
        <v>30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1358</v>
      </c>
      <c r="B1440" s="12">
        <v>28</v>
      </c>
      <c r="C1440" s="12">
        <v>15</v>
      </c>
      <c r="D1440" s="12" t="s">
        <v>1333</v>
      </c>
      <c r="E1440" s="12">
        <v>10</v>
      </c>
      <c r="F1440" s="12">
        <v>1</v>
      </c>
      <c r="G1440" s="14">
        <v>30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1358</v>
      </c>
      <c r="B1441" s="12">
        <v>28</v>
      </c>
      <c r="C1441" s="12">
        <v>15</v>
      </c>
      <c r="D1441" s="12" t="s">
        <v>640</v>
      </c>
      <c r="E1441" s="12">
        <v>10</v>
      </c>
      <c r="F1441" s="12">
        <v>1</v>
      </c>
      <c r="G1441" s="14">
        <v>30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1358</v>
      </c>
      <c r="B1442" s="12">
        <v>28</v>
      </c>
      <c r="C1442" s="12">
        <v>15</v>
      </c>
      <c r="D1442" s="12" t="s">
        <v>638</v>
      </c>
      <c r="E1442" s="12">
        <v>10</v>
      </c>
      <c r="F1442" s="12">
        <v>1</v>
      </c>
      <c r="G1442" s="14">
        <v>30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1358</v>
      </c>
      <c r="B1443" s="12">
        <v>28</v>
      </c>
      <c r="C1443" s="12">
        <v>15</v>
      </c>
      <c r="D1443" s="12" t="s">
        <v>1359</v>
      </c>
      <c r="E1443" s="12">
        <v>10</v>
      </c>
      <c r="F1443" s="12">
        <v>1</v>
      </c>
      <c r="G1443" s="14">
        <v>30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1358</v>
      </c>
      <c r="B1444" s="12">
        <v>28</v>
      </c>
      <c r="C1444" s="12">
        <v>15</v>
      </c>
      <c r="D1444" s="12" t="s">
        <v>614</v>
      </c>
      <c r="E1444" s="12">
        <v>10</v>
      </c>
      <c r="F1444" s="12">
        <v>1</v>
      </c>
      <c r="G1444" s="14">
        <v>30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1358</v>
      </c>
      <c r="B1445" s="12">
        <v>28</v>
      </c>
      <c r="C1445" s="12">
        <v>15</v>
      </c>
      <c r="D1445" s="12" t="s">
        <v>1356</v>
      </c>
      <c r="E1445" s="12">
        <v>10</v>
      </c>
      <c r="F1445" s="12">
        <v>1</v>
      </c>
      <c r="G1445" s="14">
        <v>30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1358</v>
      </c>
      <c r="B1446" s="12">
        <v>28</v>
      </c>
      <c r="C1446" s="12">
        <v>15</v>
      </c>
      <c r="D1446" s="12" t="s">
        <v>612</v>
      </c>
      <c r="E1446" s="12">
        <v>10</v>
      </c>
      <c r="F1446" s="12">
        <v>1</v>
      </c>
      <c r="G1446" s="14">
        <v>30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1358</v>
      </c>
      <c r="B1447" s="12">
        <v>28</v>
      </c>
      <c r="C1447" s="12">
        <v>15</v>
      </c>
      <c r="D1447" s="12" t="s">
        <v>610</v>
      </c>
      <c r="E1447" s="12">
        <v>10</v>
      </c>
      <c r="F1447" s="12">
        <v>1</v>
      </c>
      <c r="G1447" s="14">
        <v>30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1358</v>
      </c>
      <c r="B1448" s="12">
        <v>24</v>
      </c>
      <c r="C1448" s="12">
        <v>70</v>
      </c>
      <c r="D1448" s="12" t="s">
        <v>646</v>
      </c>
      <c r="E1448" s="12">
        <v>10</v>
      </c>
      <c r="F1448" s="12">
        <v>1</v>
      </c>
      <c r="G1448" s="14">
        <v>30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1358</v>
      </c>
      <c r="B1449" s="12">
        <v>24</v>
      </c>
      <c r="C1449" s="12">
        <v>70</v>
      </c>
      <c r="D1449" s="12" t="s">
        <v>636</v>
      </c>
      <c r="E1449" s="12">
        <v>10</v>
      </c>
      <c r="F1449" s="12">
        <v>1</v>
      </c>
      <c r="G1449" s="14">
        <v>30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1358</v>
      </c>
      <c r="B1450" s="12">
        <v>24</v>
      </c>
      <c r="C1450" s="12">
        <v>70</v>
      </c>
      <c r="D1450" s="12" t="s">
        <v>641</v>
      </c>
      <c r="E1450" s="12">
        <v>10</v>
      </c>
      <c r="F1450" s="12">
        <v>1</v>
      </c>
      <c r="G1450" s="14">
        <v>30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1358</v>
      </c>
      <c r="B1451" s="12">
        <v>24</v>
      </c>
      <c r="C1451" s="12">
        <v>70</v>
      </c>
      <c r="D1451" s="12" t="s">
        <v>1333</v>
      </c>
      <c r="E1451" s="12">
        <v>10</v>
      </c>
      <c r="F1451" s="12">
        <v>1</v>
      </c>
      <c r="G1451" s="14">
        <v>30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1358</v>
      </c>
      <c r="B1452" s="12">
        <v>24</v>
      </c>
      <c r="C1452" s="12">
        <v>70</v>
      </c>
      <c r="D1452" s="12" t="s">
        <v>640</v>
      </c>
      <c r="E1452" s="12">
        <v>10</v>
      </c>
      <c r="F1452" s="12">
        <v>1</v>
      </c>
      <c r="G1452" s="14">
        <v>30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1358</v>
      </c>
      <c r="B1453" s="12">
        <v>24</v>
      </c>
      <c r="C1453" s="12">
        <v>70</v>
      </c>
      <c r="D1453" s="12" t="s">
        <v>638</v>
      </c>
      <c r="E1453" s="12">
        <v>10</v>
      </c>
      <c r="F1453" s="12">
        <v>1</v>
      </c>
      <c r="G1453" s="14">
        <v>30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1358</v>
      </c>
      <c r="B1454" s="12">
        <v>24</v>
      </c>
      <c r="C1454" s="12">
        <v>70</v>
      </c>
      <c r="D1454" s="12" t="s">
        <v>1359</v>
      </c>
      <c r="E1454" s="12">
        <v>10</v>
      </c>
      <c r="F1454" s="12">
        <v>1</v>
      </c>
      <c r="G1454" s="14">
        <v>30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1358</v>
      </c>
      <c r="B1455" s="12">
        <v>24</v>
      </c>
      <c r="C1455" s="12">
        <v>70</v>
      </c>
      <c r="D1455" s="12" t="s">
        <v>614</v>
      </c>
      <c r="E1455" s="12">
        <v>10</v>
      </c>
      <c r="F1455" s="12">
        <v>1</v>
      </c>
      <c r="G1455" s="14">
        <v>30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6" spans="1:14">
      <c r="A1456" s="11" t="s">
        <v>1358</v>
      </c>
      <c r="B1456" s="12">
        <v>24</v>
      </c>
      <c r="C1456" s="12">
        <v>70</v>
      </c>
      <c r="D1456" s="12" t="s">
        <v>1356</v>
      </c>
      <c r="E1456" s="12">
        <v>10</v>
      </c>
      <c r="F1456" s="12">
        <v>1</v>
      </c>
      <c r="G1456" s="14">
        <v>30</v>
      </c>
      <c r="H1456" s="12">
        <v>0</v>
      </c>
      <c r="I1456" s="12">
        <v>246</v>
      </c>
      <c r="J1456" s="12">
        <v>0</v>
      </c>
      <c r="K1456" s="12">
        <v>0</v>
      </c>
      <c r="L1456" s="12">
        <v>0</v>
      </c>
      <c r="M1456" s="12">
        <v>0</v>
      </c>
      <c r="N1456" s="12">
        <v>0</v>
      </c>
    </row>
    <row r="1457" spans="1:14">
      <c r="A1457" s="11" t="s">
        <v>1358</v>
      </c>
      <c r="B1457" s="12">
        <v>24</v>
      </c>
      <c r="C1457" s="12">
        <v>70</v>
      </c>
      <c r="D1457" s="12" t="s">
        <v>612</v>
      </c>
      <c r="E1457" s="12">
        <v>10</v>
      </c>
      <c r="F1457" s="12">
        <v>1</v>
      </c>
      <c r="G1457" s="14">
        <v>30</v>
      </c>
      <c r="H1457" s="12">
        <v>0</v>
      </c>
      <c r="I1457" s="12">
        <v>246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</row>
    <row r="1458" spans="1:14">
      <c r="A1458" s="11" t="s">
        <v>1358</v>
      </c>
      <c r="B1458" s="12">
        <v>24</v>
      </c>
      <c r="C1458" s="12">
        <v>70</v>
      </c>
      <c r="D1458" s="12" t="s">
        <v>610</v>
      </c>
      <c r="E1458" s="12">
        <v>10</v>
      </c>
      <c r="F1458" s="12">
        <v>1</v>
      </c>
      <c r="G1458" s="14">
        <v>30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60" spans="1:14">
      <c r="A1460" s="11" t="s">
        <v>1361</v>
      </c>
    </row>
    <row r="1461" spans="1:14">
      <c r="A1461" s="11" t="s">
        <v>1362</v>
      </c>
      <c r="B1461" s="12">
        <v>50</v>
      </c>
      <c r="C1461" s="12">
        <v>50</v>
      </c>
      <c r="D1461" s="12" t="s">
        <v>616</v>
      </c>
      <c r="E1461" s="12">
        <v>35</v>
      </c>
      <c r="F1461" s="12">
        <v>5</v>
      </c>
      <c r="G1461" s="14">
        <v>80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1363</v>
      </c>
      <c r="B1462" s="12">
        <v>50</v>
      </c>
      <c r="C1462" s="12">
        <v>50</v>
      </c>
      <c r="D1462" s="12" t="s">
        <v>614</v>
      </c>
      <c r="E1462" s="12">
        <v>35</v>
      </c>
      <c r="F1462" s="12">
        <v>5</v>
      </c>
      <c r="G1462" s="14">
        <v>80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1363</v>
      </c>
      <c r="B1463" s="12">
        <v>50</v>
      </c>
      <c r="C1463" s="12">
        <v>50</v>
      </c>
      <c r="D1463" s="12" t="s">
        <v>1356</v>
      </c>
      <c r="E1463" s="12">
        <v>35</v>
      </c>
      <c r="F1463" s="12">
        <v>5</v>
      </c>
      <c r="G1463" s="14">
        <v>80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1363</v>
      </c>
      <c r="B1464" s="12">
        <v>50</v>
      </c>
      <c r="C1464" s="12">
        <v>50</v>
      </c>
      <c r="D1464" s="12" t="s">
        <v>612</v>
      </c>
      <c r="E1464" s="12">
        <v>35</v>
      </c>
      <c r="F1464" s="12">
        <v>5</v>
      </c>
      <c r="G1464" s="14">
        <v>80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1363</v>
      </c>
      <c r="B1465" s="12">
        <v>50</v>
      </c>
      <c r="C1465" s="12">
        <v>50</v>
      </c>
      <c r="D1465" s="12" t="s">
        <v>610</v>
      </c>
      <c r="E1465" s="12">
        <v>35</v>
      </c>
      <c r="F1465" s="12">
        <v>5</v>
      </c>
      <c r="G1465" s="14">
        <v>80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1362</v>
      </c>
      <c r="B1466" s="12">
        <v>50</v>
      </c>
      <c r="C1466" s="12">
        <v>50</v>
      </c>
      <c r="D1466" s="12" t="s">
        <v>1364</v>
      </c>
      <c r="E1466" s="12">
        <v>35</v>
      </c>
      <c r="F1466" s="12">
        <v>1</v>
      </c>
      <c r="G1466" s="14">
        <v>80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1363</v>
      </c>
      <c r="B1467" s="12">
        <v>50</v>
      </c>
      <c r="C1467" s="12">
        <v>50</v>
      </c>
      <c r="D1467" s="12" t="s">
        <v>1097</v>
      </c>
      <c r="E1467" s="12">
        <v>35</v>
      </c>
      <c r="F1467" s="12">
        <v>1</v>
      </c>
      <c r="G1467" s="14">
        <v>80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1363</v>
      </c>
      <c r="B1468" s="12">
        <v>50</v>
      </c>
      <c r="C1468" s="12">
        <v>50</v>
      </c>
      <c r="D1468" s="12" t="s">
        <v>1365</v>
      </c>
      <c r="E1468" s="12">
        <v>35</v>
      </c>
      <c r="F1468" s="12">
        <v>1</v>
      </c>
      <c r="G1468" s="14">
        <v>80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1363</v>
      </c>
      <c r="B1469" s="12">
        <v>50</v>
      </c>
      <c r="C1469" s="12">
        <v>50</v>
      </c>
      <c r="D1469" s="12" t="s">
        <v>1366</v>
      </c>
      <c r="E1469" s="12">
        <v>35</v>
      </c>
      <c r="F1469" s="12">
        <v>1</v>
      </c>
      <c r="G1469" s="14">
        <v>80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1363</v>
      </c>
      <c r="B1470" s="12">
        <v>50</v>
      </c>
      <c r="C1470" s="12">
        <v>50</v>
      </c>
      <c r="D1470" s="12" t="s">
        <v>1367</v>
      </c>
      <c r="E1470" s="12">
        <v>35</v>
      </c>
      <c r="F1470" s="12">
        <v>1</v>
      </c>
      <c r="G1470" s="14">
        <v>80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1362</v>
      </c>
      <c r="B1471" s="12">
        <v>50</v>
      </c>
      <c r="C1471" s="12">
        <v>50</v>
      </c>
      <c r="D1471" s="12" t="s">
        <v>616</v>
      </c>
      <c r="E1471" s="12">
        <v>15</v>
      </c>
      <c r="F1471" s="12">
        <v>10</v>
      </c>
      <c r="G1471" s="14">
        <v>30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1363</v>
      </c>
      <c r="B1472" s="12">
        <v>50</v>
      </c>
      <c r="C1472" s="12">
        <v>50</v>
      </c>
      <c r="D1472" s="12" t="s">
        <v>614</v>
      </c>
      <c r="E1472" s="12">
        <v>15</v>
      </c>
      <c r="F1472" s="12">
        <v>10</v>
      </c>
      <c r="G1472" s="14">
        <v>30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A1473" s="11" t="s">
        <v>1363</v>
      </c>
      <c r="B1473" s="12">
        <v>50</v>
      </c>
      <c r="C1473" s="12">
        <v>50</v>
      </c>
      <c r="D1473" s="12" t="s">
        <v>1356</v>
      </c>
      <c r="E1473" s="12">
        <v>15</v>
      </c>
      <c r="F1473" s="12">
        <v>10</v>
      </c>
      <c r="G1473" s="14">
        <v>30</v>
      </c>
      <c r="H1473" s="12">
        <v>0</v>
      </c>
      <c r="I1473" s="12">
        <v>246</v>
      </c>
      <c r="J1473" s="12">
        <v>0</v>
      </c>
      <c r="K1473" s="12">
        <v>0</v>
      </c>
      <c r="L1473" s="12">
        <v>0</v>
      </c>
      <c r="M1473" s="12">
        <v>0</v>
      </c>
      <c r="N1473" s="12">
        <v>0</v>
      </c>
    </row>
    <row r="1474" spans="1:14">
      <c r="A1474" s="11" t="s">
        <v>1363</v>
      </c>
      <c r="B1474" s="12">
        <v>50</v>
      </c>
      <c r="C1474" s="12">
        <v>50</v>
      </c>
      <c r="D1474" s="12" t="s">
        <v>612</v>
      </c>
      <c r="E1474" s="12">
        <v>15</v>
      </c>
      <c r="F1474" s="12">
        <v>10</v>
      </c>
      <c r="G1474" s="14">
        <v>30</v>
      </c>
      <c r="H1474" s="12">
        <v>0</v>
      </c>
      <c r="I1474" s="12">
        <v>246</v>
      </c>
      <c r="J1474" s="12">
        <v>0</v>
      </c>
      <c r="K1474" s="12">
        <v>0</v>
      </c>
      <c r="L1474" s="12">
        <v>0</v>
      </c>
      <c r="M1474" s="12">
        <v>0</v>
      </c>
      <c r="N1474" s="12">
        <v>0</v>
      </c>
    </row>
    <row r="1475" spans="1:14">
      <c r="A1475" s="11" t="s">
        <v>1363</v>
      </c>
      <c r="B1475" s="12">
        <v>50</v>
      </c>
      <c r="C1475" s="12">
        <v>50</v>
      </c>
      <c r="D1475" s="12" t="s">
        <v>610</v>
      </c>
      <c r="E1475" s="12">
        <v>15</v>
      </c>
      <c r="F1475" s="12">
        <v>10</v>
      </c>
      <c r="G1475" s="14">
        <v>30</v>
      </c>
      <c r="H1475" s="12">
        <v>0</v>
      </c>
      <c r="I1475" s="12">
        <v>246</v>
      </c>
      <c r="J1475" s="12">
        <v>0</v>
      </c>
      <c r="K1475" s="12">
        <v>0</v>
      </c>
      <c r="L1475" s="12">
        <v>0</v>
      </c>
      <c r="M1475" s="12">
        <v>0</v>
      </c>
      <c r="N1475" s="12">
        <v>0</v>
      </c>
    </row>
    <row r="1476" spans="1:14">
      <c r="G1476" s="14"/>
    </row>
    <row r="1477" spans="1:14">
      <c r="A1477" s="11" t="s">
        <v>1253</v>
      </c>
      <c r="G1477" s="14"/>
    </row>
    <row r="1478" spans="1:14">
      <c r="A1478" s="11" t="s">
        <v>1368</v>
      </c>
      <c r="G1478" s="14"/>
    </row>
    <row r="1479" spans="1:14">
      <c r="A1479" s="11" t="s">
        <v>1369</v>
      </c>
      <c r="G1479" s="14"/>
    </row>
    <row r="1480" spans="1:14">
      <c r="A1480" s="11" t="s">
        <v>1370</v>
      </c>
      <c r="B1480" s="12">
        <v>100</v>
      </c>
      <c r="C1480" s="12">
        <v>100</v>
      </c>
      <c r="D1480" s="12" t="s">
        <v>636</v>
      </c>
      <c r="E1480" s="12">
        <v>100</v>
      </c>
      <c r="F1480" s="12">
        <v>60</v>
      </c>
      <c r="G1480" s="14">
        <v>80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1370</v>
      </c>
      <c r="B1481" s="12">
        <v>100</v>
      </c>
      <c r="C1481" s="12">
        <v>100</v>
      </c>
      <c r="D1481" s="12" t="s">
        <v>614</v>
      </c>
      <c r="E1481" s="12">
        <v>100</v>
      </c>
      <c r="F1481" s="12">
        <v>60</v>
      </c>
      <c r="G1481" s="14">
        <v>80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1371</v>
      </c>
      <c r="B1482" s="12">
        <v>100</v>
      </c>
      <c r="C1482" s="12">
        <v>100</v>
      </c>
      <c r="D1482" s="12" t="s">
        <v>1356</v>
      </c>
      <c r="E1482" s="12">
        <v>100</v>
      </c>
      <c r="F1482" s="12">
        <v>60</v>
      </c>
      <c r="G1482" s="14">
        <v>80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1371</v>
      </c>
      <c r="B1483" s="12">
        <v>100</v>
      </c>
      <c r="C1483" s="12">
        <v>100</v>
      </c>
      <c r="D1483" s="12" t="s">
        <v>1372</v>
      </c>
      <c r="E1483" s="12">
        <v>100</v>
      </c>
      <c r="F1483" s="12">
        <v>3</v>
      </c>
      <c r="G1483" s="14">
        <v>80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1371</v>
      </c>
      <c r="B1484" s="12">
        <v>100</v>
      </c>
      <c r="C1484" s="12">
        <v>100</v>
      </c>
      <c r="D1484" s="12" t="s">
        <v>613</v>
      </c>
      <c r="E1484" s="12">
        <v>100</v>
      </c>
      <c r="F1484" s="12">
        <v>3</v>
      </c>
      <c r="G1484" s="14">
        <v>80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1371</v>
      </c>
      <c r="B1485" s="12">
        <v>138</v>
      </c>
      <c r="C1485" s="12">
        <v>116</v>
      </c>
      <c r="D1485" s="12" t="s">
        <v>636</v>
      </c>
      <c r="E1485" s="12">
        <v>50</v>
      </c>
      <c r="F1485" s="12">
        <v>10</v>
      </c>
      <c r="G1485" s="14">
        <v>30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1371</v>
      </c>
      <c r="B1486" s="12">
        <v>138</v>
      </c>
      <c r="C1486" s="12">
        <v>116</v>
      </c>
      <c r="D1486" s="12" t="s">
        <v>614</v>
      </c>
      <c r="E1486" s="12">
        <v>50</v>
      </c>
      <c r="F1486" s="12">
        <v>10</v>
      </c>
      <c r="G1486" s="14">
        <v>30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1371</v>
      </c>
      <c r="B1487" s="12">
        <v>138</v>
      </c>
      <c r="C1487" s="12">
        <v>116</v>
      </c>
      <c r="D1487" s="12" t="s">
        <v>1356</v>
      </c>
      <c r="E1487" s="12">
        <v>50</v>
      </c>
      <c r="F1487" s="12">
        <v>10</v>
      </c>
      <c r="G1487" s="14">
        <v>30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1371</v>
      </c>
      <c r="B1488" s="12">
        <v>138</v>
      </c>
      <c r="C1488" s="12">
        <v>116</v>
      </c>
      <c r="D1488" s="12" t="s">
        <v>1372</v>
      </c>
      <c r="E1488" s="12">
        <v>50</v>
      </c>
      <c r="F1488" s="12">
        <v>3</v>
      </c>
      <c r="G1488" s="14">
        <v>30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1371</v>
      </c>
      <c r="B1489" s="12">
        <v>138</v>
      </c>
      <c r="C1489" s="12">
        <v>116</v>
      </c>
      <c r="D1489" s="12" t="s">
        <v>613</v>
      </c>
      <c r="E1489" s="12">
        <v>50</v>
      </c>
      <c r="F1489" s="12">
        <v>3</v>
      </c>
      <c r="G1489" s="14">
        <v>30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1371</v>
      </c>
      <c r="B1490" s="12">
        <v>35</v>
      </c>
      <c r="C1490" s="12">
        <v>150</v>
      </c>
      <c r="D1490" s="12" t="s">
        <v>636</v>
      </c>
      <c r="E1490" s="12">
        <v>30</v>
      </c>
      <c r="F1490" s="12">
        <v>10</v>
      </c>
      <c r="G1490" s="14">
        <v>30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1371</v>
      </c>
      <c r="B1491" s="12">
        <v>35</v>
      </c>
      <c r="C1491" s="12">
        <v>150</v>
      </c>
      <c r="D1491" s="12" t="s">
        <v>614</v>
      </c>
      <c r="E1491" s="12">
        <v>30</v>
      </c>
      <c r="F1491" s="12">
        <v>10</v>
      </c>
      <c r="G1491" s="14">
        <v>30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1371</v>
      </c>
      <c r="B1492" s="12">
        <v>35</v>
      </c>
      <c r="C1492" s="12">
        <v>150</v>
      </c>
      <c r="D1492" s="12" t="s">
        <v>1356</v>
      </c>
      <c r="E1492" s="12">
        <v>30</v>
      </c>
      <c r="F1492" s="12">
        <v>10</v>
      </c>
      <c r="G1492" s="14">
        <v>30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1371</v>
      </c>
      <c r="B1493" s="12">
        <v>35</v>
      </c>
      <c r="C1493" s="12">
        <v>150</v>
      </c>
      <c r="D1493" s="12" t="s">
        <v>1372</v>
      </c>
      <c r="E1493" s="12">
        <v>30</v>
      </c>
      <c r="F1493" s="12">
        <v>3</v>
      </c>
      <c r="G1493" s="14">
        <v>30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1371</v>
      </c>
      <c r="B1494" s="12">
        <v>35</v>
      </c>
      <c r="C1494" s="12">
        <v>150</v>
      </c>
      <c r="D1494" s="12" t="s">
        <v>613</v>
      </c>
      <c r="E1494" s="12">
        <v>30</v>
      </c>
      <c r="F1494" s="12">
        <v>3</v>
      </c>
      <c r="G1494" s="14">
        <v>30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1371</v>
      </c>
      <c r="B1495" s="12">
        <v>50</v>
      </c>
      <c r="C1495" s="12">
        <v>50</v>
      </c>
      <c r="D1495" s="12" t="s">
        <v>636</v>
      </c>
      <c r="E1495" s="12">
        <v>20</v>
      </c>
      <c r="F1495" s="12">
        <v>10</v>
      </c>
      <c r="G1495" s="14">
        <v>30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1371</v>
      </c>
      <c r="B1496" s="12">
        <v>50</v>
      </c>
      <c r="C1496" s="12">
        <v>50</v>
      </c>
      <c r="D1496" s="12" t="s">
        <v>614</v>
      </c>
      <c r="E1496" s="12">
        <v>20</v>
      </c>
      <c r="F1496" s="12">
        <v>10</v>
      </c>
      <c r="G1496" s="14">
        <v>30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1371</v>
      </c>
      <c r="B1497" s="12">
        <v>50</v>
      </c>
      <c r="C1497" s="12">
        <v>50</v>
      </c>
      <c r="D1497" s="12" t="s">
        <v>1356</v>
      </c>
      <c r="E1497" s="12">
        <v>20</v>
      </c>
      <c r="F1497" s="12">
        <v>10</v>
      </c>
      <c r="G1497" s="14">
        <v>30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1371</v>
      </c>
      <c r="B1498" s="12">
        <v>50</v>
      </c>
      <c r="C1498" s="12">
        <v>50</v>
      </c>
      <c r="D1498" s="12" t="s">
        <v>1372</v>
      </c>
      <c r="E1498" s="12">
        <v>20</v>
      </c>
      <c r="F1498" s="12">
        <v>3</v>
      </c>
      <c r="G1498" s="14">
        <v>30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1371</v>
      </c>
      <c r="B1499" s="12">
        <v>50</v>
      </c>
      <c r="C1499" s="12">
        <v>50</v>
      </c>
      <c r="D1499" s="12" t="s">
        <v>613</v>
      </c>
      <c r="E1499" s="12">
        <v>20</v>
      </c>
      <c r="F1499" s="12">
        <v>3</v>
      </c>
      <c r="G1499" s="14">
        <v>30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1371</v>
      </c>
      <c r="B1500" s="12">
        <v>164</v>
      </c>
      <c r="C1500" s="12">
        <v>35</v>
      </c>
      <c r="D1500" s="12" t="s">
        <v>636</v>
      </c>
      <c r="E1500" s="12">
        <v>20</v>
      </c>
      <c r="F1500" s="12">
        <v>10</v>
      </c>
      <c r="G1500" s="14">
        <v>30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1371</v>
      </c>
      <c r="B1501" s="12">
        <v>164</v>
      </c>
      <c r="C1501" s="12">
        <v>35</v>
      </c>
      <c r="D1501" s="12" t="s">
        <v>614</v>
      </c>
      <c r="E1501" s="12">
        <v>20</v>
      </c>
      <c r="F1501" s="12">
        <v>10</v>
      </c>
      <c r="G1501" s="14">
        <v>30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A1502" s="11" t="s">
        <v>1371</v>
      </c>
      <c r="B1502" s="12">
        <v>164</v>
      </c>
      <c r="C1502" s="12">
        <v>35</v>
      </c>
      <c r="D1502" s="12" t="s">
        <v>1356</v>
      </c>
      <c r="E1502" s="12">
        <v>20</v>
      </c>
      <c r="F1502" s="12">
        <v>10</v>
      </c>
      <c r="G1502" s="14">
        <v>30</v>
      </c>
      <c r="H1502" s="12">
        <v>0</v>
      </c>
      <c r="I1502" s="12">
        <v>246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</row>
    <row r="1503" spans="1:14">
      <c r="A1503" s="11" t="s">
        <v>1371</v>
      </c>
      <c r="B1503" s="12">
        <v>164</v>
      </c>
      <c r="C1503" s="12">
        <v>35</v>
      </c>
      <c r="D1503" s="12" t="s">
        <v>1372</v>
      </c>
      <c r="E1503" s="12">
        <v>20</v>
      </c>
      <c r="F1503" s="12">
        <v>3</v>
      </c>
      <c r="G1503" s="14">
        <v>30</v>
      </c>
      <c r="H1503" s="12">
        <v>0</v>
      </c>
      <c r="I1503" s="12">
        <v>246</v>
      </c>
      <c r="J1503" s="12">
        <v>0</v>
      </c>
      <c r="K1503" s="12">
        <v>0</v>
      </c>
      <c r="L1503" s="12">
        <v>0</v>
      </c>
      <c r="M1503" s="12">
        <v>0</v>
      </c>
      <c r="N1503" s="12">
        <v>0</v>
      </c>
    </row>
    <row r="1504" spans="1:14">
      <c r="A1504" s="11" t="s">
        <v>1371</v>
      </c>
      <c r="B1504" s="12">
        <v>164</v>
      </c>
      <c r="C1504" s="12">
        <v>35</v>
      </c>
      <c r="D1504" s="12" t="s">
        <v>613</v>
      </c>
      <c r="E1504" s="12">
        <v>20</v>
      </c>
      <c r="F1504" s="12">
        <v>3</v>
      </c>
      <c r="G1504" s="14">
        <v>30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G1505" s="14"/>
    </row>
    <row r="1506" spans="1:14">
      <c r="A1506" s="11" t="s">
        <v>1373</v>
      </c>
      <c r="G1506" s="14"/>
    </row>
    <row r="1507" spans="1:14">
      <c r="A1507" s="11" t="s">
        <v>1374</v>
      </c>
      <c r="B1507" s="12">
        <v>100</v>
      </c>
      <c r="C1507" s="12">
        <v>100</v>
      </c>
      <c r="D1507" s="12" t="s">
        <v>636</v>
      </c>
      <c r="E1507" s="12">
        <v>100</v>
      </c>
      <c r="F1507" s="12">
        <v>40</v>
      </c>
      <c r="G1507" s="14">
        <v>80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1375</v>
      </c>
      <c r="B1508" s="12">
        <v>100</v>
      </c>
      <c r="C1508" s="12">
        <v>100</v>
      </c>
      <c r="D1508" s="12" t="s">
        <v>614</v>
      </c>
      <c r="E1508" s="12">
        <v>100</v>
      </c>
      <c r="F1508" s="12">
        <v>40</v>
      </c>
      <c r="G1508" s="14">
        <v>80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>
      <c r="A1509" s="11" t="s">
        <v>1375</v>
      </c>
      <c r="B1509" s="12">
        <v>100</v>
      </c>
      <c r="C1509" s="12">
        <v>100</v>
      </c>
      <c r="D1509" s="12" t="s">
        <v>1356</v>
      </c>
      <c r="E1509" s="12">
        <v>100</v>
      </c>
      <c r="F1509" s="12">
        <v>40</v>
      </c>
      <c r="G1509" s="14">
        <v>80</v>
      </c>
      <c r="H1509" s="12">
        <v>0</v>
      </c>
      <c r="I1509" s="12">
        <v>246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</row>
    <row r="1510" spans="1:14">
      <c r="A1510" s="11" t="s">
        <v>1375</v>
      </c>
      <c r="B1510" s="12">
        <v>100</v>
      </c>
      <c r="C1510" s="12">
        <v>100</v>
      </c>
      <c r="D1510" s="12" t="s">
        <v>1372</v>
      </c>
      <c r="E1510" s="12">
        <v>100</v>
      </c>
      <c r="F1510" s="12">
        <v>5</v>
      </c>
      <c r="G1510" s="14">
        <v>80</v>
      </c>
      <c r="H1510" s="12">
        <v>0</v>
      </c>
      <c r="I1510" s="12">
        <v>246</v>
      </c>
      <c r="J1510" s="12">
        <v>0</v>
      </c>
      <c r="K1510" s="12">
        <v>0</v>
      </c>
      <c r="L1510" s="12">
        <v>0</v>
      </c>
      <c r="M1510" s="12">
        <v>0</v>
      </c>
      <c r="N1510" s="12">
        <v>0</v>
      </c>
    </row>
    <row r="1511" spans="1:14">
      <c r="A1511" s="11" t="s">
        <v>1375</v>
      </c>
      <c r="B1511" s="12">
        <v>100</v>
      </c>
      <c r="C1511" s="12">
        <v>100</v>
      </c>
      <c r="D1511" s="12" t="s">
        <v>613</v>
      </c>
      <c r="E1511" s="12">
        <v>100</v>
      </c>
      <c r="F1511" s="12">
        <v>5</v>
      </c>
      <c r="G1511" s="14">
        <v>80</v>
      </c>
      <c r="H1511" s="12">
        <v>0</v>
      </c>
      <c r="I1511" s="12">
        <v>246</v>
      </c>
      <c r="J1511" s="12">
        <v>0</v>
      </c>
      <c r="K1511" s="12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1374</v>
      </c>
      <c r="B1512" s="18">
        <v>100</v>
      </c>
      <c r="C1512" s="18">
        <v>100</v>
      </c>
      <c r="D1512" s="18" t="s">
        <v>1376</v>
      </c>
      <c r="E1512" s="18">
        <v>5</v>
      </c>
      <c r="F1512" s="18">
        <v>1</v>
      </c>
      <c r="G1512" s="18">
        <v>60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1374</v>
      </c>
      <c r="B1513" s="18">
        <v>165</v>
      </c>
      <c r="C1513" s="18">
        <v>25</v>
      </c>
      <c r="D1513" s="18" t="s">
        <v>1376</v>
      </c>
      <c r="E1513" s="18">
        <v>5</v>
      </c>
      <c r="F1513" s="18">
        <v>1</v>
      </c>
      <c r="G1513" s="18">
        <v>60</v>
      </c>
      <c r="H1513" s="18">
        <v>0</v>
      </c>
      <c r="I1513" s="18">
        <v>249</v>
      </c>
      <c r="J1513" s="18">
        <v>0</v>
      </c>
      <c r="K1513" s="18">
        <v>0</v>
      </c>
      <c r="L1513" s="12">
        <v>0</v>
      </c>
      <c r="M1513" s="12">
        <v>0</v>
      </c>
      <c r="N1513" s="12">
        <v>0</v>
      </c>
    </row>
    <row r="1514" spans="1:14" s="18" customFormat="1">
      <c r="A1514" s="19" t="s">
        <v>1374</v>
      </c>
      <c r="B1514" s="18">
        <v>35</v>
      </c>
      <c r="C1514" s="18">
        <v>45</v>
      </c>
      <c r="D1514" s="18" t="s">
        <v>1376</v>
      </c>
      <c r="E1514" s="18">
        <v>5</v>
      </c>
      <c r="F1514" s="18">
        <v>1</v>
      </c>
      <c r="G1514" s="18">
        <v>60</v>
      </c>
      <c r="H1514" s="18">
        <v>0</v>
      </c>
      <c r="I1514" s="18">
        <v>249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1374</v>
      </c>
      <c r="B1515" s="18">
        <v>100</v>
      </c>
      <c r="C1515" s="18">
        <v>100</v>
      </c>
      <c r="D1515" s="18" t="s">
        <v>1104</v>
      </c>
      <c r="E1515" s="18">
        <v>100</v>
      </c>
      <c r="F1515" s="18">
        <v>1</v>
      </c>
      <c r="G1515" s="18">
        <v>120</v>
      </c>
      <c r="H1515" s="18">
        <v>0</v>
      </c>
      <c r="I1515" s="18">
        <v>249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 s="18" customFormat="1">
      <c r="A1516" s="19" t="s">
        <v>1377</v>
      </c>
    </row>
    <row r="1517" spans="1:14" s="18" customFormat="1">
      <c r="A1517" s="19" t="s">
        <v>1374</v>
      </c>
      <c r="B1517" s="18">
        <v>137</v>
      </c>
      <c r="C1517" s="18">
        <v>107</v>
      </c>
      <c r="D1517" s="18" t="s">
        <v>1378</v>
      </c>
      <c r="E1517" s="18">
        <v>0</v>
      </c>
      <c r="F1517" s="18">
        <v>1</v>
      </c>
      <c r="G1517" s="18">
        <v>30</v>
      </c>
      <c r="H1517" s="18">
        <v>0</v>
      </c>
      <c r="I1517" s="18">
        <v>246</v>
      </c>
      <c r="J1517" s="18">
        <v>0</v>
      </c>
      <c r="K1517" s="18">
        <v>0</v>
      </c>
      <c r="L1517" s="12">
        <v>0</v>
      </c>
      <c r="M1517" s="12">
        <v>0</v>
      </c>
      <c r="N1517" s="12">
        <v>0</v>
      </c>
    </row>
    <row r="1518" spans="1:14" s="18" customFormat="1">
      <c r="A1518" s="19" t="s">
        <v>1374</v>
      </c>
      <c r="B1518" s="18">
        <v>138</v>
      </c>
      <c r="C1518" s="18">
        <v>107</v>
      </c>
      <c r="D1518" s="18" t="s">
        <v>1378</v>
      </c>
      <c r="E1518" s="18">
        <v>0</v>
      </c>
      <c r="F1518" s="18">
        <v>1</v>
      </c>
      <c r="G1518" s="18">
        <v>30</v>
      </c>
      <c r="H1518" s="18">
        <v>0</v>
      </c>
      <c r="I1518" s="18">
        <v>246</v>
      </c>
      <c r="J1518" s="18">
        <v>0</v>
      </c>
      <c r="K1518" s="18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1374</v>
      </c>
      <c r="B1519" s="12">
        <v>28</v>
      </c>
      <c r="C1519" s="12">
        <v>116</v>
      </c>
      <c r="D1519" s="12" t="s">
        <v>636</v>
      </c>
      <c r="E1519" s="12">
        <v>20</v>
      </c>
      <c r="F1519" s="12">
        <v>7</v>
      </c>
      <c r="G1519" s="14">
        <v>30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1375</v>
      </c>
      <c r="B1520" s="12">
        <v>100</v>
      </c>
      <c r="C1520" s="12">
        <v>100</v>
      </c>
      <c r="D1520" s="12" t="s">
        <v>614</v>
      </c>
      <c r="E1520" s="12">
        <v>20</v>
      </c>
      <c r="F1520" s="12">
        <v>7</v>
      </c>
      <c r="G1520" s="14">
        <v>30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1375</v>
      </c>
      <c r="B1521" s="12">
        <v>100</v>
      </c>
      <c r="C1521" s="12">
        <v>100</v>
      </c>
      <c r="D1521" s="12" t="s">
        <v>1356</v>
      </c>
      <c r="E1521" s="12">
        <v>20</v>
      </c>
      <c r="F1521" s="12">
        <v>7</v>
      </c>
      <c r="G1521" s="14">
        <v>30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1374</v>
      </c>
      <c r="B1522" s="12">
        <v>35</v>
      </c>
      <c r="C1522" s="12">
        <v>40</v>
      </c>
      <c r="D1522" s="12" t="s">
        <v>636</v>
      </c>
      <c r="E1522" s="12">
        <v>20</v>
      </c>
      <c r="F1522" s="12">
        <v>7</v>
      </c>
      <c r="G1522" s="14">
        <v>30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1375</v>
      </c>
      <c r="B1523" s="12">
        <v>35</v>
      </c>
      <c r="C1523" s="12">
        <v>40</v>
      </c>
      <c r="D1523" s="12" t="s">
        <v>614</v>
      </c>
      <c r="E1523" s="12">
        <v>20</v>
      </c>
      <c r="F1523" s="12">
        <v>7</v>
      </c>
      <c r="G1523" s="14">
        <v>30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1375</v>
      </c>
      <c r="B1524" s="12">
        <v>35</v>
      </c>
      <c r="C1524" s="12">
        <v>40</v>
      </c>
      <c r="D1524" s="12" t="s">
        <v>1356</v>
      </c>
      <c r="E1524" s="12">
        <v>20</v>
      </c>
      <c r="F1524" s="12">
        <v>7</v>
      </c>
      <c r="G1524" s="14">
        <v>30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1374</v>
      </c>
      <c r="B1525" s="12">
        <v>70</v>
      </c>
      <c r="C1525" s="12">
        <v>163</v>
      </c>
      <c r="D1525" s="12" t="s">
        <v>636</v>
      </c>
      <c r="E1525" s="12">
        <v>20</v>
      </c>
      <c r="F1525" s="12">
        <v>7</v>
      </c>
      <c r="G1525" s="14">
        <v>30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1375</v>
      </c>
      <c r="B1526" s="12">
        <v>70</v>
      </c>
      <c r="C1526" s="12">
        <v>163</v>
      </c>
      <c r="D1526" s="12" t="s">
        <v>614</v>
      </c>
      <c r="E1526" s="12">
        <v>20</v>
      </c>
      <c r="F1526" s="12">
        <v>7</v>
      </c>
      <c r="G1526" s="14">
        <v>30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1375</v>
      </c>
      <c r="B1527" s="12">
        <v>70</v>
      </c>
      <c r="C1527" s="12">
        <v>163</v>
      </c>
      <c r="D1527" s="12" t="s">
        <v>1356</v>
      </c>
      <c r="E1527" s="12">
        <v>20</v>
      </c>
      <c r="F1527" s="12">
        <v>7</v>
      </c>
      <c r="G1527" s="14">
        <v>30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1374</v>
      </c>
      <c r="B1528" s="12">
        <v>150</v>
      </c>
      <c r="C1528" s="12">
        <v>160</v>
      </c>
      <c r="D1528" s="12" t="s">
        <v>636</v>
      </c>
      <c r="E1528" s="12">
        <v>20</v>
      </c>
      <c r="F1528" s="12">
        <v>7</v>
      </c>
      <c r="G1528" s="14">
        <v>30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1375</v>
      </c>
      <c r="B1529" s="12">
        <v>150</v>
      </c>
      <c r="C1529" s="12">
        <v>160</v>
      </c>
      <c r="D1529" s="12" t="s">
        <v>614</v>
      </c>
      <c r="E1529" s="12">
        <v>20</v>
      </c>
      <c r="F1529" s="12">
        <v>7</v>
      </c>
      <c r="G1529" s="14">
        <v>30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1375</v>
      </c>
      <c r="B1530" s="12">
        <v>150</v>
      </c>
      <c r="C1530" s="12">
        <v>160</v>
      </c>
      <c r="D1530" s="12" t="s">
        <v>1356</v>
      </c>
      <c r="E1530" s="12">
        <v>20</v>
      </c>
      <c r="F1530" s="12">
        <v>7</v>
      </c>
      <c r="G1530" s="14">
        <v>30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1374</v>
      </c>
      <c r="B1531" s="12">
        <v>84</v>
      </c>
      <c r="C1531" s="12">
        <v>74</v>
      </c>
      <c r="D1531" s="12" t="s">
        <v>636</v>
      </c>
      <c r="E1531" s="12">
        <v>20</v>
      </c>
      <c r="F1531" s="12">
        <v>7</v>
      </c>
      <c r="G1531" s="14">
        <v>30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1375</v>
      </c>
      <c r="B1532" s="12">
        <v>84</v>
      </c>
      <c r="C1532" s="12">
        <v>74</v>
      </c>
      <c r="D1532" s="12" t="s">
        <v>614</v>
      </c>
      <c r="E1532" s="12">
        <v>20</v>
      </c>
      <c r="F1532" s="12">
        <v>7</v>
      </c>
      <c r="G1532" s="14">
        <v>30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1375</v>
      </c>
      <c r="B1533" s="12">
        <v>84</v>
      </c>
      <c r="C1533" s="12">
        <v>74</v>
      </c>
      <c r="D1533" s="12" t="s">
        <v>1356</v>
      </c>
      <c r="E1533" s="12">
        <v>20</v>
      </c>
      <c r="F1533" s="12">
        <v>7</v>
      </c>
      <c r="G1533" s="14">
        <v>30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1374</v>
      </c>
      <c r="B1534" s="12">
        <v>165</v>
      </c>
      <c r="C1534" s="12">
        <v>20</v>
      </c>
      <c r="D1534" s="12" t="s">
        <v>636</v>
      </c>
      <c r="E1534" s="12">
        <v>20</v>
      </c>
      <c r="F1534" s="12">
        <v>7</v>
      </c>
      <c r="G1534" s="14">
        <v>30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1375</v>
      </c>
      <c r="B1535" s="12">
        <v>165</v>
      </c>
      <c r="C1535" s="12">
        <v>20</v>
      </c>
      <c r="D1535" s="12" t="s">
        <v>614</v>
      </c>
      <c r="E1535" s="12">
        <v>20</v>
      </c>
      <c r="F1535" s="12">
        <v>7</v>
      </c>
      <c r="G1535" s="14">
        <v>30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1375</v>
      </c>
      <c r="B1536" s="12">
        <v>165</v>
      </c>
      <c r="C1536" s="12">
        <v>20</v>
      </c>
      <c r="D1536" s="12" t="s">
        <v>1356</v>
      </c>
      <c r="E1536" s="12">
        <v>20</v>
      </c>
      <c r="F1536" s="12">
        <v>7</v>
      </c>
      <c r="G1536" s="14">
        <v>30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7" spans="1:14">
      <c r="A1537" s="11" t="s">
        <v>1374</v>
      </c>
      <c r="B1537" s="12">
        <v>150</v>
      </c>
      <c r="C1537" s="12">
        <v>74</v>
      </c>
      <c r="D1537" s="12" t="s">
        <v>636</v>
      </c>
      <c r="E1537" s="12">
        <v>20</v>
      </c>
      <c r="F1537" s="12">
        <v>7</v>
      </c>
      <c r="G1537" s="14">
        <v>30</v>
      </c>
      <c r="H1537" s="12">
        <v>0</v>
      </c>
      <c r="I1537" s="12">
        <v>246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</row>
    <row r="1538" spans="1:14">
      <c r="A1538" s="11" t="s">
        <v>1375</v>
      </c>
      <c r="B1538" s="12">
        <v>150</v>
      </c>
      <c r="C1538" s="12">
        <v>74</v>
      </c>
      <c r="D1538" s="12" t="s">
        <v>614</v>
      </c>
      <c r="E1538" s="12">
        <v>20</v>
      </c>
      <c r="F1538" s="12">
        <v>7</v>
      </c>
      <c r="G1538" s="14">
        <v>30</v>
      </c>
      <c r="H1538" s="12">
        <v>0</v>
      </c>
      <c r="I1538" s="12">
        <v>246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</row>
    <row r="1539" spans="1:14">
      <c r="A1539" s="11" t="s">
        <v>1375</v>
      </c>
      <c r="B1539" s="12">
        <v>150</v>
      </c>
      <c r="C1539" s="12">
        <v>74</v>
      </c>
      <c r="D1539" s="12" t="s">
        <v>1356</v>
      </c>
      <c r="E1539" s="12">
        <v>20</v>
      </c>
      <c r="F1539" s="12">
        <v>7</v>
      </c>
      <c r="G1539" s="14">
        <v>30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1" spans="1:14">
      <c r="A1541" s="11" t="s">
        <v>1379</v>
      </c>
    </row>
    <row r="1542" spans="1:14">
      <c r="A1542" s="11" t="s">
        <v>1380</v>
      </c>
      <c r="B1542" s="12">
        <v>100</v>
      </c>
      <c r="C1542" s="12">
        <v>100</v>
      </c>
      <c r="D1542" s="12" t="s">
        <v>614</v>
      </c>
      <c r="E1542" s="12">
        <v>100</v>
      </c>
      <c r="F1542" s="12">
        <v>40</v>
      </c>
      <c r="G1542" s="12">
        <v>80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1380</v>
      </c>
      <c r="B1543" s="12">
        <v>100</v>
      </c>
      <c r="C1543" s="12">
        <v>100</v>
      </c>
      <c r="D1543" s="12" t="s">
        <v>1356</v>
      </c>
      <c r="E1543" s="12">
        <v>100</v>
      </c>
      <c r="F1543" s="12">
        <v>40</v>
      </c>
      <c r="G1543" s="12">
        <v>80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1380</v>
      </c>
      <c r="B1544" s="12">
        <v>100</v>
      </c>
      <c r="C1544" s="12">
        <v>100</v>
      </c>
      <c r="D1544" s="12" t="s">
        <v>610</v>
      </c>
      <c r="E1544" s="12">
        <v>100</v>
      </c>
      <c r="F1544" s="12">
        <v>40</v>
      </c>
      <c r="G1544" s="12">
        <v>80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>
      <c r="A1545" s="11" t="s">
        <v>1380</v>
      </c>
      <c r="B1545" s="12">
        <v>100</v>
      </c>
      <c r="C1545" s="12">
        <v>100</v>
      </c>
      <c r="D1545" s="12" t="s">
        <v>1372</v>
      </c>
      <c r="E1545" s="12">
        <v>100</v>
      </c>
      <c r="F1545" s="12">
        <v>5</v>
      </c>
      <c r="G1545" s="12">
        <v>80</v>
      </c>
      <c r="H1545" s="12">
        <v>0</v>
      </c>
      <c r="I1545" s="12">
        <v>246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</row>
    <row r="1546" spans="1:14">
      <c r="A1546" s="11" t="s">
        <v>1380</v>
      </c>
      <c r="B1546" s="12">
        <v>100</v>
      </c>
      <c r="C1546" s="12">
        <v>100</v>
      </c>
      <c r="D1546" s="12" t="s">
        <v>613</v>
      </c>
      <c r="E1546" s="12">
        <v>100</v>
      </c>
      <c r="F1546" s="12">
        <v>5</v>
      </c>
      <c r="G1546" s="12">
        <v>80</v>
      </c>
      <c r="H1546" s="12">
        <v>0</v>
      </c>
      <c r="I1546" s="12">
        <v>246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</row>
    <row r="1547" spans="1:14">
      <c r="A1547" s="11" t="s">
        <v>1380</v>
      </c>
      <c r="B1547" s="12">
        <v>100</v>
      </c>
      <c r="C1547" s="12">
        <v>100</v>
      </c>
      <c r="D1547" s="12" t="s">
        <v>609</v>
      </c>
      <c r="E1547" s="12">
        <v>100</v>
      </c>
      <c r="F1547" s="12">
        <v>5</v>
      </c>
      <c r="G1547" s="12">
        <v>80</v>
      </c>
      <c r="H1547" s="12">
        <v>0</v>
      </c>
      <c r="I1547" s="12">
        <v>246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1381</v>
      </c>
      <c r="B1548" s="18">
        <v>90</v>
      </c>
      <c r="C1548" s="18">
        <v>80</v>
      </c>
      <c r="D1548" s="18" t="s">
        <v>1376</v>
      </c>
      <c r="E1548" s="18">
        <v>5</v>
      </c>
      <c r="F1548" s="18">
        <v>1</v>
      </c>
      <c r="G1548" s="18">
        <v>60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 s="18" customFormat="1">
      <c r="A1549" s="17" t="s">
        <v>1381</v>
      </c>
      <c r="B1549" s="18">
        <v>170</v>
      </c>
      <c r="C1549" s="18">
        <v>60</v>
      </c>
      <c r="D1549" s="18" t="s">
        <v>1376</v>
      </c>
      <c r="E1549" s="18">
        <v>5</v>
      </c>
      <c r="F1549" s="18">
        <v>1</v>
      </c>
      <c r="G1549" s="18">
        <v>60</v>
      </c>
      <c r="H1549" s="18">
        <v>0</v>
      </c>
      <c r="I1549" s="18">
        <v>249</v>
      </c>
      <c r="J1549" s="18">
        <v>0</v>
      </c>
      <c r="K1549" s="18">
        <v>0</v>
      </c>
      <c r="L1549" s="12">
        <v>0</v>
      </c>
      <c r="M1549" s="12">
        <v>0</v>
      </c>
      <c r="N1549" s="12">
        <v>0</v>
      </c>
    </row>
    <row r="1550" spans="1:14" s="18" customFormat="1">
      <c r="A1550" s="17" t="s">
        <v>1381</v>
      </c>
      <c r="B1550" s="18">
        <v>40</v>
      </c>
      <c r="C1550" s="18">
        <v>150</v>
      </c>
      <c r="D1550" s="18" t="s">
        <v>1376</v>
      </c>
      <c r="E1550" s="18">
        <v>5</v>
      </c>
      <c r="F1550" s="18">
        <v>1</v>
      </c>
      <c r="G1550" s="18">
        <v>60</v>
      </c>
      <c r="H1550" s="18">
        <v>0</v>
      </c>
      <c r="I1550" s="18">
        <v>249</v>
      </c>
      <c r="J1550" s="18">
        <v>0</v>
      </c>
      <c r="K1550" s="18">
        <v>0</v>
      </c>
      <c r="L1550" s="12">
        <v>0</v>
      </c>
      <c r="M1550" s="12">
        <v>0</v>
      </c>
      <c r="N1550" s="12">
        <v>0</v>
      </c>
    </row>
    <row r="1551" spans="1:14" s="18" customFormat="1">
      <c r="A1551" s="17" t="s">
        <v>1381</v>
      </c>
      <c r="B1551" s="18">
        <v>100</v>
      </c>
      <c r="C1551" s="18">
        <v>100</v>
      </c>
      <c r="D1551" s="18" t="s">
        <v>1104</v>
      </c>
      <c r="E1551" s="18">
        <v>100</v>
      </c>
      <c r="F1551" s="18">
        <v>1</v>
      </c>
      <c r="G1551" s="18">
        <v>120</v>
      </c>
      <c r="H1551" s="18">
        <v>0</v>
      </c>
      <c r="I1551" s="18">
        <v>249</v>
      </c>
      <c r="J1551" s="18">
        <v>0</v>
      </c>
      <c r="K1551" s="18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1380</v>
      </c>
      <c r="B1552" s="12">
        <v>40</v>
      </c>
      <c r="C1552" s="12">
        <v>145</v>
      </c>
      <c r="D1552" s="12" t="s">
        <v>614</v>
      </c>
      <c r="E1552" s="12">
        <v>30</v>
      </c>
      <c r="F1552" s="12">
        <v>10</v>
      </c>
      <c r="G1552" s="14">
        <v>30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1380</v>
      </c>
      <c r="B1553" s="12">
        <v>40</v>
      </c>
      <c r="C1553" s="12">
        <v>145</v>
      </c>
      <c r="D1553" s="12" t="s">
        <v>1356</v>
      </c>
      <c r="E1553" s="12">
        <v>30</v>
      </c>
      <c r="F1553" s="12">
        <v>10</v>
      </c>
      <c r="G1553" s="14">
        <v>30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1380</v>
      </c>
      <c r="B1554" s="12">
        <v>40</v>
      </c>
      <c r="C1554" s="12">
        <v>145</v>
      </c>
      <c r="D1554" s="12" t="s">
        <v>610</v>
      </c>
      <c r="E1554" s="12">
        <v>30</v>
      </c>
      <c r="F1554" s="12">
        <v>10</v>
      </c>
      <c r="G1554" s="14">
        <v>30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1380</v>
      </c>
      <c r="B1555" s="12">
        <v>90</v>
      </c>
      <c r="C1555" s="12">
        <v>80</v>
      </c>
      <c r="D1555" s="12" t="s">
        <v>614</v>
      </c>
      <c r="E1555" s="12">
        <v>30</v>
      </c>
      <c r="F1555" s="12">
        <v>10</v>
      </c>
      <c r="G1555" s="14">
        <v>30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1380</v>
      </c>
      <c r="B1556" s="12">
        <v>90</v>
      </c>
      <c r="C1556" s="12">
        <v>80</v>
      </c>
      <c r="D1556" s="12" t="s">
        <v>1356</v>
      </c>
      <c r="E1556" s="12">
        <v>30</v>
      </c>
      <c r="F1556" s="12">
        <v>10</v>
      </c>
      <c r="G1556" s="14">
        <v>30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1380</v>
      </c>
      <c r="B1557" s="12">
        <v>90</v>
      </c>
      <c r="C1557" s="12">
        <v>80</v>
      </c>
      <c r="D1557" s="12" t="s">
        <v>610</v>
      </c>
      <c r="E1557" s="12">
        <v>30</v>
      </c>
      <c r="F1557" s="12">
        <v>10</v>
      </c>
      <c r="G1557" s="14">
        <v>30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1380</v>
      </c>
      <c r="B1558" s="12">
        <v>170</v>
      </c>
      <c r="C1558" s="12">
        <v>65</v>
      </c>
      <c r="D1558" s="12" t="s">
        <v>614</v>
      </c>
      <c r="E1558" s="12">
        <v>30</v>
      </c>
      <c r="F1558" s="12">
        <v>10</v>
      </c>
      <c r="G1558" s="14">
        <v>30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1380</v>
      </c>
      <c r="B1559" s="12">
        <v>170</v>
      </c>
      <c r="C1559" s="12">
        <v>65</v>
      </c>
      <c r="D1559" s="12" t="s">
        <v>1356</v>
      </c>
      <c r="E1559" s="12">
        <v>30</v>
      </c>
      <c r="F1559" s="12">
        <v>10</v>
      </c>
      <c r="G1559" s="14">
        <v>30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1380</v>
      </c>
      <c r="B1560" s="12">
        <v>170</v>
      </c>
      <c r="C1560" s="12">
        <v>65</v>
      </c>
      <c r="D1560" s="12" t="s">
        <v>610</v>
      </c>
      <c r="E1560" s="12">
        <v>30</v>
      </c>
      <c r="F1560" s="12">
        <v>10</v>
      </c>
      <c r="G1560" s="14">
        <v>30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1380</v>
      </c>
      <c r="B1561" s="12">
        <v>50</v>
      </c>
      <c r="C1561" s="12">
        <v>30</v>
      </c>
      <c r="D1561" s="12" t="s">
        <v>614</v>
      </c>
      <c r="E1561" s="12">
        <v>20</v>
      </c>
      <c r="F1561" s="12">
        <v>5</v>
      </c>
      <c r="G1561" s="14">
        <v>30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1380</v>
      </c>
      <c r="B1562" s="12">
        <v>50</v>
      </c>
      <c r="C1562" s="12">
        <v>30</v>
      </c>
      <c r="D1562" s="12" t="s">
        <v>1356</v>
      </c>
      <c r="E1562" s="12">
        <v>20</v>
      </c>
      <c r="F1562" s="12">
        <v>5</v>
      </c>
      <c r="G1562" s="14">
        <v>30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1380</v>
      </c>
      <c r="B1563" s="12">
        <v>50</v>
      </c>
      <c r="C1563" s="12">
        <v>30</v>
      </c>
      <c r="D1563" s="12" t="s">
        <v>610</v>
      </c>
      <c r="E1563" s="12">
        <v>20</v>
      </c>
      <c r="F1563" s="12">
        <v>5</v>
      </c>
      <c r="G1563" s="14">
        <v>30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4" spans="1:14">
      <c r="A1564" s="11" t="s">
        <v>1380</v>
      </c>
      <c r="B1564" s="12">
        <v>172</v>
      </c>
      <c r="C1564" s="12">
        <v>145</v>
      </c>
      <c r="D1564" s="12" t="s">
        <v>614</v>
      </c>
      <c r="E1564" s="12">
        <v>20</v>
      </c>
      <c r="F1564" s="12">
        <v>5</v>
      </c>
      <c r="G1564" s="14">
        <v>30</v>
      </c>
      <c r="H1564" s="12">
        <v>0</v>
      </c>
      <c r="I1564" s="12">
        <v>246</v>
      </c>
      <c r="J1564" s="12">
        <v>0</v>
      </c>
      <c r="K1564" s="12">
        <v>0</v>
      </c>
      <c r="L1564" s="12">
        <v>0</v>
      </c>
      <c r="M1564" s="12">
        <v>0</v>
      </c>
      <c r="N1564" s="12">
        <v>0</v>
      </c>
    </row>
    <row r="1565" spans="1:14">
      <c r="A1565" s="11" t="s">
        <v>1380</v>
      </c>
      <c r="B1565" s="12">
        <v>172</v>
      </c>
      <c r="C1565" s="12">
        <v>145</v>
      </c>
      <c r="D1565" s="12" t="s">
        <v>1356</v>
      </c>
      <c r="E1565" s="12">
        <v>20</v>
      </c>
      <c r="F1565" s="12">
        <v>5</v>
      </c>
      <c r="G1565" s="14">
        <v>30</v>
      </c>
      <c r="H1565" s="12">
        <v>0</v>
      </c>
      <c r="I1565" s="12">
        <v>246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</row>
    <row r="1566" spans="1:14">
      <c r="A1566" s="11" t="s">
        <v>1380</v>
      </c>
      <c r="B1566" s="12">
        <v>172</v>
      </c>
      <c r="C1566" s="12">
        <v>145</v>
      </c>
      <c r="D1566" s="12" t="s">
        <v>610</v>
      </c>
      <c r="E1566" s="12">
        <v>20</v>
      </c>
      <c r="F1566" s="12">
        <v>5</v>
      </c>
      <c r="G1566" s="14">
        <v>30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8" spans="1:14">
      <c r="A1568" s="11" t="s">
        <v>1382</v>
      </c>
    </row>
    <row r="1569" spans="1:14">
      <c r="A1569" s="11" t="s">
        <v>1383</v>
      </c>
      <c r="B1569" s="12">
        <v>100</v>
      </c>
      <c r="C1569" s="12">
        <v>100</v>
      </c>
      <c r="D1569" s="12" t="s">
        <v>616</v>
      </c>
      <c r="E1569" s="12">
        <v>100</v>
      </c>
      <c r="F1569" s="12">
        <v>40</v>
      </c>
      <c r="G1569" s="12">
        <v>80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1384</v>
      </c>
      <c r="B1570" s="12">
        <v>100</v>
      </c>
      <c r="C1570" s="12">
        <v>100</v>
      </c>
      <c r="D1570" s="12" t="s">
        <v>1356</v>
      </c>
      <c r="E1570" s="12">
        <v>100</v>
      </c>
      <c r="F1570" s="12">
        <v>40</v>
      </c>
      <c r="G1570" s="12">
        <v>80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1384</v>
      </c>
      <c r="B1571" s="12">
        <v>100</v>
      </c>
      <c r="C1571" s="12">
        <v>100</v>
      </c>
      <c r="D1571" s="12" t="s">
        <v>612</v>
      </c>
      <c r="E1571" s="12">
        <v>100</v>
      </c>
      <c r="F1571" s="12">
        <v>40</v>
      </c>
      <c r="G1571" s="12">
        <v>80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>
      <c r="A1572" s="11" t="s">
        <v>1384</v>
      </c>
      <c r="B1572" s="12">
        <v>100</v>
      </c>
      <c r="C1572" s="12">
        <v>100</v>
      </c>
      <c r="D1572" s="12" t="s">
        <v>615</v>
      </c>
      <c r="E1572" s="12">
        <v>100</v>
      </c>
      <c r="F1572" s="12">
        <v>5</v>
      </c>
      <c r="G1572" s="12">
        <v>80</v>
      </c>
      <c r="H1572" s="12">
        <v>0</v>
      </c>
      <c r="I1572" s="12">
        <v>246</v>
      </c>
      <c r="J1572" s="12">
        <v>0</v>
      </c>
      <c r="K1572" s="12">
        <v>0</v>
      </c>
      <c r="L1572" s="12">
        <v>0</v>
      </c>
      <c r="M1572" s="12">
        <v>0</v>
      </c>
      <c r="N1572" s="12">
        <v>0</v>
      </c>
    </row>
    <row r="1573" spans="1:14">
      <c r="A1573" s="11" t="s">
        <v>1384</v>
      </c>
      <c r="B1573" s="12">
        <v>100</v>
      </c>
      <c r="C1573" s="12">
        <v>100</v>
      </c>
      <c r="D1573" s="12" t="s">
        <v>613</v>
      </c>
      <c r="E1573" s="12">
        <v>100</v>
      </c>
      <c r="F1573" s="12">
        <v>5</v>
      </c>
      <c r="G1573" s="12">
        <v>80</v>
      </c>
      <c r="H1573" s="12">
        <v>0</v>
      </c>
      <c r="I1573" s="12">
        <v>246</v>
      </c>
      <c r="J1573" s="12">
        <v>0</v>
      </c>
      <c r="K1573" s="12">
        <v>0</v>
      </c>
      <c r="L1573" s="12">
        <v>0</v>
      </c>
      <c r="M1573" s="12">
        <v>0</v>
      </c>
      <c r="N1573" s="12">
        <v>0</v>
      </c>
    </row>
    <row r="1574" spans="1:14">
      <c r="A1574" s="11" t="s">
        <v>1384</v>
      </c>
      <c r="B1574" s="12">
        <v>100</v>
      </c>
      <c r="C1574" s="12">
        <v>100</v>
      </c>
      <c r="D1574" s="12" t="s">
        <v>611</v>
      </c>
      <c r="E1574" s="12">
        <v>100</v>
      </c>
      <c r="F1574" s="12">
        <v>5</v>
      </c>
      <c r="G1574" s="12">
        <v>80</v>
      </c>
      <c r="H1574" s="12">
        <v>0</v>
      </c>
      <c r="I1574" s="12">
        <v>246</v>
      </c>
      <c r="J1574" s="12">
        <v>0</v>
      </c>
      <c r="K1574" s="12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1384</v>
      </c>
      <c r="B1575" s="18">
        <v>85</v>
      </c>
      <c r="C1575" s="18">
        <v>30</v>
      </c>
      <c r="D1575" s="18" t="s">
        <v>1376</v>
      </c>
      <c r="E1575" s="18">
        <v>5</v>
      </c>
      <c r="F1575" s="18">
        <v>1</v>
      </c>
      <c r="G1575" s="18">
        <v>60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 s="18" customFormat="1">
      <c r="A1576" s="17" t="s">
        <v>1384</v>
      </c>
      <c r="B1576" s="18">
        <v>160</v>
      </c>
      <c r="C1576" s="18">
        <v>150</v>
      </c>
      <c r="D1576" s="18" t="s">
        <v>1376</v>
      </c>
      <c r="E1576" s="18">
        <v>5</v>
      </c>
      <c r="F1576" s="18">
        <v>1</v>
      </c>
      <c r="G1576" s="18">
        <v>60</v>
      </c>
      <c r="H1576" s="18">
        <v>0</v>
      </c>
      <c r="I1576" s="18">
        <v>249</v>
      </c>
      <c r="J1576" s="18">
        <v>0</v>
      </c>
      <c r="K1576" s="18">
        <v>0</v>
      </c>
      <c r="L1576" s="12">
        <v>0</v>
      </c>
      <c r="M1576" s="12">
        <v>0</v>
      </c>
      <c r="N1576" s="12">
        <v>0</v>
      </c>
    </row>
    <row r="1577" spans="1:14" s="18" customFormat="1">
      <c r="A1577" s="17" t="s">
        <v>1384</v>
      </c>
      <c r="B1577" s="18">
        <v>70</v>
      </c>
      <c r="C1577" s="18">
        <v>170</v>
      </c>
      <c r="D1577" s="18" t="s">
        <v>1376</v>
      </c>
      <c r="E1577" s="18">
        <v>5</v>
      </c>
      <c r="F1577" s="18">
        <v>1</v>
      </c>
      <c r="G1577" s="18">
        <v>60</v>
      </c>
      <c r="H1577" s="18">
        <v>0</v>
      </c>
      <c r="I1577" s="18">
        <v>249</v>
      </c>
      <c r="J1577" s="18">
        <v>0</v>
      </c>
      <c r="K1577" s="18">
        <v>0</v>
      </c>
      <c r="L1577" s="12">
        <v>0</v>
      </c>
      <c r="M1577" s="12">
        <v>0</v>
      </c>
      <c r="N1577" s="12">
        <v>0</v>
      </c>
    </row>
    <row r="1578" spans="1:14" s="18" customFormat="1">
      <c r="A1578" s="17" t="s">
        <v>1384</v>
      </c>
      <c r="B1578" s="18">
        <v>100</v>
      </c>
      <c r="C1578" s="18">
        <v>100</v>
      </c>
      <c r="D1578" s="18" t="s">
        <v>1104</v>
      </c>
      <c r="E1578" s="18">
        <v>100</v>
      </c>
      <c r="F1578" s="18">
        <v>1</v>
      </c>
      <c r="G1578" s="18">
        <v>120</v>
      </c>
      <c r="H1578" s="18">
        <v>0</v>
      </c>
      <c r="I1578" s="18">
        <v>249</v>
      </c>
      <c r="J1578" s="18">
        <v>0</v>
      </c>
      <c r="K1578" s="18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1383</v>
      </c>
      <c r="B1579" s="12">
        <v>43</v>
      </c>
      <c r="C1579" s="12">
        <v>94</v>
      </c>
      <c r="D1579" s="12" t="s">
        <v>616</v>
      </c>
      <c r="E1579" s="12">
        <v>20</v>
      </c>
      <c r="F1579" s="12">
        <v>7</v>
      </c>
      <c r="G1579" s="14">
        <v>30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1384</v>
      </c>
      <c r="B1580" s="12">
        <v>43</v>
      </c>
      <c r="C1580" s="12">
        <v>94</v>
      </c>
      <c r="D1580" s="12" t="s">
        <v>1356</v>
      </c>
      <c r="E1580" s="12">
        <v>20</v>
      </c>
      <c r="F1580" s="12">
        <v>7</v>
      </c>
      <c r="G1580" s="14">
        <v>30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1384</v>
      </c>
      <c r="B1581" s="12">
        <v>43</v>
      </c>
      <c r="C1581" s="12">
        <v>94</v>
      </c>
      <c r="D1581" s="12" t="s">
        <v>612</v>
      </c>
      <c r="E1581" s="12">
        <v>20</v>
      </c>
      <c r="F1581" s="12">
        <v>7</v>
      </c>
      <c r="G1581" s="14">
        <v>30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1383</v>
      </c>
      <c r="B1582" s="12">
        <v>75</v>
      </c>
      <c r="C1582" s="12">
        <v>153</v>
      </c>
      <c r="D1582" s="12" t="s">
        <v>616</v>
      </c>
      <c r="E1582" s="12">
        <v>20</v>
      </c>
      <c r="F1582" s="12">
        <v>7</v>
      </c>
      <c r="G1582" s="14">
        <v>30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1384</v>
      </c>
      <c r="B1583" s="12">
        <v>75</v>
      </c>
      <c r="C1583" s="12">
        <v>153</v>
      </c>
      <c r="D1583" s="12" t="s">
        <v>1356</v>
      </c>
      <c r="E1583" s="12">
        <v>20</v>
      </c>
      <c r="F1583" s="12">
        <v>7</v>
      </c>
      <c r="G1583" s="14">
        <v>30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1384</v>
      </c>
      <c r="B1584" s="12">
        <v>75</v>
      </c>
      <c r="C1584" s="12">
        <v>153</v>
      </c>
      <c r="D1584" s="12" t="s">
        <v>612</v>
      </c>
      <c r="E1584" s="12">
        <v>20</v>
      </c>
      <c r="F1584" s="12">
        <v>7</v>
      </c>
      <c r="G1584" s="14">
        <v>30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1383</v>
      </c>
      <c r="B1585" s="12">
        <v>100</v>
      </c>
      <c r="C1585" s="12">
        <v>105</v>
      </c>
      <c r="D1585" s="12" t="s">
        <v>616</v>
      </c>
      <c r="E1585" s="12">
        <v>20</v>
      </c>
      <c r="F1585" s="12">
        <v>7</v>
      </c>
      <c r="G1585" s="14">
        <v>30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1384</v>
      </c>
      <c r="B1586" s="12">
        <v>100</v>
      </c>
      <c r="C1586" s="12">
        <v>105</v>
      </c>
      <c r="D1586" s="12" t="s">
        <v>1356</v>
      </c>
      <c r="E1586" s="12">
        <v>20</v>
      </c>
      <c r="F1586" s="12">
        <v>7</v>
      </c>
      <c r="G1586" s="14">
        <v>30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1384</v>
      </c>
      <c r="B1587" s="12">
        <v>100</v>
      </c>
      <c r="C1587" s="12">
        <v>105</v>
      </c>
      <c r="D1587" s="12" t="s">
        <v>612</v>
      </c>
      <c r="E1587" s="12">
        <v>20</v>
      </c>
      <c r="F1587" s="12">
        <v>7</v>
      </c>
      <c r="G1587" s="14">
        <v>30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1383</v>
      </c>
      <c r="B1588" s="12">
        <v>98</v>
      </c>
      <c r="C1588" s="12">
        <v>60</v>
      </c>
      <c r="D1588" s="12" t="s">
        <v>616</v>
      </c>
      <c r="E1588" s="12">
        <v>30</v>
      </c>
      <c r="F1588" s="12">
        <v>10</v>
      </c>
      <c r="G1588" s="14">
        <v>30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1384</v>
      </c>
      <c r="B1589" s="12">
        <v>98</v>
      </c>
      <c r="C1589" s="12">
        <v>60</v>
      </c>
      <c r="D1589" s="12" t="s">
        <v>1356</v>
      </c>
      <c r="E1589" s="12">
        <v>30</v>
      </c>
      <c r="F1589" s="12">
        <v>10</v>
      </c>
      <c r="G1589" s="14">
        <v>30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1384</v>
      </c>
      <c r="B1590" s="12">
        <v>98</v>
      </c>
      <c r="C1590" s="12">
        <v>60</v>
      </c>
      <c r="D1590" s="12" t="s">
        <v>612</v>
      </c>
      <c r="E1590" s="12">
        <v>30</v>
      </c>
      <c r="F1590" s="12">
        <v>10</v>
      </c>
      <c r="G1590" s="14">
        <v>30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1383</v>
      </c>
      <c r="B1591" s="12">
        <v>140</v>
      </c>
      <c r="C1591" s="12">
        <v>30</v>
      </c>
      <c r="D1591" s="12" t="s">
        <v>616</v>
      </c>
      <c r="E1591" s="12">
        <v>10</v>
      </c>
      <c r="F1591" s="12">
        <v>8</v>
      </c>
      <c r="G1591" s="14">
        <v>30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1384</v>
      </c>
      <c r="B1592" s="12">
        <v>140</v>
      </c>
      <c r="C1592" s="12">
        <v>30</v>
      </c>
      <c r="D1592" s="12" t="s">
        <v>1356</v>
      </c>
      <c r="E1592" s="12">
        <v>10</v>
      </c>
      <c r="F1592" s="12">
        <v>8</v>
      </c>
      <c r="G1592" s="14">
        <v>30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1384</v>
      </c>
      <c r="B1593" s="12">
        <v>140</v>
      </c>
      <c r="C1593" s="12">
        <v>30</v>
      </c>
      <c r="D1593" s="12" t="s">
        <v>612</v>
      </c>
      <c r="E1593" s="12">
        <v>10</v>
      </c>
      <c r="F1593" s="12">
        <v>8</v>
      </c>
      <c r="G1593" s="14">
        <v>30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1383</v>
      </c>
      <c r="B1594" s="12">
        <v>154</v>
      </c>
      <c r="C1594" s="12">
        <v>106</v>
      </c>
      <c r="D1594" s="12" t="s">
        <v>616</v>
      </c>
      <c r="E1594" s="12">
        <v>10</v>
      </c>
      <c r="F1594" s="12">
        <v>8</v>
      </c>
      <c r="G1594" s="14">
        <v>30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1384</v>
      </c>
      <c r="B1595" s="12">
        <v>154</v>
      </c>
      <c r="C1595" s="12">
        <v>106</v>
      </c>
      <c r="D1595" s="12" t="s">
        <v>1356</v>
      </c>
      <c r="E1595" s="12">
        <v>10</v>
      </c>
      <c r="F1595" s="12">
        <v>8</v>
      </c>
      <c r="G1595" s="14">
        <v>30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1384</v>
      </c>
      <c r="B1596" s="12">
        <v>154</v>
      </c>
      <c r="C1596" s="12">
        <v>106</v>
      </c>
      <c r="D1596" s="12" t="s">
        <v>612</v>
      </c>
      <c r="E1596" s="12">
        <v>10</v>
      </c>
      <c r="F1596" s="12">
        <v>8</v>
      </c>
      <c r="G1596" s="14">
        <v>30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7" spans="1:14">
      <c r="A1597" s="11" t="s">
        <v>1383</v>
      </c>
      <c r="B1597" s="12">
        <v>161</v>
      </c>
      <c r="C1597" s="12">
        <v>156</v>
      </c>
      <c r="D1597" s="12" t="s">
        <v>616</v>
      </c>
      <c r="E1597" s="12">
        <v>10</v>
      </c>
      <c r="F1597" s="12">
        <v>8</v>
      </c>
      <c r="G1597" s="14">
        <v>30</v>
      </c>
      <c r="H1597" s="12">
        <v>0</v>
      </c>
      <c r="I1597" s="12">
        <v>246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</row>
    <row r="1598" spans="1:14">
      <c r="A1598" s="11" t="s">
        <v>1384</v>
      </c>
      <c r="B1598" s="12">
        <v>161</v>
      </c>
      <c r="C1598" s="12">
        <v>156</v>
      </c>
      <c r="D1598" s="12" t="s">
        <v>1356</v>
      </c>
      <c r="E1598" s="12">
        <v>10</v>
      </c>
      <c r="F1598" s="12">
        <v>8</v>
      </c>
      <c r="G1598" s="14">
        <v>30</v>
      </c>
      <c r="H1598" s="12">
        <v>0</v>
      </c>
      <c r="I1598" s="12">
        <v>246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</row>
    <row r="1599" spans="1:14">
      <c r="A1599" s="11" t="s">
        <v>1384</v>
      </c>
      <c r="B1599" s="12">
        <v>161</v>
      </c>
      <c r="C1599" s="12">
        <v>156</v>
      </c>
      <c r="D1599" s="12" t="s">
        <v>612</v>
      </c>
      <c r="E1599" s="12">
        <v>10</v>
      </c>
      <c r="F1599" s="12">
        <v>8</v>
      </c>
      <c r="G1599" s="14">
        <v>30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1" spans="1:14">
      <c r="A1601" s="11" t="s">
        <v>1385</v>
      </c>
    </row>
    <row r="1602" spans="1:14">
      <c r="A1602" s="11" t="s">
        <v>1386</v>
      </c>
      <c r="B1602" s="12">
        <v>100</v>
      </c>
      <c r="C1602" s="12">
        <v>100</v>
      </c>
      <c r="D1602" s="12" t="s">
        <v>616</v>
      </c>
      <c r="E1602" s="12">
        <v>50</v>
      </c>
      <c r="F1602" s="12">
        <v>40</v>
      </c>
      <c r="G1602" s="12">
        <v>80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1387</v>
      </c>
      <c r="B1603" s="12">
        <v>100</v>
      </c>
      <c r="C1603" s="12">
        <v>100</v>
      </c>
      <c r="D1603" s="12" t="s">
        <v>612</v>
      </c>
      <c r="E1603" s="12">
        <v>80</v>
      </c>
      <c r="F1603" s="12">
        <v>40</v>
      </c>
      <c r="G1603" s="12">
        <v>80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1387</v>
      </c>
      <c r="B1604" s="12">
        <v>100</v>
      </c>
      <c r="C1604" s="12">
        <v>100</v>
      </c>
      <c r="D1604" s="12" t="s">
        <v>610</v>
      </c>
      <c r="E1604" s="12">
        <v>90</v>
      </c>
      <c r="F1604" s="12">
        <v>40</v>
      </c>
      <c r="G1604" s="12">
        <v>80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>
      <c r="A1605" s="11" t="s">
        <v>1387</v>
      </c>
      <c r="B1605" s="12">
        <v>100</v>
      </c>
      <c r="C1605" s="12">
        <v>100</v>
      </c>
      <c r="D1605" s="12" t="s">
        <v>615</v>
      </c>
      <c r="E1605" s="12">
        <v>100</v>
      </c>
      <c r="F1605" s="12">
        <v>5</v>
      </c>
      <c r="G1605" s="12">
        <v>80</v>
      </c>
      <c r="H1605" s="12">
        <v>0</v>
      </c>
      <c r="I1605" s="12">
        <v>246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</row>
    <row r="1606" spans="1:14">
      <c r="A1606" s="11" t="s">
        <v>1387</v>
      </c>
      <c r="B1606" s="12">
        <v>100</v>
      </c>
      <c r="C1606" s="12">
        <v>100</v>
      </c>
      <c r="D1606" s="12" t="s">
        <v>611</v>
      </c>
      <c r="E1606" s="12">
        <v>100</v>
      </c>
      <c r="F1606" s="12">
        <v>5</v>
      </c>
      <c r="G1606" s="12">
        <v>80</v>
      </c>
      <c r="H1606" s="12">
        <v>0</v>
      </c>
      <c r="I1606" s="12">
        <v>246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</row>
    <row r="1607" spans="1:14">
      <c r="A1607" s="11" t="s">
        <v>1387</v>
      </c>
      <c r="B1607" s="12">
        <v>100</v>
      </c>
      <c r="C1607" s="12">
        <v>100</v>
      </c>
      <c r="D1607" s="12" t="s">
        <v>609</v>
      </c>
      <c r="E1607" s="12">
        <v>100</v>
      </c>
      <c r="F1607" s="12">
        <v>5</v>
      </c>
      <c r="G1607" s="12">
        <v>80</v>
      </c>
      <c r="H1607" s="12">
        <v>0</v>
      </c>
      <c r="I1607" s="12">
        <v>246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1387</v>
      </c>
      <c r="B1608" s="18">
        <v>100</v>
      </c>
      <c r="C1608" s="18">
        <v>60</v>
      </c>
      <c r="D1608" s="18" t="s">
        <v>1376</v>
      </c>
      <c r="E1608" s="18">
        <v>5</v>
      </c>
      <c r="F1608" s="18">
        <v>1</v>
      </c>
      <c r="G1608" s="18">
        <v>60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 s="18" customFormat="1">
      <c r="A1609" s="17" t="s">
        <v>1387</v>
      </c>
      <c r="B1609" s="18">
        <v>50</v>
      </c>
      <c r="C1609" s="18">
        <v>30</v>
      </c>
      <c r="D1609" s="18" t="s">
        <v>1376</v>
      </c>
      <c r="E1609" s="18">
        <v>5</v>
      </c>
      <c r="F1609" s="18">
        <v>1</v>
      </c>
      <c r="G1609" s="18">
        <v>60</v>
      </c>
      <c r="H1609" s="18">
        <v>0</v>
      </c>
      <c r="I1609" s="18">
        <v>249</v>
      </c>
      <c r="J1609" s="18">
        <v>0</v>
      </c>
      <c r="K1609" s="18">
        <v>0</v>
      </c>
      <c r="L1609" s="12">
        <v>0</v>
      </c>
      <c r="M1609" s="12">
        <v>0</v>
      </c>
      <c r="N1609" s="12">
        <v>0</v>
      </c>
    </row>
    <row r="1610" spans="1:14" s="18" customFormat="1">
      <c r="A1610" s="17" t="s">
        <v>1387</v>
      </c>
      <c r="B1610" s="18">
        <v>90</v>
      </c>
      <c r="C1610" s="18">
        <v>150</v>
      </c>
      <c r="D1610" s="18" t="s">
        <v>1376</v>
      </c>
      <c r="E1610" s="18">
        <v>5</v>
      </c>
      <c r="F1610" s="18">
        <v>1</v>
      </c>
      <c r="G1610" s="18">
        <v>60</v>
      </c>
      <c r="H1610" s="18">
        <v>0</v>
      </c>
      <c r="I1610" s="18">
        <v>249</v>
      </c>
      <c r="J1610" s="18">
        <v>0</v>
      </c>
      <c r="K1610" s="18">
        <v>0</v>
      </c>
      <c r="L1610" s="12">
        <v>0</v>
      </c>
      <c r="M1610" s="12">
        <v>0</v>
      </c>
      <c r="N1610" s="12">
        <v>0</v>
      </c>
    </row>
    <row r="1611" spans="1:14" s="18" customFormat="1">
      <c r="A1611" s="17" t="s">
        <v>1387</v>
      </c>
      <c r="B1611" s="18">
        <v>100</v>
      </c>
      <c r="C1611" s="18">
        <v>100</v>
      </c>
      <c r="D1611" s="18" t="s">
        <v>1104</v>
      </c>
      <c r="E1611" s="18">
        <v>100</v>
      </c>
      <c r="F1611" s="18">
        <v>1</v>
      </c>
      <c r="G1611" s="18">
        <v>120</v>
      </c>
      <c r="H1611" s="18">
        <v>0</v>
      </c>
      <c r="I1611" s="18">
        <v>249</v>
      </c>
      <c r="J1611" s="18">
        <v>0</v>
      </c>
      <c r="K1611" s="18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1386</v>
      </c>
      <c r="B1612" s="12">
        <v>95</v>
      </c>
      <c r="C1612" s="12">
        <v>155</v>
      </c>
      <c r="D1612" s="12" t="s">
        <v>616</v>
      </c>
      <c r="E1612" s="12">
        <v>30</v>
      </c>
      <c r="F1612" s="12">
        <v>8</v>
      </c>
      <c r="G1612" s="14">
        <v>30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1387</v>
      </c>
      <c r="B1613" s="12">
        <v>95</v>
      </c>
      <c r="C1613" s="12">
        <v>155</v>
      </c>
      <c r="D1613" s="12" t="s">
        <v>612</v>
      </c>
      <c r="E1613" s="12">
        <v>30</v>
      </c>
      <c r="F1613" s="12">
        <v>8</v>
      </c>
      <c r="G1613" s="14">
        <v>30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1387</v>
      </c>
      <c r="B1614" s="12">
        <v>95</v>
      </c>
      <c r="C1614" s="12">
        <v>155</v>
      </c>
      <c r="D1614" s="12" t="s">
        <v>610</v>
      </c>
      <c r="E1614" s="12">
        <v>30</v>
      </c>
      <c r="F1614" s="12">
        <v>8</v>
      </c>
      <c r="G1614" s="14">
        <v>30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1386</v>
      </c>
      <c r="B1615" s="12">
        <v>55</v>
      </c>
      <c r="C1615" s="12">
        <v>105</v>
      </c>
      <c r="D1615" s="12" t="s">
        <v>616</v>
      </c>
      <c r="E1615" s="12">
        <v>30</v>
      </c>
      <c r="F1615" s="12">
        <v>8</v>
      </c>
      <c r="G1615" s="14">
        <v>30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1387</v>
      </c>
      <c r="B1616" s="12">
        <v>55</v>
      </c>
      <c r="C1616" s="12">
        <v>105</v>
      </c>
      <c r="D1616" s="12" t="s">
        <v>612</v>
      </c>
      <c r="E1616" s="12">
        <v>30</v>
      </c>
      <c r="F1616" s="12">
        <v>8</v>
      </c>
      <c r="G1616" s="14">
        <v>30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1387</v>
      </c>
      <c r="B1617" s="12">
        <v>55</v>
      </c>
      <c r="C1617" s="12">
        <v>105</v>
      </c>
      <c r="D1617" s="12" t="s">
        <v>610</v>
      </c>
      <c r="E1617" s="12">
        <v>30</v>
      </c>
      <c r="F1617" s="12">
        <v>8</v>
      </c>
      <c r="G1617" s="14">
        <v>30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1386</v>
      </c>
      <c r="B1618" s="12">
        <v>50</v>
      </c>
      <c r="C1618" s="12">
        <v>35</v>
      </c>
      <c r="D1618" s="12" t="s">
        <v>616</v>
      </c>
      <c r="E1618" s="12">
        <v>30</v>
      </c>
      <c r="F1618" s="12">
        <v>8</v>
      </c>
      <c r="G1618" s="14">
        <v>30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1387</v>
      </c>
      <c r="B1619" s="12">
        <v>50</v>
      </c>
      <c r="C1619" s="12">
        <v>35</v>
      </c>
      <c r="D1619" s="12" t="s">
        <v>612</v>
      </c>
      <c r="E1619" s="12">
        <v>30</v>
      </c>
      <c r="F1619" s="12">
        <v>8</v>
      </c>
      <c r="G1619" s="14">
        <v>30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1387</v>
      </c>
      <c r="B1620" s="12">
        <v>50</v>
      </c>
      <c r="C1620" s="12">
        <v>35</v>
      </c>
      <c r="D1620" s="12" t="s">
        <v>610</v>
      </c>
      <c r="E1620" s="12">
        <v>30</v>
      </c>
      <c r="F1620" s="12">
        <v>8</v>
      </c>
      <c r="G1620" s="14">
        <v>30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1386</v>
      </c>
      <c r="B1621" s="12">
        <v>138</v>
      </c>
      <c r="C1621" s="12">
        <v>93</v>
      </c>
      <c r="D1621" s="12" t="s">
        <v>616</v>
      </c>
      <c r="E1621" s="12">
        <v>30</v>
      </c>
      <c r="F1621" s="12">
        <v>8</v>
      </c>
      <c r="G1621" s="14">
        <v>30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1387</v>
      </c>
      <c r="B1622" s="12">
        <v>138</v>
      </c>
      <c r="C1622" s="12">
        <v>93</v>
      </c>
      <c r="D1622" s="12" t="s">
        <v>612</v>
      </c>
      <c r="E1622" s="12">
        <v>30</v>
      </c>
      <c r="F1622" s="12">
        <v>8</v>
      </c>
      <c r="G1622" s="14">
        <v>30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1387</v>
      </c>
      <c r="B1623" s="12">
        <v>138</v>
      </c>
      <c r="C1623" s="12">
        <v>93</v>
      </c>
      <c r="D1623" s="12" t="s">
        <v>610</v>
      </c>
      <c r="E1623" s="12">
        <v>30</v>
      </c>
      <c r="F1623" s="12">
        <v>8</v>
      </c>
      <c r="G1623" s="14">
        <v>30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1386</v>
      </c>
      <c r="B1624" s="12">
        <v>103</v>
      </c>
      <c r="C1624" s="12">
        <v>58</v>
      </c>
      <c r="D1624" s="12" t="s">
        <v>616</v>
      </c>
      <c r="E1624" s="12">
        <v>30</v>
      </c>
      <c r="F1624" s="12">
        <v>8</v>
      </c>
      <c r="G1624" s="14">
        <v>30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1387</v>
      </c>
      <c r="B1625" s="12">
        <v>103</v>
      </c>
      <c r="C1625" s="12">
        <v>58</v>
      </c>
      <c r="D1625" s="12" t="s">
        <v>612</v>
      </c>
      <c r="E1625" s="12">
        <v>30</v>
      </c>
      <c r="F1625" s="12">
        <v>8</v>
      </c>
      <c r="G1625" s="14">
        <v>30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1387</v>
      </c>
      <c r="B1626" s="12">
        <v>103</v>
      </c>
      <c r="C1626" s="12">
        <v>58</v>
      </c>
      <c r="D1626" s="12" t="s">
        <v>610</v>
      </c>
      <c r="E1626" s="12">
        <v>30</v>
      </c>
      <c r="F1626" s="12">
        <v>8</v>
      </c>
      <c r="G1626" s="14">
        <v>30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7" spans="1:14">
      <c r="A1627" s="11" t="s">
        <v>1386</v>
      </c>
      <c r="B1627" s="12">
        <v>168</v>
      </c>
      <c r="C1627" s="12">
        <v>38</v>
      </c>
      <c r="D1627" s="12" t="s">
        <v>616</v>
      </c>
      <c r="E1627" s="12">
        <v>30</v>
      </c>
      <c r="F1627" s="12">
        <v>8</v>
      </c>
      <c r="G1627" s="14">
        <v>30</v>
      </c>
      <c r="H1627" s="12">
        <v>0</v>
      </c>
      <c r="I1627" s="12">
        <v>246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</row>
    <row r="1628" spans="1:14">
      <c r="A1628" s="11" t="s">
        <v>1387</v>
      </c>
      <c r="B1628" s="12">
        <v>168</v>
      </c>
      <c r="C1628" s="12">
        <v>38</v>
      </c>
      <c r="D1628" s="12" t="s">
        <v>612</v>
      </c>
      <c r="E1628" s="12">
        <v>30</v>
      </c>
      <c r="F1628" s="12">
        <v>8</v>
      </c>
      <c r="G1628" s="14">
        <v>30</v>
      </c>
      <c r="H1628" s="12">
        <v>0</v>
      </c>
      <c r="I1628" s="12">
        <v>246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</row>
    <row r="1629" spans="1:14">
      <c r="A1629" s="11" t="s">
        <v>1387</v>
      </c>
      <c r="B1629" s="12">
        <v>168</v>
      </c>
      <c r="C1629" s="12">
        <v>38</v>
      </c>
      <c r="D1629" s="12" t="s">
        <v>610</v>
      </c>
      <c r="E1629" s="12">
        <v>30</v>
      </c>
      <c r="F1629" s="12">
        <v>8</v>
      </c>
      <c r="G1629" s="14">
        <v>30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1" spans="1:14">
      <c r="A1631" s="11" t="s">
        <v>1388</v>
      </c>
    </row>
    <row r="1632" spans="1:14">
      <c r="A1632" s="11" t="s">
        <v>1389</v>
      </c>
      <c r="B1632" s="12">
        <v>100</v>
      </c>
      <c r="C1632" s="12">
        <v>100</v>
      </c>
      <c r="D1632" s="12" t="s">
        <v>616</v>
      </c>
      <c r="E1632" s="12">
        <v>100</v>
      </c>
      <c r="F1632" s="12">
        <v>40</v>
      </c>
      <c r="G1632" s="12">
        <v>80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1390</v>
      </c>
      <c r="B1633" s="12">
        <v>100</v>
      </c>
      <c r="C1633" s="12">
        <v>100</v>
      </c>
      <c r="D1633" s="12" t="s">
        <v>614</v>
      </c>
      <c r="E1633" s="12">
        <v>100</v>
      </c>
      <c r="F1633" s="12">
        <v>40</v>
      </c>
      <c r="G1633" s="12">
        <v>80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1390</v>
      </c>
      <c r="B1634" s="12">
        <v>100</v>
      </c>
      <c r="C1634" s="12">
        <v>100</v>
      </c>
      <c r="D1634" s="12" t="s">
        <v>612</v>
      </c>
      <c r="E1634" s="12">
        <v>100</v>
      </c>
      <c r="F1634" s="12">
        <v>40</v>
      </c>
      <c r="G1634" s="12">
        <v>80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1390</v>
      </c>
      <c r="B1635" s="12">
        <v>100</v>
      </c>
      <c r="C1635" s="12">
        <v>100</v>
      </c>
      <c r="D1635" s="12" t="s">
        <v>610</v>
      </c>
      <c r="E1635" s="12">
        <v>100</v>
      </c>
      <c r="F1635" s="12">
        <v>40</v>
      </c>
      <c r="G1635" s="12">
        <v>80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1390</v>
      </c>
      <c r="B1636" s="12">
        <v>100</v>
      </c>
      <c r="C1636" s="12">
        <v>100</v>
      </c>
      <c r="D1636" s="12" t="s">
        <v>615</v>
      </c>
      <c r="E1636" s="12">
        <v>100</v>
      </c>
      <c r="F1636" s="12">
        <v>5</v>
      </c>
      <c r="G1636" s="12">
        <v>80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>
      <c r="A1637" s="11" t="s">
        <v>1390</v>
      </c>
      <c r="B1637" s="12">
        <v>100</v>
      </c>
      <c r="C1637" s="12">
        <v>100</v>
      </c>
      <c r="D1637" s="12" t="s">
        <v>1372</v>
      </c>
      <c r="E1637" s="12">
        <v>100</v>
      </c>
      <c r="F1637" s="12">
        <v>5</v>
      </c>
      <c r="G1637" s="12">
        <v>80</v>
      </c>
      <c r="H1637" s="12">
        <v>0</v>
      </c>
      <c r="I1637" s="12">
        <v>246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</row>
    <row r="1638" spans="1:14">
      <c r="A1638" s="11" t="s">
        <v>1390</v>
      </c>
      <c r="B1638" s="12">
        <v>100</v>
      </c>
      <c r="C1638" s="12">
        <v>100</v>
      </c>
      <c r="D1638" s="12" t="s">
        <v>611</v>
      </c>
      <c r="E1638" s="12">
        <v>100</v>
      </c>
      <c r="F1638" s="12">
        <v>5</v>
      </c>
      <c r="G1638" s="12">
        <v>80</v>
      </c>
      <c r="H1638" s="12">
        <v>0</v>
      </c>
      <c r="I1638" s="12">
        <v>246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</row>
    <row r="1639" spans="1:14">
      <c r="A1639" s="11" t="s">
        <v>1390</v>
      </c>
      <c r="B1639" s="12">
        <v>100</v>
      </c>
      <c r="C1639" s="12">
        <v>100</v>
      </c>
      <c r="D1639" s="12" t="s">
        <v>609</v>
      </c>
      <c r="E1639" s="12">
        <v>100</v>
      </c>
      <c r="F1639" s="12">
        <v>5</v>
      </c>
      <c r="G1639" s="12">
        <v>80</v>
      </c>
      <c r="H1639" s="12">
        <v>0</v>
      </c>
      <c r="I1639" s="12">
        <v>246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1390</v>
      </c>
      <c r="B1640" s="18">
        <v>150</v>
      </c>
      <c r="C1640" s="18">
        <v>30</v>
      </c>
      <c r="D1640" s="18" t="s">
        <v>1376</v>
      </c>
      <c r="E1640" s="18">
        <v>5</v>
      </c>
      <c r="F1640" s="18">
        <v>1</v>
      </c>
      <c r="G1640" s="18">
        <v>60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 s="18" customFormat="1">
      <c r="A1641" s="17" t="s">
        <v>1390</v>
      </c>
      <c r="B1641" s="18">
        <v>50</v>
      </c>
      <c r="C1641" s="18">
        <v>150</v>
      </c>
      <c r="D1641" s="18" t="s">
        <v>1376</v>
      </c>
      <c r="E1641" s="18">
        <v>5</v>
      </c>
      <c r="F1641" s="18">
        <v>1</v>
      </c>
      <c r="G1641" s="18">
        <v>60</v>
      </c>
      <c r="H1641" s="18">
        <v>0</v>
      </c>
      <c r="I1641" s="18">
        <v>249</v>
      </c>
      <c r="J1641" s="18">
        <v>0</v>
      </c>
      <c r="K1641" s="18">
        <v>0</v>
      </c>
      <c r="L1641" s="12">
        <v>0</v>
      </c>
      <c r="M1641" s="12">
        <v>0</v>
      </c>
      <c r="N1641" s="12">
        <v>0</v>
      </c>
    </row>
    <row r="1642" spans="1:14" s="18" customFormat="1">
      <c r="A1642" s="17" t="s">
        <v>1390</v>
      </c>
      <c r="B1642" s="18">
        <v>140</v>
      </c>
      <c r="C1642" s="18">
        <v>140</v>
      </c>
      <c r="D1642" s="18" t="s">
        <v>1376</v>
      </c>
      <c r="E1642" s="18">
        <v>5</v>
      </c>
      <c r="F1642" s="18">
        <v>1</v>
      </c>
      <c r="G1642" s="18">
        <v>60</v>
      </c>
      <c r="H1642" s="18">
        <v>0</v>
      </c>
      <c r="I1642" s="18">
        <v>249</v>
      </c>
      <c r="J1642" s="18">
        <v>0</v>
      </c>
      <c r="K1642" s="18">
        <v>0</v>
      </c>
      <c r="L1642" s="12">
        <v>0</v>
      </c>
      <c r="M1642" s="12">
        <v>0</v>
      </c>
      <c r="N1642" s="12">
        <v>0</v>
      </c>
    </row>
    <row r="1643" spans="1:14" s="18" customFormat="1">
      <c r="A1643" s="17" t="s">
        <v>1390</v>
      </c>
      <c r="B1643" s="18">
        <v>100</v>
      </c>
      <c r="C1643" s="18">
        <v>100</v>
      </c>
      <c r="D1643" s="18" t="s">
        <v>1104</v>
      </c>
      <c r="E1643" s="18">
        <v>100</v>
      </c>
      <c r="F1643" s="18">
        <v>1</v>
      </c>
      <c r="G1643" s="18">
        <v>120</v>
      </c>
      <c r="H1643" s="18">
        <v>0</v>
      </c>
      <c r="I1643" s="18">
        <v>249</v>
      </c>
      <c r="J1643" s="18">
        <v>0</v>
      </c>
      <c r="K1643" s="18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1389</v>
      </c>
      <c r="B1644" s="12">
        <v>46</v>
      </c>
      <c r="C1644" s="12">
        <v>38</v>
      </c>
      <c r="D1644" s="12" t="s">
        <v>616</v>
      </c>
      <c r="E1644" s="12">
        <v>30</v>
      </c>
      <c r="F1644" s="12">
        <v>8</v>
      </c>
      <c r="G1644" s="14">
        <v>30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1390</v>
      </c>
      <c r="B1645" s="12">
        <v>46</v>
      </c>
      <c r="C1645" s="12">
        <v>38</v>
      </c>
      <c r="D1645" s="12" t="s">
        <v>614</v>
      </c>
      <c r="E1645" s="12">
        <v>30</v>
      </c>
      <c r="F1645" s="12">
        <v>8</v>
      </c>
      <c r="G1645" s="14">
        <v>30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1390</v>
      </c>
      <c r="B1646" s="12">
        <v>46</v>
      </c>
      <c r="C1646" s="12">
        <v>38</v>
      </c>
      <c r="D1646" s="12" t="s">
        <v>612</v>
      </c>
      <c r="E1646" s="12">
        <v>30</v>
      </c>
      <c r="F1646" s="12">
        <v>8</v>
      </c>
      <c r="G1646" s="14">
        <v>30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1390</v>
      </c>
      <c r="B1647" s="12">
        <v>46</v>
      </c>
      <c r="C1647" s="12">
        <v>38</v>
      </c>
      <c r="D1647" s="12" t="s">
        <v>610</v>
      </c>
      <c r="E1647" s="12">
        <v>30</v>
      </c>
      <c r="F1647" s="12">
        <v>8</v>
      </c>
      <c r="G1647" s="14">
        <v>30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1389</v>
      </c>
      <c r="B1648" s="12">
        <v>52</v>
      </c>
      <c r="C1648" s="12">
        <v>138</v>
      </c>
      <c r="D1648" s="12" t="s">
        <v>616</v>
      </c>
      <c r="E1648" s="12">
        <v>30</v>
      </c>
      <c r="F1648" s="12">
        <v>8</v>
      </c>
      <c r="G1648" s="14">
        <v>30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1390</v>
      </c>
      <c r="B1649" s="12">
        <v>52</v>
      </c>
      <c r="C1649" s="12">
        <v>138</v>
      </c>
      <c r="D1649" s="12" t="s">
        <v>614</v>
      </c>
      <c r="E1649" s="12">
        <v>30</v>
      </c>
      <c r="F1649" s="12">
        <v>8</v>
      </c>
      <c r="G1649" s="14">
        <v>30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1390</v>
      </c>
      <c r="B1650" s="12">
        <v>52</v>
      </c>
      <c r="C1650" s="12">
        <v>138</v>
      </c>
      <c r="D1650" s="12" t="s">
        <v>612</v>
      </c>
      <c r="E1650" s="12">
        <v>30</v>
      </c>
      <c r="F1650" s="12">
        <v>8</v>
      </c>
      <c r="G1650" s="14">
        <v>30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1390</v>
      </c>
      <c r="B1651" s="12">
        <v>52</v>
      </c>
      <c r="C1651" s="12">
        <v>138</v>
      </c>
      <c r="D1651" s="12" t="s">
        <v>610</v>
      </c>
      <c r="E1651" s="12">
        <v>30</v>
      </c>
      <c r="F1651" s="12">
        <v>8</v>
      </c>
      <c r="G1651" s="14">
        <v>30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1389</v>
      </c>
      <c r="B1652" s="12">
        <v>148</v>
      </c>
      <c r="C1652" s="12">
        <v>129</v>
      </c>
      <c r="D1652" s="12" t="s">
        <v>616</v>
      </c>
      <c r="E1652" s="12">
        <v>30</v>
      </c>
      <c r="F1652" s="12">
        <v>8</v>
      </c>
      <c r="G1652" s="14">
        <v>30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1390</v>
      </c>
      <c r="B1653" s="12">
        <v>148</v>
      </c>
      <c r="C1653" s="12">
        <v>129</v>
      </c>
      <c r="D1653" s="12" t="s">
        <v>614</v>
      </c>
      <c r="E1653" s="12">
        <v>30</v>
      </c>
      <c r="F1653" s="12">
        <v>8</v>
      </c>
      <c r="G1653" s="14">
        <v>30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1390</v>
      </c>
      <c r="B1654" s="12">
        <v>148</v>
      </c>
      <c r="C1654" s="12">
        <v>129</v>
      </c>
      <c r="D1654" s="12" t="s">
        <v>612</v>
      </c>
      <c r="E1654" s="12">
        <v>30</v>
      </c>
      <c r="F1654" s="12">
        <v>8</v>
      </c>
      <c r="G1654" s="14">
        <v>30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1390</v>
      </c>
      <c r="B1655" s="12">
        <v>148</v>
      </c>
      <c r="C1655" s="12">
        <v>129</v>
      </c>
      <c r="D1655" s="12" t="s">
        <v>610</v>
      </c>
      <c r="E1655" s="12">
        <v>30</v>
      </c>
      <c r="F1655" s="12">
        <v>8</v>
      </c>
      <c r="G1655" s="14">
        <v>30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1389</v>
      </c>
      <c r="B1656" s="12">
        <v>144</v>
      </c>
      <c r="C1656" s="12">
        <v>36</v>
      </c>
      <c r="D1656" s="12" t="s">
        <v>616</v>
      </c>
      <c r="E1656" s="12">
        <v>30</v>
      </c>
      <c r="F1656" s="12">
        <v>8</v>
      </c>
      <c r="G1656" s="14">
        <v>30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7" spans="1:14">
      <c r="A1657" s="11" t="s">
        <v>1390</v>
      </c>
      <c r="B1657" s="12">
        <v>144</v>
      </c>
      <c r="C1657" s="12">
        <v>36</v>
      </c>
      <c r="D1657" s="12" t="s">
        <v>614</v>
      </c>
      <c r="E1657" s="12">
        <v>30</v>
      </c>
      <c r="F1657" s="12">
        <v>8</v>
      </c>
      <c r="G1657" s="14">
        <v>30</v>
      </c>
      <c r="H1657" s="12">
        <v>0</v>
      </c>
      <c r="I1657" s="12">
        <v>246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</row>
    <row r="1658" spans="1:14">
      <c r="A1658" s="11" t="s">
        <v>1390</v>
      </c>
      <c r="B1658" s="12">
        <v>144</v>
      </c>
      <c r="C1658" s="12">
        <v>36</v>
      </c>
      <c r="D1658" s="12" t="s">
        <v>612</v>
      </c>
      <c r="E1658" s="12">
        <v>30</v>
      </c>
      <c r="F1658" s="12">
        <v>8</v>
      </c>
      <c r="G1658" s="14">
        <v>30</v>
      </c>
      <c r="H1658" s="12">
        <v>0</v>
      </c>
      <c r="I1658" s="12">
        <v>246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</row>
    <row r="1659" spans="1:14">
      <c r="A1659" s="11" t="s">
        <v>1390</v>
      </c>
      <c r="B1659" s="12">
        <v>144</v>
      </c>
      <c r="C1659" s="12">
        <v>36</v>
      </c>
      <c r="D1659" s="12" t="s">
        <v>610</v>
      </c>
      <c r="E1659" s="12">
        <v>30</v>
      </c>
      <c r="F1659" s="12">
        <v>8</v>
      </c>
      <c r="G1659" s="14">
        <v>30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1" spans="1:14">
      <c r="A1661" s="11" t="s">
        <v>1391</v>
      </c>
    </row>
    <row r="1662" spans="1:14">
      <c r="A1662" s="11" t="s">
        <v>1392</v>
      </c>
      <c r="B1662" s="12">
        <v>50</v>
      </c>
      <c r="C1662" s="12">
        <v>50</v>
      </c>
      <c r="D1662" s="12" t="s">
        <v>614</v>
      </c>
      <c r="E1662" s="12">
        <v>50</v>
      </c>
      <c r="F1662" s="12">
        <v>20</v>
      </c>
      <c r="G1662" s="12">
        <v>80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1393</v>
      </c>
      <c r="B1663" s="12">
        <v>50</v>
      </c>
      <c r="C1663" s="12">
        <v>50</v>
      </c>
      <c r="D1663" s="12" t="s">
        <v>1372</v>
      </c>
      <c r="E1663" s="12">
        <v>50</v>
      </c>
      <c r="F1663" s="12">
        <v>5</v>
      </c>
      <c r="G1663" s="12">
        <v>80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1392</v>
      </c>
      <c r="B1664" s="12">
        <v>46</v>
      </c>
      <c r="C1664" s="12">
        <v>32</v>
      </c>
      <c r="D1664" s="12" t="s">
        <v>614</v>
      </c>
      <c r="E1664" s="12">
        <v>20</v>
      </c>
      <c r="F1664" s="12">
        <v>8</v>
      </c>
      <c r="G1664" s="14">
        <v>30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1392</v>
      </c>
      <c r="B1665" s="12">
        <v>36</v>
      </c>
      <c r="C1665" s="12">
        <v>61</v>
      </c>
      <c r="D1665" s="12" t="s">
        <v>614</v>
      </c>
      <c r="E1665" s="12">
        <v>20</v>
      </c>
      <c r="F1665" s="12">
        <v>8</v>
      </c>
      <c r="G1665" s="14">
        <v>30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6" spans="1:14">
      <c r="A1666" s="11" t="s">
        <v>1392</v>
      </c>
      <c r="B1666" s="12">
        <v>62</v>
      </c>
      <c r="C1666" s="12">
        <v>42</v>
      </c>
      <c r="D1666" s="12" t="s">
        <v>614</v>
      </c>
      <c r="E1666" s="12">
        <v>20</v>
      </c>
      <c r="F1666" s="12">
        <v>8</v>
      </c>
      <c r="G1666" s="14">
        <v>30</v>
      </c>
      <c r="H1666" s="12">
        <v>0</v>
      </c>
      <c r="I1666" s="12">
        <v>246</v>
      </c>
      <c r="J1666" s="12">
        <v>0</v>
      </c>
      <c r="K1666" s="12">
        <v>0</v>
      </c>
      <c r="L1666" s="12">
        <v>0</v>
      </c>
      <c r="M1666" s="12">
        <v>0</v>
      </c>
      <c r="N1666" s="12">
        <v>0</v>
      </c>
    </row>
    <row r="1667" spans="1:14">
      <c r="A1667" s="11" t="s">
        <v>1392</v>
      </c>
      <c r="B1667" s="12">
        <v>54</v>
      </c>
      <c r="C1667" s="12">
        <v>57</v>
      </c>
      <c r="D1667" s="12" t="s">
        <v>614</v>
      </c>
      <c r="E1667" s="12">
        <v>20</v>
      </c>
      <c r="F1667" s="12">
        <v>8</v>
      </c>
      <c r="G1667" s="14">
        <v>30</v>
      </c>
      <c r="H1667" s="12">
        <v>0</v>
      </c>
      <c r="I1667" s="12">
        <v>246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</row>
    <row r="1668" spans="1:14">
      <c r="A1668" s="11" t="s">
        <v>1392</v>
      </c>
      <c r="B1668" s="12">
        <v>68</v>
      </c>
      <c r="C1668" s="12">
        <v>67</v>
      </c>
      <c r="D1668" s="12" t="s">
        <v>614</v>
      </c>
      <c r="E1668" s="12">
        <v>20</v>
      </c>
      <c r="F1668" s="12">
        <v>8</v>
      </c>
      <c r="G1668" s="14">
        <v>30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70" spans="1:14">
      <c r="A1670" s="11" t="s">
        <v>1394</v>
      </c>
    </row>
    <row r="1671" spans="1:14">
      <c r="A1671" s="11" t="s">
        <v>1395</v>
      </c>
      <c r="B1671" s="12">
        <v>50</v>
      </c>
      <c r="C1671" s="12">
        <v>50</v>
      </c>
      <c r="D1671" s="12" t="s">
        <v>1356</v>
      </c>
      <c r="E1671" s="12">
        <v>30</v>
      </c>
      <c r="F1671" s="12">
        <v>10</v>
      </c>
      <c r="G1671" s="12">
        <v>80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2" spans="1:14">
      <c r="A1672" s="11" t="s">
        <v>1396</v>
      </c>
      <c r="B1672" s="12">
        <v>50</v>
      </c>
      <c r="C1672" s="12">
        <v>50</v>
      </c>
      <c r="D1672" s="12" t="s">
        <v>613</v>
      </c>
      <c r="E1672" s="12">
        <v>50</v>
      </c>
      <c r="F1672" s="12">
        <v>5</v>
      </c>
      <c r="G1672" s="12">
        <v>80</v>
      </c>
      <c r="H1672" s="12">
        <v>0</v>
      </c>
      <c r="I1672" s="12">
        <v>246</v>
      </c>
      <c r="J1672" s="12">
        <v>0</v>
      </c>
      <c r="K1672" s="12">
        <v>0</v>
      </c>
      <c r="L1672" s="12">
        <v>0</v>
      </c>
      <c r="M1672" s="12">
        <v>0</v>
      </c>
      <c r="N1672" s="12">
        <v>0</v>
      </c>
    </row>
    <row r="1673" spans="1:14">
      <c r="A1673" s="11" t="s">
        <v>1395</v>
      </c>
      <c r="B1673" s="12">
        <v>50</v>
      </c>
      <c r="C1673" s="12">
        <v>50</v>
      </c>
      <c r="D1673" s="12" t="s">
        <v>1356</v>
      </c>
      <c r="E1673" s="12">
        <v>50</v>
      </c>
      <c r="F1673" s="12">
        <v>15</v>
      </c>
      <c r="G1673" s="14">
        <v>30</v>
      </c>
      <c r="H1673" s="12">
        <v>0</v>
      </c>
      <c r="I1673" s="12">
        <v>246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</row>
    <row r="1674" spans="1:14">
      <c r="A1674" s="11" t="s">
        <v>1395</v>
      </c>
      <c r="B1674" s="12">
        <v>40</v>
      </c>
      <c r="C1674" s="12">
        <v>44</v>
      </c>
      <c r="D1674" s="12" t="s">
        <v>1356</v>
      </c>
      <c r="E1674" s="12">
        <v>20</v>
      </c>
      <c r="F1674" s="12">
        <v>15</v>
      </c>
      <c r="G1674" s="14">
        <v>30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6" spans="1:14">
      <c r="A1676" s="11" t="s">
        <v>1397</v>
      </c>
    </row>
    <row r="1677" spans="1:14">
      <c r="A1677" s="11" t="s">
        <v>1398</v>
      </c>
      <c r="B1677" s="12">
        <v>50</v>
      </c>
      <c r="C1677" s="12">
        <v>50</v>
      </c>
      <c r="D1677" s="12" t="s">
        <v>1356</v>
      </c>
      <c r="E1677" s="12">
        <v>30</v>
      </c>
      <c r="F1677" s="12">
        <v>10</v>
      </c>
      <c r="G1677" s="12">
        <v>80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8" spans="1:14">
      <c r="A1678" s="11" t="s">
        <v>1399</v>
      </c>
      <c r="B1678" s="12">
        <v>50</v>
      </c>
      <c r="C1678" s="12">
        <v>50</v>
      </c>
      <c r="D1678" s="12" t="s">
        <v>613</v>
      </c>
      <c r="E1678" s="12">
        <v>50</v>
      </c>
      <c r="F1678" s="12">
        <v>2</v>
      </c>
      <c r="G1678" s="12">
        <v>80</v>
      </c>
      <c r="H1678" s="12">
        <v>0</v>
      </c>
      <c r="I1678" s="12">
        <v>246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</row>
    <row r="1679" spans="1:14">
      <c r="A1679" s="11" t="s">
        <v>1399</v>
      </c>
      <c r="B1679" s="12">
        <v>22</v>
      </c>
      <c r="C1679" s="12">
        <v>70</v>
      </c>
      <c r="D1679" s="12" t="s">
        <v>1356</v>
      </c>
      <c r="E1679" s="12">
        <v>20</v>
      </c>
      <c r="F1679" s="12">
        <v>15</v>
      </c>
      <c r="G1679" s="14">
        <v>30</v>
      </c>
      <c r="H1679" s="12">
        <v>0</v>
      </c>
      <c r="I1679" s="12">
        <v>246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</row>
    <row r="1680" spans="1:14">
      <c r="A1680" s="11" t="s">
        <v>1399</v>
      </c>
      <c r="B1680" s="12">
        <v>60</v>
      </c>
      <c r="C1680" s="12">
        <v>30</v>
      </c>
      <c r="D1680" s="12" t="s">
        <v>1356</v>
      </c>
      <c r="E1680" s="12">
        <v>20</v>
      </c>
      <c r="F1680" s="12">
        <v>15</v>
      </c>
      <c r="G1680" s="14">
        <v>30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2" spans="1:14">
      <c r="A1682" s="11" t="s">
        <v>1400</v>
      </c>
    </row>
    <row r="1683" spans="1:14">
      <c r="A1683" s="11" t="s">
        <v>1401</v>
      </c>
      <c r="B1683" s="12">
        <v>50</v>
      </c>
      <c r="C1683" s="12">
        <v>50</v>
      </c>
      <c r="D1683" s="12" t="s">
        <v>612</v>
      </c>
      <c r="E1683" s="12">
        <v>50</v>
      </c>
      <c r="F1683" s="12">
        <v>10</v>
      </c>
      <c r="G1683" s="12">
        <v>80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1402</v>
      </c>
      <c r="B1684" s="12">
        <v>50</v>
      </c>
      <c r="C1684" s="12">
        <v>50</v>
      </c>
      <c r="D1684" s="12" t="s">
        <v>611</v>
      </c>
      <c r="E1684" s="12">
        <v>50</v>
      </c>
      <c r="F1684" s="12">
        <v>2</v>
      </c>
      <c r="G1684" s="12">
        <v>80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5" spans="1:14">
      <c r="A1685" s="11" t="s">
        <v>1401</v>
      </c>
      <c r="B1685" s="12">
        <v>26</v>
      </c>
      <c r="C1685" s="12">
        <v>71</v>
      </c>
      <c r="D1685" s="12" t="s">
        <v>612</v>
      </c>
      <c r="E1685" s="12">
        <v>20</v>
      </c>
      <c r="F1685" s="12">
        <v>15</v>
      </c>
      <c r="G1685" s="14">
        <v>30</v>
      </c>
      <c r="H1685" s="12">
        <v>0</v>
      </c>
      <c r="I1685" s="12">
        <v>246</v>
      </c>
      <c r="J1685" s="12">
        <v>0</v>
      </c>
      <c r="K1685" s="12">
        <v>0</v>
      </c>
      <c r="L1685" s="12">
        <v>0</v>
      </c>
      <c r="M1685" s="12">
        <v>0</v>
      </c>
      <c r="N1685" s="12">
        <v>0</v>
      </c>
    </row>
    <row r="1686" spans="1:14">
      <c r="A1686" s="11" t="s">
        <v>1401</v>
      </c>
      <c r="B1686" s="12">
        <v>53</v>
      </c>
      <c r="C1686" s="12">
        <v>69</v>
      </c>
      <c r="D1686" s="12" t="s">
        <v>612</v>
      </c>
      <c r="E1686" s="12">
        <v>20</v>
      </c>
      <c r="F1686" s="12">
        <v>15</v>
      </c>
      <c r="G1686" s="14">
        <v>30</v>
      </c>
      <c r="H1686" s="12">
        <v>0</v>
      </c>
      <c r="I1686" s="12">
        <v>246</v>
      </c>
      <c r="J1686" s="12">
        <v>0</v>
      </c>
      <c r="K1686" s="12">
        <v>0</v>
      </c>
      <c r="L1686" s="12">
        <v>0</v>
      </c>
      <c r="M1686" s="12">
        <v>0</v>
      </c>
      <c r="N1686" s="12">
        <v>0</v>
      </c>
    </row>
    <row r="1687" spans="1:14">
      <c r="A1687" s="11" t="s">
        <v>1401</v>
      </c>
      <c r="B1687" s="12">
        <v>72</v>
      </c>
      <c r="C1687" s="12">
        <v>39</v>
      </c>
      <c r="D1687" s="12" t="s">
        <v>612</v>
      </c>
      <c r="E1687" s="12">
        <v>30</v>
      </c>
      <c r="F1687" s="12">
        <v>15</v>
      </c>
      <c r="G1687" s="14">
        <v>30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9" spans="1:14">
      <c r="A1689" s="11" t="s">
        <v>1403</v>
      </c>
    </row>
    <row r="1690" spans="1:14">
      <c r="A1690" s="11" t="s">
        <v>1404</v>
      </c>
      <c r="B1690" s="12">
        <v>50</v>
      </c>
      <c r="C1690" s="12">
        <v>50</v>
      </c>
      <c r="D1690" s="12" t="s">
        <v>610</v>
      </c>
      <c r="E1690" s="12">
        <v>50</v>
      </c>
      <c r="F1690" s="12">
        <v>20</v>
      </c>
      <c r="G1690" s="12">
        <v>80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1405</v>
      </c>
      <c r="B1691" s="12">
        <v>50</v>
      </c>
      <c r="C1691" s="12">
        <v>50</v>
      </c>
      <c r="D1691" s="12" t="s">
        <v>609</v>
      </c>
      <c r="E1691" s="12">
        <v>50</v>
      </c>
      <c r="F1691" s="12">
        <v>2</v>
      </c>
      <c r="G1691" s="12">
        <v>80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2" spans="1:14">
      <c r="A1692" s="11" t="s">
        <v>1404</v>
      </c>
      <c r="B1692" s="12">
        <v>22</v>
      </c>
      <c r="C1692" s="12">
        <v>71</v>
      </c>
      <c r="D1692" s="12" t="s">
        <v>610</v>
      </c>
      <c r="E1692" s="12">
        <v>20</v>
      </c>
      <c r="F1692" s="12">
        <v>15</v>
      </c>
      <c r="G1692" s="14">
        <v>30</v>
      </c>
      <c r="H1692" s="12">
        <v>0</v>
      </c>
      <c r="I1692" s="12">
        <v>246</v>
      </c>
      <c r="J1692" s="12">
        <v>0</v>
      </c>
      <c r="K1692" s="12">
        <v>0</v>
      </c>
      <c r="L1692" s="12">
        <v>0</v>
      </c>
      <c r="M1692" s="12">
        <v>0</v>
      </c>
      <c r="N1692" s="12">
        <v>0</v>
      </c>
    </row>
    <row r="1693" spans="1:14">
      <c r="A1693" s="11" t="s">
        <v>1404</v>
      </c>
      <c r="B1693" s="12">
        <v>53</v>
      </c>
      <c r="C1693" s="12">
        <v>33</v>
      </c>
      <c r="D1693" s="12" t="s">
        <v>610</v>
      </c>
      <c r="E1693" s="12">
        <v>20</v>
      </c>
      <c r="F1693" s="12">
        <v>15</v>
      </c>
      <c r="G1693" s="14">
        <v>30</v>
      </c>
      <c r="H1693" s="12">
        <v>0</v>
      </c>
      <c r="I1693" s="12">
        <v>246</v>
      </c>
      <c r="J1693" s="12">
        <v>0</v>
      </c>
      <c r="K1693" s="12">
        <v>0</v>
      </c>
      <c r="L1693" s="12">
        <v>0</v>
      </c>
      <c r="M1693" s="12">
        <v>0</v>
      </c>
      <c r="N1693" s="12">
        <v>0</v>
      </c>
    </row>
    <row r="1694" spans="1:14">
      <c r="A1694" s="11" t="s">
        <v>1404</v>
      </c>
      <c r="B1694" s="12">
        <v>82</v>
      </c>
      <c r="C1694" s="12">
        <v>18</v>
      </c>
      <c r="D1694" s="12" t="s">
        <v>610</v>
      </c>
      <c r="E1694" s="12">
        <v>20</v>
      </c>
      <c r="F1694" s="12">
        <v>15</v>
      </c>
      <c r="G1694" s="14">
        <v>30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6" spans="1:14">
      <c r="A1696" s="11" t="s">
        <v>1403</v>
      </c>
    </row>
    <row r="1697" spans="1:14">
      <c r="A1697" s="11" t="s">
        <v>1406</v>
      </c>
      <c r="B1697" s="12">
        <v>50</v>
      </c>
      <c r="C1697" s="12">
        <v>50</v>
      </c>
      <c r="D1697" s="12" t="s">
        <v>610</v>
      </c>
      <c r="E1697" s="12">
        <v>50</v>
      </c>
      <c r="F1697" s="12">
        <v>20</v>
      </c>
      <c r="G1697" s="12">
        <v>80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1407</v>
      </c>
      <c r="B1698" s="12">
        <v>50</v>
      </c>
      <c r="C1698" s="12">
        <v>50</v>
      </c>
      <c r="D1698" s="12" t="s">
        <v>609</v>
      </c>
      <c r="E1698" s="12">
        <v>50</v>
      </c>
      <c r="F1698" s="12">
        <v>2</v>
      </c>
      <c r="G1698" s="12">
        <v>80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1406</v>
      </c>
      <c r="B1699" s="12">
        <v>19</v>
      </c>
      <c r="C1699" s="12">
        <v>80</v>
      </c>
      <c r="D1699" s="12" t="s">
        <v>610</v>
      </c>
      <c r="E1699" s="12">
        <v>20</v>
      </c>
      <c r="F1699" s="12">
        <v>9</v>
      </c>
      <c r="G1699" s="14">
        <v>30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1406</v>
      </c>
      <c r="B1700" s="12">
        <v>28</v>
      </c>
      <c r="C1700" s="12">
        <v>63</v>
      </c>
      <c r="D1700" s="12" t="s">
        <v>610</v>
      </c>
      <c r="E1700" s="12">
        <v>20</v>
      </c>
      <c r="F1700" s="12">
        <v>9</v>
      </c>
      <c r="G1700" s="14">
        <v>30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1" spans="1:14">
      <c r="A1701" s="11" t="s">
        <v>1406</v>
      </c>
      <c r="B1701" s="12">
        <v>52</v>
      </c>
      <c r="C1701" s="12">
        <v>40</v>
      </c>
      <c r="D1701" s="12" t="s">
        <v>610</v>
      </c>
      <c r="E1701" s="12">
        <v>20</v>
      </c>
      <c r="F1701" s="12">
        <v>9</v>
      </c>
      <c r="G1701" s="14">
        <v>30</v>
      </c>
      <c r="H1701" s="12">
        <v>0</v>
      </c>
      <c r="I1701" s="12">
        <v>246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</row>
    <row r="1702" spans="1:14">
      <c r="A1702" s="11" t="s">
        <v>1406</v>
      </c>
      <c r="B1702" s="12">
        <v>74</v>
      </c>
      <c r="C1702" s="12">
        <v>39</v>
      </c>
      <c r="D1702" s="12" t="s">
        <v>610</v>
      </c>
      <c r="E1702" s="12">
        <v>20</v>
      </c>
      <c r="F1702" s="12">
        <v>9</v>
      </c>
      <c r="G1702" s="14">
        <v>30</v>
      </c>
      <c r="H1702" s="12">
        <v>0</v>
      </c>
      <c r="I1702" s="12">
        <v>246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</row>
    <row r="1703" spans="1:14">
      <c r="A1703" s="11" t="s">
        <v>1406</v>
      </c>
      <c r="B1703" s="12">
        <v>61</v>
      </c>
      <c r="C1703" s="12">
        <v>15</v>
      </c>
      <c r="D1703" s="12" t="s">
        <v>610</v>
      </c>
      <c r="E1703" s="12">
        <v>20</v>
      </c>
      <c r="F1703" s="12">
        <v>9</v>
      </c>
      <c r="G1703" s="14">
        <v>30</v>
      </c>
      <c r="H1703" s="12">
        <v>0</v>
      </c>
      <c r="I1703" s="12">
        <v>246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</row>
    <row r="1705" spans="1:14">
      <c r="A1705" s="11" t="s">
        <v>1253</v>
      </c>
    </row>
    <row r="1706" spans="1:14">
      <c r="A1706" s="11" t="s">
        <v>1408</v>
      </c>
    </row>
    <row r="1707" spans="1:14" s="18" customFormat="1">
      <c r="A1707" s="17" t="s">
        <v>1409</v>
      </c>
      <c r="B1707" s="18">
        <v>15</v>
      </c>
      <c r="C1707" s="18">
        <v>15</v>
      </c>
      <c r="D1707" s="18" t="s">
        <v>1099</v>
      </c>
      <c r="E1707" s="18">
        <v>5</v>
      </c>
      <c r="F1707" s="18">
        <v>5</v>
      </c>
      <c r="G1707" s="18">
        <v>60</v>
      </c>
      <c r="H1707" s="18">
        <v>0</v>
      </c>
      <c r="I1707" s="18">
        <v>249</v>
      </c>
      <c r="J1707" s="18">
        <v>0</v>
      </c>
      <c r="K1707" s="18">
        <v>0</v>
      </c>
      <c r="L1707" s="12">
        <v>0</v>
      </c>
      <c r="M1707" s="12">
        <v>0</v>
      </c>
      <c r="N1707" s="12">
        <v>0</v>
      </c>
    </row>
    <row r="1708" spans="1:14" s="18" customFormat="1">
      <c r="A1708" s="17" t="s">
        <v>1409</v>
      </c>
      <c r="B1708" s="18">
        <v>15</v>
      </c>
      <c r="C1708" s="18">
        <v>15</v>
      </c>
      <c r="D1708" s="18" t="s">
        <v>1102</v>
      </c>
      <c r="E1708" s="18">
        <v>5</v>
      </c>
      <c r="F1708" s="18">
        <v>44</v>
      </c>
      <c r="G1708" s="18">
        <v>60</v>
      </c>
      <c r="H1708" s="18">
        <v>0</v>
      </c>
      <c r="I1708" s="18">
        <v>249</v>
      </c>
      <c r="J1708" s="18">
        <v>0</v>
      </c>
      <c r="K1708" s="18">
        <v>0</v>
      </c>
      <c r="L1708" s="12">
        <v>0</v>
      </c>
      <c r="M1708" s="12">
        <v>0</v>
      </c>
      <c r="N1708" s="12">
        <v>0</v>
      </c>
    </row>
    <row r="1709" spans="1:14" s="18" customFormat="1">
      <c r="A1709" s="17" t="s">
        <v>1409</v>
      </c>
      <c r="B1709" s="18">
        <v>15</v>
      </c>
      <c r="C1709" s="18">
        <v>15</v>
      </c>
      <c r="D1709" s="18" t="s">
        <v>1104</v>
      </c>
      <c r="E1709" s="18">
        <v>5</v>
      </c>
      <c r="F1709" s="18">
        <v>1</v>
      </c>
      <c r="G1709" s="18">
        <v>120</v>
      </c>
      <c r="H1709" s="18">
        <v>0</v>
      </c>
      <c r="I1709" s="18">
        <v>249</v>
      </c>
      <c r="J1709" s="18">
        <v>0</v>
      </c>
      <c r="K1709" s="18">
        <v>0</v>
      </c>
      <c r="L1709" s="12">
        <v>0</v>
      </c>
      <c r="M1709" s="12">
        <v>0</v>
      </c>
      <c r="N1709" s="12">
        <v>0</v>
      </c>
    </row>
    <row r="1711" spans="1:14">
      <c r="A1711" s="11" t="s">
        <v>1253</v>
      </c>
    </row>
    <row r="1712" spans="1:14">
      <c r="A1712" s="11" t="s">
        <v>1277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1319</v>
      </c>
      <c r="E1713" s="14">
        <v>180</v>
      </c>
      <c r="F1713" s="14">
        <v>40</v>
      </c>
      <c r="G1713" s="14">
        <v>30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642</v>
      </c>
      <c r="E1714" s="14">
        <v>180</v>
      </c>
      <c r="F1714" s="14">
        <v>40</v>
      </c>
      <c r="G1714" s="14">
        <v>30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644</v>
      </c>
      <c r="E1715" s="14">
        <v>180</v>
      </c>
      <c r="F1715" s="14">
        <v>40</v>
      </c>
      <c r="G1715" s="14">
        <v>30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651</v>
      </c>
      <c r="E1716" s="14">
        <v>180</v>
      </c>
      <c r="F1716" s="14">
        <v>40</v>
      </c>
      <c r="G1716" s="14">
        <v>30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4" customFormat="1">
      <c r="A1717" s="13">
        <v>1</v>
      </c>
      <c r="B1717" s="14">
        <v>250</v>
      </c>
      <c r="C1717" s="14">
        <v>160</v>
      </c>
      <c r="D1717" s="14" t="s">
        <v>1320</v>
      </c>
      <c r="E1717" s="14">
        <v>180</v>
      </c>
      <c r="F1717" s="14">
        <v>40</v>
      </c>
      <c r="G1717" s="14">
        <v>30</v>
      </c>
      <c r="H1717" s="14">
        <v>0</v>
      </c>
      <c r="I1717" s="14">
        <v>246</v>
      </c>
      <c r="J1717" s="14">
        <v>0</v>
      </c>
      <c r="K1717" s="14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1321</v>
      </c>
      <c r="E1718" s="14">
        <v>180</v>
      </c>
      <c r="F1718" s="14">
        <v>40</v>
      </c>
      <c r="G1718" s="14">
        <v>30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1410</v>
      </c>
      <c r="E1719" s="14">
        <v>180</v>
      </c>
      <c r="F1719" s="14">
        <v>40</v>
      </c>
      <c r="G1719" s="14">
        <v>30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6" customFormat="1">
      <c r="A1720" s="15">
        <v>1</v>
      </c>
      <c r="B1720" s="16">
        <v>250</v>
      </c>
      <c r="C1720" s="16">
        <v>160</v>
      </c>
      <c r="D1720" s="16" t="s">
        <v>1411</v>
      </c>
      <c r="E1720" s="16">
        <v>180</v>
      </c>
      <c r="F1720" s="16">
        <v>2</v>
      </c>
      <c r="G1720" s="16">
        <v>60</v>
      </c>
      <c r="H1720" s="18">
        <v>0</v>
      </c>
      <c r="I1720" s="18">
        <v>249</v>
      </c>
      <c r="J1720" s="18">
        <v>0</v>
      </c>
      <c r="K1720" s="18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1319</v>
      </c>
      <c r="E1721" s="14">
        <v>100</v>
      </c>
      <c r="F1721" s="14">
        <v>8</v>
      </c>
      <c r="G1721" s="14">
        <v>30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642</v>
      </c>
      <c r="E1722" s="14">
        <v>100</v>
      </c>
      <c r="F1722" s="14">
        <v>8</v>
      </c>
      <c r="G1722" s="14">
        <v>30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644</v>
      </c>
      <c r="E1723" s="14">
        <v>100</v>
      </c>
      <c r="F1723" s="14">
        <v>8</v>
      </c>
      <c r="G1723" s="14">
        <v>30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651</v>
      </c>
      <c r="E1724" s="14">
        <v>100</v>
      </c>
      <c r="F1724" s="14">
        <v>8</v>
      </c>
      <c r="G1724" s="14">
        <v>30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>
        <v>1</v>
      </c>
      <c r="B1725" s="14">
        <v>250</v>
      </c>
      <c r="C1725" s="14">
        <v>160</v>
      </c>
      <c r="D1725" s="14" t="s">
        <v>1320</v>
      </c>
      <c r="E1725" s="14">
        <v>100</v>
      </c>
      <c r="F1725" s="14">
        <v>8</v>
      </c>
      <c r="G1725" s="14">
        <v>30</v>
      </c>
      <c r="H1725" s="14">
        <v>0</v>
      </c>
      <c r="I1725" s="14">
        <v>246</v>
      </c>
      <c r="J1725" s="14">
        <v>0</v>
      </c>
      <c r="K1725" s="14">
        <v>0</v>
      </c>
      <c r="L1725" s="12">
        <v>0</v>
      </c>
      <c r="M1725" s="12">
        <v>0</v>
      </c>
      <c r="N1725" s="12">
        <v>0</v>
      </c>
    </row>
    <row r="1726" spans="1:14" s="14" customFormat="1">
      <c r="A1726" s="13">
        <v>1</v>
      </c>
      <c r="B1726" s="14">
        <v>250</v>
      </c>
      <c r="C1726" s="14">
        <v>160</v>
      </c>
      <c r="D1726" s="14" t="s">
        <v>1321</v>
      </c>
      <c r="E1726" s="14">
        <v>100</v>
      </c>
      <c r="F1726" s="14">
        <v>8</v>
      </c>
      <c r="G1726" s="14">
        <v>30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250</v>
      </c>
      <c r="C1727" s="14">
        <v>160</v>
      </c>
      <c r="D1727" s="14" t="s">
        <v>1410</v>
      </c>
      <c r="E1727" s="14">
        <v>100</v>
      </c>
      <c r="F1727" s="14">
        <v>8</v>
      </c>
      <c r="G1727" s="14">
        <v>30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/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1319</v>
      </c>
      <c r="E1729" s="14">
        <v>180</v>
      </c>
      <c r="F1729" s="14">
        <v>40</v>
      </c>
      <c r="G1729" s="14">
        <v>30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642</v>
      </c>
      <c r="E1730" s="14">
        <v>180</v>
      </c>
      <c r="F1730" s="14">
        <v>40</v>
      </c>
      <c r="G1730" s="14">
        <v>30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644</v>
      </c>
      <c r="E1731" s="14">
        <v>180</v>
      </c>
      <c r="F1731" s="14">
        <v>40</v>
      </c>
      <c r="G1731" s="14">
        <v>30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651</v>
      </c>
      <c r="E1732" s="14">
        <v>180</v>
      </c>
      <c r="F1732" s="14">
        <v>40</v>
      </c>
      <c r="G1732" s="14">
        <v>30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4" customFormat="1">
      <c r="A1733" s="13">
        <v>1</v>
      </c>
      <c r="B1733" s="14">
        <v>330</v>
      </c>
      <c r="C1733" s="14">
        <v>330</v>
      </c>
      <c r="D1733" s="14" t="s">
        <v>1320</v>
      </c>
      <c r="E1733" s="14">
        <v>180</v>
      </c>
      <c r="F1733" s="14">
        <v>40</v>
      </c>
      <c r="G1733" s="14">
        <v>30</v>
      </c>
      <c r="H1733" s="14">
        <v>0</v>
      </c>
      <c r="I1733" s="14">
        <v>246</v>
      </c>
      <c r="J1733" s="14">
        <v>0</v>
      </c>
      <c r="K1733" s="14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1321</v>
      </c>
      <c r="E1734" s="14">
        <v>180</v>
      </c>
      <c r="F1734" s="14">
        <v>40</v>
      </c>
      <c r="G1734" s="14">
        <v>30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1410</v>
      </c>
      <c r="E1735" s="14">
        <v>180</v>
      </c>
      <c r="F1735" s="14">
        <v>40</v>
      </c>
      <c r="G1735" s="14">
        <v>30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6" customFormat="1">
      <c r="A1736" s="15">
        <v>1</v>
      </c>
      <c r="B1736" s="16">
        <v>330</v>
      </c>
      <c r="C1736" s="16">
        <v>330</v>
      </c>
      <c r="D1736" s="16" t="s">
        <v>1411</v>
      </c>
      <c r="E1736" s="16">
        <v>180</v>
      </c>
      <c r="F1736" s="16">
        <v>2</v>
      </c>
      <c r="G1736" s="16">
        <v>60</v>
      </c>
      <c r="H1736" s="18">
        <v>0</v>
      </c>
      <c r="I1736" s="18">
        <v>249</v>
      </c>
      <c r="J1736" s="18">
        <v>0</v>
      </c>
      <c r="K1736" s="18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1319</v>
      </c>
      <c r="E1737" s="14">
        <v>100</v>
      </c>
      <c r="F1737" s="14">
        <v>8</v>
      </c>
      <c r="G1737" s="14">
        <v>30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642</v>
      </c>
      <c r="E1738" s="14">
        <v>100</v>
      </c>
      <c r="F1738" s="14">
        <v>8</v>
      </c>
      <c r="G1738" s="14">
        <v>30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644</v>
      </c>
      <c r="E1739" s="14">
        <v>100</v>
      </c>
      <c r="F1739" s="14">
        <v>8</v>
      </c>
      <c r="G1739" s="14">
        <v>30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651</v>
      </c>
      <c r="E1740" s="14">
        <v>100</v>
      </c>
      <c r="F1740" s="14">
        <v>8</v>
      </c>
      <c r="G1740" s="14">
        <v>30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>
        <v>1</v>
      </c>
      <c r="B1741" s="14">
        <v>330</v>
      </c>
      <c r="C1741" s="14">
        <v>330</v>
      </c>
      <c r="D1741" s="14" t="s">
        <v>1320</v>
      </c>
      <c r="E1741" s="14">
        <v>100</v>
      </c>
      <c r="F1741" s="14">
        <v>8</v>
      </c>
      <c r="G1741" s="14">
        <v>30</v>
      </c>
      <c r="H1741" s="14">
        <v>0</v>
      </c>
      <c r="I1741" s="14">
        <v>246</v>
      </c>
      <c r="J1741" s="14">
        <v>0</v>
      </c>
      <c r="K1741" s="14">
        <v>0</v>
      </c>
      <c r="L1741" s="12">
        <v>0</v>
      </c>
      <c r="M1741" s="12">
        <v>0</v>
      </c>
      <c r="N1741" s="12">
        <v>0</v>
      </c>
    </row>
    <row r="1742" spans="1:14" s="14" customFormat="1">
      <c r="A1742" s="13">
        <v>1</v>
      </c>
      <c r="B1742" s="14">
        <v>330</v>
      </c>
      <c r="C1742" s="14">
        <v>330</v>
      </c>
      <c r="D1742" s="14" t="s">
        <v>1321</v>
      </c>
      <c r="E1742" s="14">
        <v>100</v>
      </c>
      <c r="F1742" s="14">
        <v>8</v>
      </c>
      <c r="G1742" s="14">
        <v>30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330</v>
      </c>
      <c r="C1743" s="14">
        <v>330</v>
      </c>
      <c r="D1743" s="14" t="s">
        <v>1410</v>
      </c>
      <c r="E1743" s="14">
        <v>100</v>
      </c>
      <c r="F1743" s="14">
        <v>8</v>
      </c>
      <c r="G1743" s="14">
        <v>30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/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1319</v>
      </c>
      <c r="E1745" s="14">
        <v>255</v>
      </c>
      <c r="F1745" s="14">
        <v>8</v>
      </c>
      <c r="G1745" s="12">
        <v>50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642</v>
      </c>
      <c r="E1746" s="14">
        <v>255</v>
      </c>
      <c r="F1746" s="14">
        <v>8</v>
      </c>
      <c r="G1746" s="12">
        <v>50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644</v>
      </c>
      <c r="E1747" s="14">
        <v>255</v>
      </c>
      <c r="F1747" s="14">
        <v>8</v>
      </c>
      <c r="G1747" s="12">
        <v>50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651</v>
      </c>
      <c r="E1748" s="14">
        <v>255</v>
      </c>
      <c r="F1748" s="14">
        <v>8</v>
      </c>
      <c r="G1748" s="12">
        <v>50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1320</v>
      </c>
      <c r="E1749" s="14">
        <v>255</v>
      </c>
      <c r="F1749" s="14">
        <v>8</v>
      </c>
      <c r="G1749" s="12">
        <v>50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1321</v>
      </c>
      <c r="E1750" s="14">
        <v>255</v>
      </c>
      <c r="F1750" s="14">
        <v>8</v>
      </c>
      <c r="G1750" s="12">
        <v>50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1410</v>
      </c>
      <c r="E1751" s="14">
        <v>255</v>
      </c>
      <c r="F1751" s="14">
        <v>8</v>
      </c>
      <c r="G1751" s="12">
        <v>50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1076</v>
      </c>
      <c r="E1752" s="14">
        <v>255</v>
      </c>
      <c r="F1752" s="14">
        <v>8</v>
      </c>
      <c r="G1752" s="12">
        <v>50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1314</v>
      </c>
      <c r="E1753" s="14">
        <v>255</v>
      </c>
      <c r="F1753" s="14">
        <v>8</v>
      </c>
      <c r="G1753" s="12">
        <v>50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4" customFormat="1">
      <c r="A1754" s="13">
        <v>1</v>
      </c>
      <c r="B1754" s="14">
        <v>300</v>
      </c>
      <c r="C1754" s="14">
        <v>255</v>
      </c>
      <c r="D1754" s="14" t="s">
        <v>1315</v>
      </c>
      <c r="E1754" s="14">
        <v>255</v>
      </c>
      <c r="F1754" s="14">
        <v>8</v>
      </c>
      <c r="G1754" s="12">
        <v>50</v>
      </c>
      <c r="H1754" s="14">
        <v>0</v>
      </c>
      <c r="I1754" s="14">
        <v>246</v>
      </c>
      <c r="J1754" s="14">
        <v>0</v>
      </c>
      <c r="K1754" s="14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>
        <v>1</v>
      </c>
      <c r="B1755" s="14">
        <v>300</v>
      </c>
      <c r="C1755" s="14">
        <v>255</v>
      </c>
      <c r="D1755" s="14" t="s">
        <v>1316</v>
      </c>
      <c r="E1755" s="14">
        <v>255</v>
      </c>
      <c r="F1755" s="14">
        <v>8</v>
      </c>
      <c r="G1755" s="12">
        <v>50</v>
      </c>
      <c r="H1755" s="14">
        <v>0</v>
      </c>
      <c r="I1755" s="14">
        <v>246</v>
      </c>
      <c r="J1755" s="14">
        <v>0</v>
      </c>
      <c r="K1755" s="14">
        <v>0</v>
      </c>
      <c r="L1755" s="12">
        <v>0</v>
      </c>
      <c r="M1755" s="12">
        <v>0</v>
      </c>
      <c r="N1755" s="12">
        <v>0</v>
      </c>
    </row>
    <row r="1756" spans="1:14" s="14" customFormat="1">
      <c r="A1756" s="13">
        <v>1</v>
      </c>
      <c r="B1756" s="14">
        <v>300</v>
      </c>
      <c r="C1756" s="14">
        <v>255</v>
      </c>
      <c r="D1756" s="14" t="s">
        <v>1412</v>
      </c>
      <c r="E1756" s="14">
        <v>255</v>
      </c>
      <c r="F1756" s="14">
        <v>8</v>
      </c>
      <c r="G1756" s="12">
        <v>50</v>
      </c>
      <c r="H1756" s="14">
        <v>0</v>
      </c>
      <c r="I1756" s="14">
        <v>246</v>
      </c>
      <c r="J1756" s="14">
        <v>0</v>
      </c>
      <c r="K1756" s="14">
        <v>0</v>
      </c>
      <c r="L1756" s="12">
        <v>0</v>
      </c>
      <c r="M1756" s="12">
        <v>0</v>
      </c>
      <c r="N1756" s="12">
        <v>0</v>
      </c>
    </row>
    <row r="1757" spans="1:14" s="16" customFormat="1">
      <c r="A1757" s="15">
        <v>1</v>
      </c>
      <c r="B1757" s="16">
        <v>300</v>
      </c>
      <c r="C1757" s="16">
        <v>255</v>
      </c>
      <c r="D1757" s="16" t="s">
        <v>1084</v>
      </c>
      <c r="E1757" s="16">
        <v>255</v>
      </c>
      <c r="F1757" s="16">
        <v>1</v>
      </c>
      <c r="G1757" s="16">
        <v>60</v>
      </c>
      <c r="H1757" s="18">
        <v>0</v>
      </c>
      <c r="I1757" s="18">
        <v>249</v>
      </c>
      <c r="J1757" s="18">
        <v>0</v>
      </c>
      <c r="K1757" s="18">
        <v>0</v>
      </c>
      <c r="L1757" s="12">
        <v>0</v>
      </c>
      <c r="M1757" s="12">
        <v>0</v>
      </c>
      <c r="N1757" s="12">
        <v>0</v>
      </c>
    </row>
    <row r="1758" spans="1:14" s="14" customFormat="1">
      <c r="A1758" s="13"/>
      <c r="H1758" s="12"/>
      <c r="I1758" s="12"/>
      <c r="J1758" s="12"/>
      <c r="K1758" s="12"/>
    </row>
    <row r="1759" spans="1:14">
      <c r="A1759" s="11" t="s">
        <v>1253</v>
      </c>
    </row>
    <row r="1760" spans="1:14">
      <c r="A1760" s="11" t="s">
        <v>1413</v>
      </c>
    </row>
    <row r="1761" spans="1:14">
      <c r="A1761" s="11" t="s">
        <v>1414</v>
      </c>
    </row>
    <row r="1762" spans="1:14">
      <c r="A1762" s="11" t="s">
        <v>1415</v>
      </c>
      <c r="B1762" s="12">
        <v>50</v>
      </c>
      <c r="C1762" s="12">
        <v>44</v>
      </c>
      <c r="D1762" s="12" t="s">
        <v>646</v>
      </c>
      <c r="E1762" s="12">
        <v>60</v>
      </c>
      <c r="F1762" s="12">
        <v>60</v>
      </c>
      <c r="G1762" s="14">
        <v>30</v>
      </c>
      <c r="H1762" s="12">
        <v>0</v>
      </c>
      <c r="I1762" s="12">
        <v>246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</row>
    <row r="1763" spans="1:14">
      <c r="A1763" s="11" t="s">
        <v>1416</v>
      </c>
      <c r="B1763" s="12">
        <v>50</v>
      </c>
      <c r="C1763" s="12">
        <v>44</v>
      </c>
      <c r="D1763" s="12" t="s">
        <v>636</v>
      </c>
      <c r="E1763" s="12">
        <v>60</v>
      </c>
      <c r="F1763" s="12">
        <v>30</v>
      </c>
      <c r="G1763" s="14">
        <v>30</v>
      </c>
      <c r="H1763" s="12">
        <v>0</v>
      </c>
      <c r="I1763" s="12">
        <v>246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</row>
    <row r="1764" spans="1:14">
      <c r="A1764" s="11" t="s">
        <v>1415</v>
      </c>
      <c r="B1764" s="12">
        <v>50</v>
      </c>
      <c r="C1764" s="12">
        <v>44</v>
      </c>
      <c r="D1764" s="12" t="s">
        <v>645</v>
      </c>
      <c r="E1764" s="12">
        <v>60</v>
      </c>
      <c r="F1764" s="12">
        <v>30</v>
      </c>
      <c r="G1764" s="12">
        <v>80</v>
      </c>
      <c r="H1764" s="12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6" spans="1:14">
      <c r="A1766" s="11" t="s">
        <v>1417</v>
      </c>
    </row>
    <row r="1767" spans="1:14" s="14" customFormat="1">
      <c r="A1767" s="13" t="s">
        <v>1418</v>
      </c>
      <c r="B1767" s="14">
        <v>250</v>
      </c>
      <c r="C1767" s="14">
        <v>250</v>
      </c>
      <c r="D1767" s="14" t="s">
        <v>1419</v>
      </c>
      <c r="E1767" s="14">
        <v>100</v>
      </c>
      <c r="F1767" s="14">
        <v>80</v>
      </c>
      <c r="G1767" s="12">
        <v>80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1418</v>
      </c>
      <c r="B1768" s="14">
        <v>250</v>
      </c>
      <c r="C1768" s="14">
        <v>250</v>
      </c>
      <c r="D1768" s="14" t="s">
        <v>628</v>
      </c>
      <c r="E1768" s="14">
        <v>100</v>
      </c>
      <c r="F1768" s="14">
        <v>80</v>
      </c>
      <c r="G1768" s="12">
        <v>80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1418</v>
      </c>
      <c r="B1769" s="14">
        <v>250</v>
      </c>
      <c r="C1769" s="14">
        <v>250</v>
      </c>
      <c r="D1769" s="14" t="s">
        <v>618</v>
      </c>
      <c r="E1769" s="14">
        <v>250</v>
      </c>
      <c r="F1769" s="14">
        <v>40</v>
      </c>
      <c r="G1769" s="12">
        <v>80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1418</v>
      </c>
      <c r="B1770" s="14">
        <v>250</v>
      </c>
      <c r="C1770" s="14">
        <v>250</v>
      </c>
      <c r="D1770" s="14" t="s">
        <v>1420</v>
      </c>
      <c r="E1770" s="14">
        <v>250</v>
      </c>
      <c r="F1770" s="14">
        <v>40</v>
      </c>
      <c r="G1770" s="12">
        <v>80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1418</v>
      </c>
      <c r="B1771" s="14">
        <v>250</v>
      </c>
      <c r="C1771" s="14">
        <v>250</v>
      </c>
      <c r="D1771" s="14" t="s">
        <v>1419</v>
      </c>
      <c r="E1771" s="14">
        <v>250</v>
      </c>
      <c r="F1771" s="14">
        <v>40</v>
      </c>
      <c r="G1771" s="12">
        <v>80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1418</v>
      </c>
      <c r="B1772" s="14">
        <v>250</v>
      </c>
      <c r="C1772" s="14">
        <v>250</v>
      </c>
      <c r="D1772" s="14" t="s">
        <v>628</v>
      </c>
      <c r="E1772" s="14">
        <v>250</v>
      </c>
      <c r="F1772" s="14">
        <v>40</v>
      </c>
      <c r="G1772" s="12">
        <v>80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1418</v>
      </c>
      <c r="B1773" s="14">
        <v>250</v>
      </c>
      <c r="C1773" s="14">
        <v>250</v>
      </c>
      <c r="D1773" s="14" t="s">
        <v>626</v>
      </c>
      <c r="E1773" s="14">
        <v>250</v>
      </c>
      <c r="F1773" s="14">
        <v>40</v>
      </c>
      <c r="G1773" s="12">
        <v>80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1418</v>
      </c>
      <c r="B1774" s="14">
        <v>250</v>
      </c>
      <c r="C1774" s="14">
        <v>250</v>
      </c>
      <c r="D1774" s="14" t="s">
        <v>624</v>
      </c>
      <c r="E1774" s="14">
        <v>250</v>
      </c>
      <c r="F1774" s="14">
        <v>40</v>
      </c>
      <c r="G1774" s="12">
        <v>80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1418</v>
      </c>
      <c r="B1775" s="14">
        <v>250</v>
      </c>
      <c r="C1775" s="14">
        <v>250</v>
      </c>
      <c r="D1775" s="14" t="s">
        <v>645</v>
      </c>
      <c r="E1775" s="14">
        <v>250</v>
      </c>
      <c r="F1775" s="14">
        <v>10</v>
      </c>
      <c r="G1775" s="12">
        <v>80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1418</v>
      </c>
      <c r="B1776" s="14">
        <v>250</v>
      </c>
      <c r="C1776" s="14">
        <v>250</v>
      </c>
      <c r="D1776" s="14" t="s">
        <v>1421</v>
      </c>
      <c r="E1776" s="14">
        <v>250</v>
      </c>
      <c r="F1776" s="14">
        <v>10</v>
      </c>
      <c r="G1776" s="12">
        <v>80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4" customFormat="1">
      <c r="A1777" s="13" t="s">
        <v>1418</v>
      </c>
      <c r="B1777" s="14">
        <v>250</v>
      </c>
      <c r="C1777" s="14">
        <v>250</v>
      </c>
      <c r="D1777" s="14" t="s">
        <v>627</v>
      </c>
      <c r="E1777" s="14">
        <v>250</v>
      </c>
      <c r="F1777" s="14">
        <v>10</v>
      </c>
      <c r="G1777" s="12">
        <v>80</v>
      </c>
      <c r="H1777" s="14">
        <v>0</v>
      </c>
      <c r="I1777" s="12">
        <v>246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1418</v>
      </c>
      <c r="B1778" s="14">
        <v>250</v>
      </c>
      <c r="C1778" s="14">
        <v>250</v>
      </c>
      <c r="D1778" s="14" t="s">
        <v>625</v>
      </c>
      <c r="E1778" s="14">
        <v>250</v>
      </c>
      <c r="F1778" s="14">
        <v>10</v>
      </c>
      <c r="G1778" s="12">
        <v>80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1422</v>
      </c>
      <c r="B1779" s="14">
        <v>250</v>
      </c>
      <c r="C1779" s="14">
        <v>250</v>
      </c>
      <c r="D1779" s="14" t="s">
        <v>623</v>
      </c>
      <c r="E1779" s="14">
        <v>250</v>
      </c>
      <c r="F1779" s="14">
        <v>10</v>
      </c>
      <c r="G1779" s="12">
        <v>80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6" customFormat="1">
      <c r="A1780" s="15" t="s">
        <v>1418</v>
      </c>
      <c r="B1780" s="16">
        <v>250</v>
      </c>
      <c r="C1780" s="16">
        <v>250</v>
      </c>
      <c r="D1780" s="16" t="s">
        <v>1423</v>
      </c>
      <c r="E1780" s="16">
        <v>250</v>
      </c>
      <c r="F1780" s="16">
        <v>2</v>
      </c>
      <c r="G1780" s="16">
        <v>60</v>
      </c>
      <c r="H1780" s="16">
        <v>0</v>
      </c>
      <c r="I1780" s="18">
        <v>249</v>
      </c>
      <c r="J1780" s="18">
        <v>0</v>
      </c>
      <c r="K1780" s="18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1418</v>
      </c>
      <c r="B1781" s="14">
        <v>100</v>
      </c>
      <c r="C1781" s="14">
        <v>280</v>
      </c>
      <c r="D1781" s="14" t="s">
        <v>618</v>
      </c>
      <c r="E1781" s="14">
        <v>20</v>
      </c>
      <c r="F1781" s="14">
        <v>7</v>
      </c>
      <c r="G1781" s="14">
        <v>30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1418</v>
      </c>
      <c r="B1782" s="14">
        <v>100</v>
      </c>
      <c r="C1782" s="14">
        <v>280</v>
      </c>
      <c r="D1782" s="14" t="s">
        <v>1419</v>
      </c>
      <c r="E1782" s="14">
        <v>20</v>
      </c>
      <c r="F1782" s="14">
        <v>7</v>
      </c>
      <c r="G1782" s="14">
        <v>30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4" customFormat="1">
      <c r="A1783" s="13" t="s">
        <v>1418</v>
      </c>
      <c r="B1783" s="14">
        <v>100</v>
      </c>
      <c r="C1783" s="14">
        <v>280</v>
      </c>
      <c r="D1783" s="14" t="s">
        <v>628</v>
      </c>
      <c r="E1783" s="14">
        <v>20</v>
      </c>
      <c r="F1783" s="14">
        <v>7</v>
      </c>
      <c r="G1783" s="14">
        <v>30</v>
      </c>
      <c r="H1783" s="14">
        <v>0</v>
      </c>
      <c r="I1783" s="12">
        <v>246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1418</v>
      </c>
      <c r="B1784" s="14">
        <v>100</v>
      </c>
      <c r="C1784" s="14">
        <v>280</v>
      </c>
      <c r="D1784" s="14" t="s">
        <v>626</v>
      </c>
      <c r="E1784" s="14">
        <v>20</v>
      </c>
      <c r="F1784" s="14">
        <v>7</v>
      </c>
      <c r="G1784" s="14">
        <v>30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1418</v>
      </c>
      <c r="B1785" s="14">
        <v>100</v>
      </c>
      <c r="C1785" s="14">
        <v>280</v>
      </c>
      <c r="D1785" s="14" t="s">
        <v>624</v>
      </c>
      <c r="E1785" s="14">
        <v>20</v>
      </c>
      <c r="F1785" s="14">
        <v>7</v>
      </c>
      <c r="G1785" s="14">
        <v>30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6" customFormat="1">
      <c r="A1786" s="15" t="s">
        <v>1418</v>
      </c>
      <c r="B1786" s="16">
        <v>100</v>
      </c>
      <c r="C1786" s="16">
        <v>280</v>
      </c>
      <c r="D1786" s="16" t="s">
        <v>1423</v>
      </c>
      <c r="E1786" s="16">
        <v>5</v>
      </c>
      <c r="F1786" s="16">
        <v>1</v>
      </c>
      <c r="G1786" s="16">
        <v>60</v>
      </c>
      <c r="H1786" s="16">
        <v>0</v>
      </c>
      <c r="I1786" s="18">
        <v>249</v>
      </c>
      <c r="J1786" s="18">
        <v>0</v>
      </c>
      <c r="K1786" s="18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1418</v>
      </c>
      <c r="B1787" s="14">
        <v>400</v>
      </c>
      <c r="C1787" s="14">
        <v>195</v>
      </c>
      <c r="D1787" s="14" t="s">
        <v>618</v>
      </c>
      <c r="E1787" s="14">
        <v>20</v>
      </c>
      <c r="F1787" s="14">
        <v>7</v>
      </c>
      <c r="G1787" s="14">
        <v>30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1418</v>
      </c>
      <c r="B1788" s="14">
        <v>400</v>
      </c>
      <c r="C1788" s="14">
        <v>195</v>
      </c>
      <c r="D1788" s="14" t="s">
        <v>1419</v>
      </c>
      <c r="E1788" s="14">
        <v>20</v>
      </c>
      <c r="F1788" s="14">
        <v>7</v>
      </c>
      <c r="G1788" s="14">
        <v>30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1418</v>
      </c>
      <c r="B1789" s="14">
        <v>400</v>
      </c>
      <c r="C1789" s="14">
        <v>195</v>
      </c>
      <c r="D1789" s="14" t="s">
        <v>628</v>
      </c>
      <c r="E1789" s="14">
        <v>20</v>
      </c>
      <c r="F1789" s="14">
        <v>7</v>
      </c>
      <c r="G1789" s="14">
        <v>30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1418</v>
      </c>
      <c r="B1790" s="14">
        <v>400</v>
      </c>
      <c r="C1790" s="14">
        <v>195</v>
      </c>
      <c r="D1790" s="14" t="s">
        <v>626</v>
      </c>
      <c r="E1790" s="14">
        <v>20</v>
      </c>
      <c r="F1790" s="14">
        <v>7</v>
      </c>
      <c r="G1790" s="14">
        <v>30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1418</v>
      </c>
      <c r="B1791" s="14">
        <v>400</v>
      </c>
      <c r="C1791" s="14">
        <v>195</v>
      </c>
      <c r="D1791" s="14" t="s">
        <v>624</v>
      </c>
      <c r="E1791" s="14">
        <v>20</v>
      </c>
      <c r="F1791" s="14">
        <v>7</v>
      </c>
      <c r="G1791" s="14">
        <v>30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1418</v>
      </c>
      <c r="B1792" s="14">
        <v>268</v>
      </c>
      <c r="C1792" s="14">
        <v>77</v>
      </c>
      <c r="D1792" s="14" t="s">
        <v>618</v>
      </c>
      <c r="E1792" s="14">
        <v>20</v>
      </c>
      <c r="F1792" s="14">
        <v>7</v>
      </c>
      <c r="G1792" s="14">
        <v>30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1418</v>
      </c>
      <c r="B1793" s="14">
        <v>268</v>
      </c>
      <c r="C1793" s="14">
        <v>77</v>
      </c>
      <c r="D1793" s="14" t="s">
        <v>1419</v>
      </c>
      <c r="E1793" s="14">
        <v>20</v>
      </c>
      <c r="F1793" s="14">
        <v>7</v>
      </c>
      <c r="G1793" s="14">
        <v>30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4" customFormat="1">
      <c r="A1794" s="13" t="s">
        <v>1418</v>
      </c>
      <c r="B1794" s="14">
        <v>268</v>
      </c>
      <c r="C1794" s="14">
        <v>77</v>
      </c>
      <c r="D1794" s="14" t="s">
        <v>628</v>
      </c>
      <c r="E1794" s="14">
        <v>20</v>
      </c>
      <c r="F1794" s="14">
        <v>7</v>
      </c>
      <c r="G1794" s="14">
        <v>30</v>
      </c>
      <c r="H1794" s="14">
        <v>0</v>
      </c>
      <c r="I1794" s="12">
        <v>246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1418</v>
      </c>
      <c r="B1795" s="14">
        <v>268</v>
      </c>
      <c r="C1795" s="14">
        <v>77</v>
      </c>
      <c r="D1795" s="14" t="s">
        <v>626</v>
      </c>
      <c r="E1795" s="14">
        <v>20</v>
      </c>
      <c r="F1795" s="14">
        <v>7</v>
      </c>
      <c r="G1795" s="14">
        <v>30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1418</v>
      </c>
      <c r="B1796" s="14">
        <v>268</v>
      </c>
      <c r="C1796" s="14">
        <v>77</v>
      </c>
      <c r="D1796" s="14" t="s">
        <v>624</v>
      </c>
      <c r="E1796" s="14">
        <v>20</v>
      </c>
      <c r="F1796" s="14">
        <v>7</v>
      </c>
      <c r="G1796" s="14">
        <v>30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6" customFormat="1">
      <c r="A1797" s="15" t="s">
        <v>1418</v>
      </c>
      <c r="B1797" s="16">
        <v>268</v>
      </c>
      <c r="C1797" s="16">
        <v>77</v>
      </c>
      <c r="D1797" s="16" t="s">
        <v>1423</v>
      </c>
      <c r="E1797" s="16">
        <v>5</v>
      </c>
      <c r="F1797" s="16">
        <v>1</v>
      </c>
      <c r="G1797" s="16">
        <v>60</v>
      </c>
      <c r="H1797" s="16">
        <v>0</v>
      </c>
      <c r="I1797" s="18">
        <v>249</v>
      </c>
      <c r="J1797" s="18">
        <v>0</v>
      </c>
      <c r="K1797" s="18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1418</v>
      </c>
      <c r="B1798" s="14">
        <v>106</v>
      </c>
      <c r="C1798" s="14">
        <v>176</v>
      </c>
      <c r="D1798" s="14" t="s">
        <v>618</v>
      </c>
      <c r="E1798" s="14">
        <v>20</v>
      </c>
      <c r="F1798" s="14">
        <v>7</v>
      </c>
      <c r="G1798" s="14">
        <v>30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1418</v>
      </c>
      <c r="B1799" s="14">
        <v>106</v>
      </c>
      <c r="C1799" s="14">
        <v>176</v>
      </c>
      <c r="D1799" s="14" t="s">
        <v>1419</v>
      </c>
      <c r="E1799" s="14">
        <v>20</v>
      </c>
      <c r="F1799" s="14">
        <v>7</v>
      </c>
      <c r="G1799" s="14">
        <v>30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1418</v>
      </c>
      <c r="B1800" s="14">
        <v>106</v>
      </c>
      <c r="C1800" s="14">
        <v>176</v>
      </c>
      <c r="D1800" s="14" t="s">
        <v>628</v>
      </c>
      <c r="E1800" s="14">
        <v>20</v>
      </c>
      <c r="F1800" s="14">
        <v>7</v>
      </c>
      <c r="G1800" s="14">
        <v>30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1418</v>
      </c>
      <c r="B1801" s="14">
        <v>106</v>
      </c>
      <c r="C1801" s="14">
        <v>176</v>
      </c>
      <c r="D1801" s="14" t="s">
        <v>626</v>
      </c>
      <c r="E1801" s="14">
        <v>20</v>
      </c>
      <c r="F1801" s="14">
        <v>7</v>
      </c>
      <c r="G1801" s="14">
        <v>30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1418</v>
      </c>
      <c r="B1802" s="14">
        <v>106</v>
      </c>
      <c r="C1802" s="14">
        <v>176</v>
      </c>
      <c r="D1802" s="14" t="s">
        <v>624</v>
      </c>
      <c r="E1802" s="14">
        <v>20</v>
      </c>
      <c r="F1802" s="14">
        <v>7</v>
      </c>
      <c r="G1802" s="14">
        <v>30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1418</v>
      </c>
      <c r="B1803" s="14">
        <v>302</v>
      </c>
      <c r="C1803" s="14">
        <v>395</v>
      </c>
      <c r="D1803" s="14" t="s">
        <v>618</v>
      </c>
      <c r="E1803" s="14">
        <v>20</v>
      </c>
      <c r="F1803" s="14">
        <v>7</v>
      </c>
      <c r="G1803" s="14">
        <v>30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1418</v>
      </c>
      <c r="B1804" s="14">
        <v>302</v>
      </c>
      <c r="C1804" s="14">
        <v>395</v>
      </c>
      <c r="D1804" s="14" t="s">
        <v>1419</v>
      </c>
      <c r="E1804" s="14">
        <v>20</v>
      </c>
      <c r="F1804" s="14">
        <v>7</v>
      </c>
      <c r="G1804" s="14">
        <v>30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1418</v>
      </c>
      <c r="B1805" s="14">
        <v>302</v>
      </c>
      <c r="C1805" s="14">
        <v>395</v>
      </c>
      <c r="D1805" s="14" t="s">
        <v>628</v>
      </c>
      <c r="E1805" s="14">
        <v>20</v>
      </c>
      <c r="F1805" s="14">
        <v>7</v>
      </c>
      <c r="G1805" s="14">
        <v>30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1418</v>
      </c>
      <c r="B1806" s="14">
        <v>302</v>
      </c>
      <c r="C1806" s="14">
        <v>395</v>
      </c>
      <c r="D1806" s="14" t="s">
        <v>626</v>
      </c>
      <c r="E1806" s="14">
        <v>20</v>
      </c>
      <c r="F1806" s="14">
        <v>7</v>
      </c>
      <c r="G1806" s="14">
        <v>30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1418</v>
      </c>
      <c r="B1807" s="14">
        <v>302</v>
      </c>
      <c r="C1807" s="14">
        <v>395</v>
      </c>
      <c r="D1807" s="14" t="s">
        <v>624</v>
      </c>
      <c r="E1807" s="14">
        <v>20</v>
      </c>
      <c r="F1807" s="14">
        <v>7</v>
      </c>
      <c r="G1807" s="14">
        <v>30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1418</v>
      </c>
      <c r="B1808" s="14">
        <v>208</v>
      </c>
      <c r="C1808" s="14">
        <v>366</v>
      </c>
      <c r="D1808" s="14" t="s">
        <v>618</v>
      </c>
      <c r="E1808" s="14">
        <v>20</v>
      </c>
      <c r="F1808" s="14">
        <v>7</v>
      </c>
      <c r="G1808" s="14">
        <v>30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1418</v>
      </c>
      <c r="B1809" s="14">
        <v>208</v>
      </c>
      <c r="C1809" s="14">
        <v>366</v>
      </c>
      <c r="D1809" s="14" t="s">
        <v>1419</v>
      </c>
      <c r="E1809" s="14">
        <v>20</v>
      </c>
      <c r="F1809" s="14">
        <v>7</v>
      </c>
      <c r="G1809" s="14">
        <v>30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1418</v>
      </c>
      <c r="B1810" s="14">
        <v>208</v>
      </c>
      <c r="C1810" s="14">
        <v>366</v>
      </c>
      <c r="D1810" s="14" t="s">
        <v>628</v>
      </c>
      <c r="E1810" s="14">
        <v>20</v>
      </c>
      <c r="F1810" s="14">
        <v>7</v>
      </c>
      <c r="G1810" s="14">
        <v>30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1418</v>
      </c>
      <c r="B1811" s="14">
        <v>208</v>
      </c>
      <c r="C1811" s="14">
        <v>366</v>
      </c>
      <c r="D1811" s="14" t="s">
        <v>626</v>
      </c>
      <c r="E1811" s="14">
        <v>20</v>
      </c>
      <c r="F1811" s="14">
        <v>7</v>
      </c>
      <c r="G1811" s="14">
        <v>30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1418</v>
      </c>
      <c r="B1812" s="14">
        <v>208</v>
      </c>
      <c r="C1812" s="14">
        <v>366</v>
      </c>
      <c r="D1812" s="14" t="s">
        <v>624</v>
      </c>
      <c r="E1812" s="14">
        <v>20</v>
      </c>
      <c r="F1812" s="14">
        <v>7</v>
      </c>
      <c r="G1812" s="14">
        <v>30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1418</v>
      </c>
      <c r="B1813" s="14">
        <v>174</v>
      </c>
      <c r="C1813" s="14">
        <v>178</v>
      </c>
      <c r="D1813" s="14" t="s">
        <v>618</v>
      </c>
      <c r="E1813" s="14">
        <v>20</v>
      </c>
      <c r="F1813" s="14">
        <v>7</v>
      </c>
      <c r="G1813" s="14">
        <v>30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1418</v>
      </c>
      <c r="B1814" s="14">
        <v>174</v>
      </c>
      <c r="C1814" s="14">
        <v>178</v>
      </c>
      <c r="D1814" s="14" t="s">
        <v>1419</v>
      </c>
      <c r="E1814" s="14">
        <v>20</v>
      </c>
      <c r="F1814" s="14">
        <v>7</v>
      </c>
      <c r="G1814" s="14">
        <v>30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1418</v>
      </c>
      <c r="B1815" s="14">
        <v>174</v>
      </c>
      <c r="C1815" s="14">
        <v>178</v>
      </c>
      <c r="D1815" s="14" t="s">
        <v>628</v>
      </c>
      <c r="E1815" s="14">
        <v>20</v>
      </c>
      <c r="F1815" s="14">
        <v>7</v>
      </c>
      <c r="G1815" s="14">
        <v>30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1418</v>
      </c>
      <c r="B1816" s="14">
        <v>174</v>
      </c>
      <c r="C1816" s="14">
        <v>178</v>
      </c>
      <c r="D1816" s="14" t="s">
        <v>626</v>
      </c>
      <c r="E1816" s="14">
        <v>20</v>
      </c>
      <c r="F1816" s="14">
        <v>7</v>
      </c>
      <c r="G1816" s="14">
        <v>30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1418</v>
      </c>
      <c r="B1817" s="14">
        <v>174</v>
      </c>
      <c r="C1817" s="14">
        <v>178</v>
      </c>
      <c r="D1817" s="14" t="s">
        <v>624</v>
      </c>
      <c r="E1817" s="14">
        <v>20</v>
      </c>
      <c r="F1817" s="14">
        <v>7</v>
      </c>
      <c r="G1817" s="14">
        <v>30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1418</v>
      </c>
      <c r="B1818" s="14">
        <v>360</v>
      </c>
      <c r="C1818" s="14">
        <v>150</v>
      </c>
      <c r="D1818" s="14" t="s">
        <v>618</v>
      </c>
      <c r="E1818" s="14">
        <v>20</v>
      </c>
      <c r="F1818" s="14">
        <v>7</v>
      </c>
      <c r="G1818" s="14">
        <v>30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1418</v>
      </c>
      <c r="B1819" s="14">
        <v>360</v>
      </c>
      <c r="C1819" s="14">
        <v>150</v>
      </c>
      <c r="D1819" s="14" t="s">
        <v>1419</v>
      </c>
      <c r="E1819" s="14">
        <v>20</v>
      </c>
      <c r="F1819" s="14">
        <v>7</v>
      </c>
      <c r="G1819" s="14">
        <v>30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1418</v>
      </c>
      <c r="B1820" s="14">
        <v>360</v>
      </c>
      <c r="C1820" s="14">
        <v>150</v>
      </c>
      <c r="D1820" s="14" t="s">
        <v>628</v>
      </c>
      <c r="E1820" s="14">
        <v>20</v>
      </c>
      <c r="F1820" s="14">
        <v>7</v>
      </c>
      <c r="G1820" s="14">
        <v>30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1418</v>
      </c>
      <c r="B1821" s="14">
        <v>360</v>
      </c>
      <c r="C1821" s="14">
        <v>150</v>
      </c>
      <c r="D1821" s="14" t="s">
        <v>626</v>
      </c>
      <c r="E1821" s="14">
        <v>20</v>
      </c>
      <c r="F1821" s="14">
        <v>7</v>
      </c>
      <c r="G1821" s="14">
        <v>30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1418</v>
      </c>
      <c r="B1822" s="14">
        <v>360</v>
      </c>
      <c r="C1822" s="14">
        <v>150</v>
      </c>
      <c r="D1822" s="14" t="s">
        <v>624</v>
      </c>
      <c r="E1822" s="14">
        <v>20</v>
      </c>
      <c r="F1822" s="14">
        <v>7</v>
      </c>
      <c r="G1822" s="14">
        <v>30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1418</v>
      </c>
      <c r="B1823" s="14">
        <v>250</v>
      </c>
      <c r="C1823" s="14">
        <v>280</v>
      </c>
      <c r="D1823" s="14" t="s">
        <v>618</v>
      </c>
      <c r="E1823" s="14">
        <v>20</v>
      </c>
      <c r="F1823" s="14">
        <v>7</v>
      </c>
      <c r="G1823" s="14">
        <v>30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1418</v>
      </c>
      <c r="B1824" s="14">
        <v>250</v>
      </c>
      <c r="C1824" s="14">
        <v>280</v>
      </c>
      <c r="D1824" s="14" t="s">
        <v>1419</v>
      </c>
      <c r="E1824" s="14">
        <v>20</v>
      </c>
      <c r="F1824" s="14">
        <v>7</v>
      </c>
      <c r="G1824" s="14">
        <v>30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5" spans="1:14" s="14" customFormat="1">
      <c r="A1825" s="13" t="s">
        <v>1418</v>
      </c>
      <c r="B1825" s="14">
        <v>250</v>
      </c>
      <c r="C1825" s="14">
        <v>280</v>
      </c>
      <c r="D1825" s="14" t="s">
        <v>628</v>
      </c>
      <c r="E1825" s="14">
        <v>20</v>
      </c>
      <c r="F1825" s="14">
        <v>7</v>
      </c>
      <c r="G1825" s="14">
        <v>30</v>
      </c>
      <c r="H1825" s="14">
        <v>0</v>
      </c>
      <c r="I1825" s="12">
        <v>246</v>
      </c>
      <c r="J1825" s="12">
        <v>0</v>
      </c>
      <c r="K1825" s="12">
        <v>0</v>
      </c>
      <c r="L1825" s="12">
        <v>0</v>
      </c>
      <c r="M1825" s="12">
        <v>0</v>
      </c>
      <c r="N1825" s="12">
        <v>0</v>
      </c>
    </row>
    <row r="1826" spans="1:14" s="14" customFormat="1">
      <c r="A1826" s="13" t="s">
        <v>1418</v>
      </c>
      <c r="B1826" s="14">
        <v>250</v>
      </c>
      <c r="C1826" s="14">
        <v>280</v>
      </c>
      <c r="D1826" s="14" t="s">
        <v>626</v>
      </c>
      <c r="E1826" s="14">
        <v>20</v>
      </c>
      <c r="F1826" s="14">
        <v>7</v>
      </c>
      <c r="G1826" s="14">
        <v>30</v>
      </c>
      <c r="H1826" s="14">
        <v>0</v>
      </c>
      <c r="I1826" s="12">
        <v>246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</row>
    <row r="1827" spans="1:14" s="14" customFormat="1">
      <c r="A1827" s="13" t="s">
        <v>1418</v>
      </c>
      <c r="B1827" s="14">
        <v>250</v>
      </c>
      <c r="C1827" s="14">
        <v>280</v>
      </c>
      <c r="D1827" s="14" t="s">
        <v>624</v>
      </c>
      <c r="E1827" s="14">
        <v>20</v>
      </c>
      <c r="F1827" s="14">
        <v>7</v>
      </c>
      <c r="G1827" s="14">
        <v>30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9" spans="1:14">
      <c r="A1829" s="11" t="s">
        <v>1424</v>
      </c>
    </row>
    <row r="1830" spans="1:14" s="14" customFormat="1">
      <c r="A1830" s="13" t="s">
        <v>1425</v>
      </c>
      <c r="B1830" s="14">
        <v>250</v>
      </c>
      <c r="C1830" s="14">
        <v>250</v>
      </c>
      <c r="D1830" s="14" t="s">
        <v>1419</v>
      </c>
      <c r="E1830" s="14">
        <v>100</v>
      </c>
      <c r="F1830" s="14">
        <v>80</v>
      </c>
      <c r="G1830" s="12">
        <v>80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1425</v>
      </c>
      <c r="B1831" s="14">
        <v>250</v>
      </c>
      <c r="C1831" s="14">
        <v>250</v>
      </c>
      <c r="D1831" s="14" t="s">
        <v>628</v>
      </c>
      <c r="E1831" s="14">
        <v>100</v>
      </c>
      <c r="F1831" s="14">
        <v>80</v>
      </c>
      <c r="G1831" s="12">
        <v>80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1425</v>
      </c>
      <c r="B1832" s="14">
        <v>250</v>
      </c>
      <c r="C1832" s="14">
        <v>250</v>
      </c>
      <c r="D1832" s="14" t="s">
        <v>618</v>
      </c>
      <c r="E1832" s="14">
        <v>200</v>
      </c>
      <c r="F1832" s="14">
        <v>40</v>
      </c>
      <c r="G1832" s="12">
        <v>80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1425</v>
      </c>
      <c r="B1833" s="14">
        <v>250</v>
      </c>
      <c r="C1833" s="14">
        <v>250</v>
      </c>
      <c r="D1833" s="14" t="s">
        <v>646</v>
      </c>
      <c r="E1833" s="14">
        <v>200</v>
      </c>
      <c r="F1833" s="14">
        <v>40</v>
      </c>
      <c r="G1833" s="12">
        <v>80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1425</v>
      </c>
      <c r="B1834" s="14">
        <v>250</v>
      </c>
      <c r="C1834" s="14">
        <v>250</v>
      </c>
      <c r="D1834" s="14" t="s">
        <v>620</v>
      </c>
      <c r="E1834" s="14">
        <v>200</v>
      </c>
      <c r="F1834" s="14">
        <v>40</v>
      </c>
      <c r="G1834" s="12">
        <v>80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1426</v>
      </c>
      <c r="B1835" s="14">
        <v>250</v>
      </c>
      <c r="C1835" s="14">
        <v>250</v>
      </c>
      <c r="D1835" s="14" t="s">
        <v>1419</v>
      </c>
      <c r="E1835" s="14">
        <v>200</v>
      </c>
      <c r="F1835" s="14">
        <v>40</v>
      </c>
      <c r="G1835" s="12">
        <v>80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1425</v>
      </c>
      <c r="B1836" s="14">
        <v>250</v>
      </c>
      <c r="C1836" s="14">
        <v>250</v>
      </c>
      <c r="D1836" s="14" t="s">
        <v>628</v>
      </c>
      <c r="E1836" s="14">
        <v>200</v>
      </c>
      <c r="F1836" s="14">
        <v>40</v>
      </c>
      <c r="G1836" s="12">
        <v>80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1425</v>
      </c>
      <c r="B1837" s="14">
        <v>250</v>
      </c>
      <c r="C1837" s="14">
        <v>250</v>
      </c>
      <c r="D1837" s="14" t="s">
        <v>626</v>
      </c>
      <c r="E1837" s="14">
        <v>200</v>
      </c>
      <c r="F1837" s="14">
        <v>40</v>
      </c>
      <c r="G1837" s="12">
        <v>80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1425</v>
      </c>
      <c r="B1838" s="14">
        <v>250</v>
      </c>
      <c r="C1838" s="14">
        <v>250</v>
      </c>
      <c r="D1838" s="14" t="s">
        <v>624</v>
      </c>
      <c r="E1838" s="14">
        <v>200</v>
      </c>
      <c r="F1838" s="14">
        <v>40</v>
      </c>
      <c r="G1838" s="12">
        <v>80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1425</v>
      </c>
      <c r="B1839" s="14">
        <v>250</v>
      </c>
      <c r="C1839" s="14">
        <v>250</v>
      </c>
      <c r="D1839" s="14" t="s">
        <v>617</v>
      </c>
      <c r="E1839" s="14">
        <v>200</v>
      </c>
      <c r="F1839" s="14">
        <v>10</v>
      </c>
      <c r="G1839" s="12">
        <v>80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1425</v>
      </c>
      <c r="B1840" s="14">
        <v>250</v>
      </c>
      <c r="C1840" s="14">
        <v>250</v>
      </c>
      <c r="D1840" s="14" t="s">
        <v>619</v>
      </c>
      <c r="E1840" s="14">
        <v>200</v>
      </c>
      <c r="F1840" s="14">
        <v>10</v>
      </c>
      <c r="G1840" s="12">
        <v>80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1425</v>
      </c>
      <c r="B1841" s="14">
        <v>250</v>
      </c>
      <c r="C1841" s="14">
        <v>250</v>
      </c>
      <c r="D1841" s="14" t="s">
        <v>1421</v>
      </c>
      <c r="E1841" s="14">
        <v>200</v>
      </c>
      <c r="F1841" s="14">
        <v>10</v>
      </c>
      <c r="G1841" s="12">
        <v>80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1425</v>
      </c>
      <c r="B1842" s="14">
        <v>250</v>
      </c>
      <c r="C1842" s="14">
        <v>250</v>
      </c>
      <c r="D1842" s="14" t="s">
        <v>627</v>
      </c>
      <c r="E1842" s="14">
        <v>200</v>
      </c>
      <c r="F1842" s="14">
        <v>10</v>
      </c>
      <c r="G1842" s="12">
        <v>80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4" customFormat="1">
      <c r="A1843" s="13" t="s">
        <v>1425</v>
      </c>
      <c r="B1843" s="14">
        <v>250</v>
      </c>
      <c r="C1843" s="14">
        <v>250</v>
      </c>
      <c r="D1843" s="14" t="s">
        <v>625</v>
      </c>
      <c r="E1843" s="14">
        <v>200</v>
      </c>
      <c r="F1843" s="14">
        <v>10</v>
      </c>
      <c r="G1843" s="12">
        <v>80</v>
      </c>
      <c r="H1843" s="14">
        <v>0</v>
      </c>
      <c r="I1843" s="12">
        <v>246</v>
      </c>
      <c r="J1843" s="12">
        <v>0</v>
      </c>
      <c r="K1843" s="12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1425</v>
      </c>
      <c r="B1844" s="14">
        <v>250</v>
      </c>
      <c r="C1844" s="14">
        <v>250</v>
      </c>
      <c r="D1844" s="14" t="s">
        <v>623</v>
      </c>
      <c r="E1844" s="14">
        <v>200</v>
      </c>
      <c r="F1844" s="14">
        <v>10</v>
      </c>
      <c r="G1844" s="12">
        <v>80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1425</v>
      </c>
      <c r="B1845" s="14">
        <v>250</v>
      </c>
      <c r="C1845" s="14">
        <v>250</v>
      </c>
      <c r="D1845" s="14" t="s">
        <v>645</v>
      </c>
      <c r="E1845" s="14">
        <v>200</v>
      </c>
      <c r="F1845" s="14">
        <v>10</v>
      </c>
      <c r="G1845" s="12">
        <v>80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6" customFormat="1">
      <c r="A1846" s="15" t="s">
        <v>1425</v>
      </c>
      <c r="B1846" s="16">
        <v>250</v>
      </c>
      <c r="C1846" s="16">
        <v>250</v>
      </c>
      <c r="D1846" s="16" t="s">
        <v>1423</v>
      </c>
      <c r="E1846" s="16">
        <v>200</v>
      </c>
      <c r="F1846" s="16">
        <v>2</v>
      </c>
      <c r="G1846" s="16">
        <v>60</v>
      </c>
      <c r="H1846" s="16">
        <v>0</v>
      </c>
      <c r="I1846" s="18">
        <v>249</v>
      </c>
      <c r="J1846" s="18">
        <v>0</v>
      </c>
      <c r="K1846" s="18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1425</v>
      </c>
      <c r="B1847" s="14">
        <v>180</v>
      </c>
      <c r="C1847" s="14">
        <v>80</v>
      </c>
      <c r="D1847" s="14" t="s">
        <v>618</v>
      </c>
      <c r="E1847" s="14">
        <v>30</v>
      </c>
      <c r="F1847" s="14">
        <v>7</v>
      </c>
      <c r="G1847" s="14">
        <v>30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1425</v>
      </c>
      <c r="B1848" s="14">
        <v>180</v>
      </c>
      <c r="C1848" s="14">
        <v>80</v>
      </c>
      <c r="D1848" s="14" t="s">
        <v>646</v>
      </c>
      <c r="E1848" s="14">
        <v>30</v>
      </c>
      <c r="F1848" s="14">
        <v>7</v>
      </c>
      <c r="G1848" s="14">
        <v>30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1425</v>
      </c>
      <c r="B1849" s="14">
        <v>180</v>
      </c>
      <c r="C1849" s="14">
        <v>80</v>
      </c>
      <c r="D1849" s="14" t="s">
        <v>620</v>
      </c>
      <c r="E1849" s="14">
        <v>30</v>
      </c>
      <c r="F1849" s="14">
        <v>7</v>
      </c>
      <c r="G1849" s="14">
        <v>30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1426</v>
      </c>
      <c r="B1850" s="14">
        <v>180</v>
      </c>
      <c r="C1850" s="14">
        <v>80</v>
      </c>
      <c r="D1850" s="14" t="s">
        <v>1419</v>
      </c>
      <c r="E1850" s="14">
        <v>30</v>
      </c>
      <c r="F1850" s="14">
        <v>7</v>
      </c>
      <c r="G1850" s="14">
        <v>30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1425</v>
      </c>
      <c r="B1851" s="14">
        <v>180</v>
      </c>
      <c r="C1851" s="14">
        <v>80</v>
      </c>
      <c r="D1851" s="14" t="s">
        <v>628</v>
      </c>
      <c r="E1851" s="14">
        <v>30</v>
      </c>
      <c r="F1851" s="14">
        <v>7</v>
      </c>
      <c r="G1851" s="14">
        <v>30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1425</v>
      </c>
      <c r="B1852" s="14">
        <v>180</v>
      </c>
      <c r="C1852" s="14">
        <v>80</v>
      </c>
      <c r="D1852" s="14" t="s">
        <v>626</v>
      </c>
      <c r="E1852" s="14">
        <v>30</v>
      </c>
      <c r="F1852" s="14">
        <v>7</v>
      </c>
      <c r="G1852" s="14">
        <v>30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1425</v>
      </c>
      <c r="B1853" s="14">
        <v>180</v>
      </c>
      <c r="C1853" s="14">
        <v>80</v>
      </c>
      <c r="D1853" s="14" t="s">
        <v>624</v>
      </c>
      <c r="E1853" s="14">
        <v>30</v>
      </c>
      <c r="F1853" s="14">
        <v>7</v>
      </c>
      <c r="G1853" s="14">
        <v>30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1425</v>
      </c>
      <c r="B1854" s="14">
        <v>330</v>
      </c>
      <c r="C1854" s="14">
        <v>90</v>
      </c>
      <c r="D1854" s="14" t="s">
        <v>618</v>
      </c>
      <c r="E1854" s="14">
        <v>30</v>
      </c>
      <c r="F1854" s="14">
        <v>7</v>
      </c>
      <c r="G1854" s="14">
        <v>30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1425</v>
      </c>
      <c r="B1855" s="14">
        <v>330</v>
      </c>
      <c r="C1855" s="14">
        <v>90</v>
      </c>
      <c r="D1855" s="14" t="s">
        <v>646</v>
      </c>
      <c r="E1855" s="14">
        <v>30</v>
      </c>
      <c r="F1855" s="14">
        <v>7</v>
      </c>
      <c r="G1855" s="14">
        <v>30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1425</v>
      </c>
      <c r="B1856" s="14">
        <v>330</v>
      </c>
      <c r="C1856" s="14">
        <v>90</v>
      </c>
      <c r="D1856" s="14" t="s">
        <v>620</v>
      </c>
      <c r="E1856" s="14">
        <v>30</v>
      </c>
      <c r="F1856" s="14">
        <v>7</v>
      </c>
      <c r="G1856" s="14">
        <v>30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1426</v>
      </c>
      <c r="B1857" s="14">
        <v>330</v>
      </c>
      <c r="C1857" s="14">
        <v>90</v>
      </c>
      <c r="D1857" s="14" t="s">
        <v>1419</v>
      </c>
      <c r="E1857" s="14">
        <v>30</v>
      </c>
      <c r="F1857" s="14">
        <v>7</v>
      </c>
      <c r="G1857" s="14">
        <v>30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4" customFormat="1">
      <c r="A1858" s="13" t="s">
        <v>1425</v>
      </c>
      <c r="B1858" s="14">
        <v>330</v>
      </c>
      <c r="C1858" s="14">
        <v>90</v>
      </c>
      <c r="D1858" s="14" t="s">
        <v>628</v>
      </c>
      <c r="E1858" s="14">
        <v>30</v>
      </c>
      <c r="F1858" s="14">
        <v>7</v>
      </c>
      <c r="G1858" s="14">
        <v>30</v>
      </c>
      <c r="H1858" s="14">
        <v>0</v>
      </c>
      <c r="I1858" s="12">
        <v>246</v>
      </c>
      <c r="J1858" s="12">
        <v>0</v>
      </c>
      <c r="K1858" s="12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1425</v>
      </c>
      <c r="B1859" s="14">
        <v>330</v>
      </c>
      <c r="C1859" s="14">
        <v>90</v>
      </c>
      <c r="D1859" s="14" t="s">
        <v>626</v>
      </c>
      <c r="E1859" s="14">
        <v>30</v>
      </c>
      <c r="F1859" s="14">
        <v>7</v>
      </c>
      <c r="G1859" s="14">
        <v>30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1425</v>
      </c>
      <c r="B1860" s="14">
        <v>330</v>
      </c>
      <c r="C1860" s="14">
        <v>90</v>
      </c>
      <c r="D1860" s="14" t="s">
        <v>624</v>
      </c>
      <c r="E1860" s="14">
        <v>30</v>
      </c>
      <c r="F1860" s="14">
        <v>7</v>
      </c>
      <c r="G1860" s="14">
        <v>30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6" customFormat="1">
      <c r="A1861" s="15" t="s">
        <v>1425</v>
      </c>
      <c r="B1861" s="16">
        <v>330</v>
      </c>
      <c r="C1861" s="16">
        <v>90</v>
      </c>
      <c r="D1861" s="16" t="s">
        <v>1423</v>
      </c>
      <c r="E1861" s="16">
        <v>5</v>
      </c>
      <c r="F1861" s="16">
        <v>1</v>
      </c>
      <c r="G1861" s="16">
        <v>60</v>
      </c>
      <c r="H1861" s="16">
        <v>0</v>
      </c>
      <c r="I1861" s="18">
        <v>249</v>
      </c>
      <c r="J1861" s="18">
        <v>0</v>
      </c>
      <c r="K1861" s="18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1425</v>
      </c>
      <c r="B1862" s="14">
        <v>267</v>
      </c>
      <c r="C1862" s="14">
        <v>245</v>
      </c>
      <c r="D1862" s="14" t="s">
        <v>618</v>
      </c>
      <c r="E1862" s="14">
        <v>30</v>
      </c>
      <c r="F1862" s="14">
        <v>7</v>
      </c>
      <c r="G1862" s="14">
        <v>30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1425</v>
      </c>
      <c r="B1863" s="14">
        <v>267</v>
      </c>
      <c r="C1863" s="14">
        <v>245</v>
      </c>
      <c r="D1863" s="14" t="s">
        <v>646</v>
      </c>
      <c r="E1863" s="14">
        <v>30</v>
      </c>
      <c r="F1863" s="14">
        <v>7</v>
      </c>
      <c r="G1863" s="14">
        <v>30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1425</v>
      </c>
      <c r="B1864" s="14">
        <v>267</v>
      </c>
      <c r="C1864" s="14">
        <v>245</v>
      </c>
      <c r="D1864" s="14" t="s">
        <v>620</v>
      </c>
      <c r="E1864" s="14">
        <v>30</v>
      </c>
      <c r="F1864" s="14">
        <v>7</v>
      </c>
      <c r="G1864" s="14">
        <v>30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1426</v>
      </c>
      <c r="B1865" s="14">
        <v>267</v>
      </c>
      <c r="C1865" s="14">
        <v>245</v>
      </c>
      <c r="D1865" s="14" t="s">
        <v>1419</v>
      </c>
      <c r="E1865" s="14">
        <v>30</v>
      </c>
      <c r="F1865" s="14">
        <v>7</v>
      </c>
      <c r="G1865" s="14">
        <v>30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1425</v>
      </c>
      <c r="B1866" s="14">
        <v>267</v>
      </c>
      <c r="C1866" s="14">
        <v>245</v>
      </c>
      <c r="D1866" s="14" t="s">
        <v>628</v>
      </c>
      <c r="E1866" s="14">
        <v>30</v>
      </c>
      <c r="F1866" s="14">
        <v>7</v>
      </c>
      <c r="G1866" s="14">
        <v>30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1425</v>
      </c>
      <c r="B1867" s="14">
        <v>267</v>
      </c>
      <c r="C1867" s="14">
        <v>245</v>
      </c>
      <c r="D1867" s="14" t="s">
        <v>626</v>
      </c>
      <c r="E1867" s="14">
        <v>30</v>
      </c>
      <c r="F1867" s="14">
        <v>7</v>
      </c>
      <c r="G1867" s="14">
        <v>30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1425</v>
      </c>
      <c r="B1868" s="14">
        <v>267</v>
      </c>
      <c r="C1868" s="14">
        <v>245</v>
      </c>
      <c r="D1868" s="14" t="s">
        <v>624</v>
      </c>
      <c r="E1868" s="14">
        <v>30</v>
      </c>
      <c r="F1868" s="14">
        <v>7</v>
      </c>
      <c r="G1868" s="14">
        <v>30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1425</v>
      </c>
      <c r="B1869" s="14">
        <v>143</v>
      </c>
      <c r="C1869" s="14">
        <v>293</v>
      </c>
      <c r="D1869" s="14" t="s">
        <v>618</v>
      </c>
      <c r="E1869" s="14">
        <v>30</v>
      </c>
      <c r="F1869" s="14">
        <v>7</v>
      </c>
      <c r="G1869" s="14">
        <v>30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1425</v>
      </c>
      <c r="B1870" s="14">
        <v>143</v>
      </c>
      <c r="C1870" s="14">
        <v>293</v>
      </c>
      <c r="D1870" s="14" t="s">
        <v>646</v>
      </c>
      <c r="E1870" s="14">
        <v>30</v>
      </c>
      <c r="F1870" s="14">
        <v>7</v>
      </c>
      <c r="G1870" s="14">
        <v>30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1425</v>
      </c>
      <c r="B1871" s="14">
        <v>143</v>
      </c>
      <c r="C1871" s="14">
        <v>293</v>
      </c>
      <c r="D1871" s="14" t="s">
        <v>620</v>
      </c>
      <c r="E1871" s="14">
        <v>30</v>
      </c>
      <c r="F1871" s="14">
        <v>7</v>
      </c>
      <c r="G1871" s="14">
        <v>30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1426</v>
      </c>
      <c r="B1872" s="14">
        <v>143</v>
      </c>
      <c r="C1872" s="14">
        <v>293</v>
      </c>
      <c r="D1872" s="14" t="s">
        <v>1419</v>
      </c>
      <c r="E1872" s="14">
        <v>30</v>
      </c>
      <c r="F1872" s="14">
        <v>7</v>
      </c>
      <c r="G1872" s="14">
        <v>30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1425</v>
      </c>
      <c r="B1873" s="14">
        <v>143</v>
      </c>
      <c r="C1873" s="14">
        <v>293</v>
      </c>
      <c r="D1873" s="14" t="s">
        <v>628</v>
      </c>
      <c r="E1873" s="14">
        <v>30</v>
      </c>
      <c r="F1873" s="14">
        <v>7</v>
      </c>
      <c r="G1873" s="14">
        <v>30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1425</v>
      </c>
      <c r="B1874" s="14">
        <v>143</v>
      </c>
      <c r="C1874" s="14">
        <v>293</v>
      </c>
      <c r="D1874" s="14" t="s">
        <v>626</v>
      </c>
      <c r="E1874" s="14">
        <v>30</v>
      </c>
      <c r="F1874" s="14">
        <v>7</v>
      </c>
      <c r="G1874" s="14">
        <v>30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1425</v>
      </c>
      <c r="B1875" s="14">
        <v>143</v>
      </c>
      <c r="C1875" s="14">
        <v>293</v>
      </c>
      <c r="D1875" s="14" t="s">
        <v>624</v>
      </c>
      <c r="E1875" s="14">
        <v>30</v>
      </c>
      <c r="F1875" s="14">
        <v>7</v>
      </c>
      <c r="G1875" s="14">
        <v>30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1425</v>
      </c>
      <c r="B1876" s="14">
        <v>40</v>
      </c>
      <c r="C1876" s="14">
        <v>160</v>
      </c>
      <c r="D1876" s="14" t="s">
        <v>618</v>
      </c>
      <c r="E1876" s="14">
        <v>30</v>
      </c>
      <c r="F1876" s="14">
        <v>7</v>
      </c>
      <c r="G1876" s="14">
        <v>30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1425</v>
      </c>
      <c r="B1877" s="14">
        <v>40</v>
      </c>
      <c r="C1877" s="14">
        <v>160</v>
      </c>
      <c r="D1877" s="14" t="s">
        <v>646</v>
      </c>
      <c r="E1877" s="14">
        <v>30</v>
      </c>
      <c r="F1877" s="14">
        <v>7</v>
      </c>
      <c r="G1877" s="14">
        <v>30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1425</v>
      </c>
      <c r="B1878" s="14">
        <v>40</v>
      </c>
      <c r="C1878" s="14">
        <v>160</v>
      </c>
      <c r="D1878" s="14" t="s">
        <v>620</v>
      </c>
      <c r="E1878" s="14">
        <v>30</v>
      </c>
      <c r="F1878" s="14">
        <v>7</v>
      </c>
      <c r="G1878" s="14">
        <v>30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1426</v>
      </c>
      <c r="B1879" s="14">
        <v>40</v>
      </c>
      <c r="C1879" s="14">
        <v>160</v>
      </c>
      <c r="D1879" s="14" t="s">
        <v>1419</v>
      </c>
      <c r="E1879" s="14">
        <v>30</v>
      </c>
      <c r="F1879" s="14">
        <v>7</v>
      </c>
      <c r="G1879" s="14">
        <v>30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4" customFormat="1">
      <c r="A1880" s="13" t="s">
        <v>1425</v>
      </c>
      <c r="B1880" s="14">
        <v>40</v>
      </c>
      <c r="C1880" s="14">
        <v>160</v>
      </c>
      <c r="D1880" s="14" t="s">
        <v>628</v>
      </c>
      <c r="E1880" s="14">
        <v>30</v>
      </c>
      <c r="F1880" s="14">
        <v>7</v>
      </c>
      <c r="G1880" s="14">
        <v>30</v>
      </c>
      <c r="H1880" s="14">
        <v>0</v>
      </c>
      <c r="I1880" s="12">
        <v>246</v>
      </c>
      <c r="J1880" s="12">
        <v>0</v>
      </c>
      <c r="K1880" s="12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1425</v>
      </c>
      <c r="B1881" s="14">
        <v>40</v>
      </c>
      <c r="C1881" s="14">
        <v>160</v>
      </c>
      <c r="D1881" s="14" t="s">
        <v>626</v>
      </c>
      <c r="E1881" s="14">
        <v>30</v>
      </c>
      <c r="F1881" s="14">
        <v>7</v>
      </c>
      <c r="G1881" s="14">
        <v>30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1425</v>
      </c>
      <c r="B1882" s="14">
        <v>40</v>
      </c>
      <c r="C1882" s="14">
        <v>160</v>
      </c>
      <c r="D1882" s="14" t="s">
        <v>624</v>
      </c>
      <c r="E1882" s="14">
        <v>30</v>
      </c>
      <c r="F1882" s="14">
        <v>7</v>
      </c>
      <c r="G1882" s="14">
        <v>30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6" customFormat="1">
      <c r="A1883" s="15" t="s">
        <v>1425</v>
      </c>
      <c r="B1883" s="16">
        <v>40</v>
      </c>
      <c r="C1883" s="16">
        <v>160</v>
      </c>
      <c r="D1883" s="16" t="s">
        <v>1423</v>
      </c>
      <c r="E1883" s="16">
        <v>5</v>
      </c>
      <c r="F1883" s="16">
        <v>1</v>
      </c>
      <c r="G1883" s="16">
        <v>60</v>
      </c>
      <c r="H1883" s="16">
        <v>0</v>
      </c>
      <c r="I1883" s="18">
        <v>249</v>
      </c>
      <c r="J1883" s="18">
        <v>0</v>
      </c>
      <c r="K1883" s="18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1425</v>
      </c>
      <c r="B1884" s="14">
        <v>60</v>
      </c>
      <c r="C1884" s="14">
        <v>90</v>
      </c>
      <c r="D1884" s="14" t="s">
        <v>618</v>
      </c>
      <c r="E1884" s="14">
        <v>30</v>
      </c>
      <c r="F1884" s="14">
        <v>7</v>
      </c>
      <c r="G1884" s="14">
        <v>30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1425</v>
      </c>
      <c r="B1885" s="14">
        <v>60</v>
      </c>
      <c r="C1885" s="14">
        <v>90</v>
      </c>
      <c r="D1885" s="14" t="s">
        <v>646</v>
      </c>
      <c r="E1885" s="14">
        <v>30</v>
      </c>
      <c r="F1885" s="14">
        <v>7</v>
      </c>
      <c r="G1885" s="14">
        <v>30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1425</v>
      </c>
      <c r="B1886" s="14">
        <v>60</v>
      </c>
      <c r="C1886" s="14">
        <v>90</v>
      </c>
      <c r="D1886" s="14" t="s">
        <v>620</v>
      </c>
      <c r="E1886" s="14">
        <v>30</v>
      </c>
      <c r="F1886" s="14">
        <v>7</v>
      </c>
      <c r="G1886" s="14">
        <v>30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1426</v>
      </c>
      <c r="B1887" s="14">
        <v>60</v>
      </c>
      <c r="C1887" s="14">
        <v>90</v>
      </c>
      <c r="D1887" s="14" t="s">
        <v>1419</v>
      </c>
      <c r="E1887" s="14">
        <v>30</v>
      </c>
      <c r="F1887" s="14">
        <v>7</v>
      </c>
      <c r="G1887" s="14">
        <v>30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1425</v>
      </c>
      <c r="B1888" s="14">
        <v>60</v>
      </c>
      <c r="C1888" s="14">
        <v>90</v>
      </c>
      <c r="D1888" s="14" t="s">
        <v>628</v>
      </c>
      <c r="E1888" s="14">
        <v>30</v>
      </c>
      <c r="F1888" s="14">
        <v>7</v>
      </c>
      <c r="G1888" s="14">
        <v>30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1425</v>
      </c>
      <c r="B1889" s="14">
        <v>60</v>
      </c>
      <c r="C1889" s="14">
        <v>90</v>
      </c>
      <c r="D1889" s="14" t="s">
        <v>626</v>
      </c>
      <c r="E1889" s="14">
        <v>30</v>
      </c>
      <c r="F1889" s="14">
        <v>7</v>
      </c>
      <c r="G1889" s="14">
        <v>30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1425</v>
      </c>
      <c r="B1890" s="14">
        <v>60</v>
      </c>
      <c r="C1890" s="14">
        <v>90</v>
      </c>
      <c r="D1890" s="14" t="s">
        <v>624</v>
      </c>
      <c r="E1890" s="14">
        <v>30</v>
      </c>
      <c r="F1890" s="14">
        <v>7</v>
      </c>
      <c r="G1890" s="14">
        <v>30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1425</v>
      </c>
      <c r="B1891" s="14">
        <v>120</v>
      </c>
      <c r="C1891" s="14">
        <v>160</v>
      </c>
      <c r="D1891" s="14" t="s">
        <v>618</v>
      </c>
      <c r="E1891" s="14">
        <v>30</v>
      </c>
      <c r="F1891" s="14">
        <v>7</v>
      </c>
      <c r="G1891" s="14">
        <v>30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1425</v>
      </c>
      <c r="B1892" s="14">
        <v>120</v>
      </c>
      <c r="C1892" s="14">
        <v>160</v>
      </c>
      <c r="D1892" s="14" t="s">
        <v>646</v>
      </c>
      <c r="E1892" s="14">
        <v>30</v>
      </c>
      <c r="F1892" s="14">
        <v>7</v>
      </c>
      <c r="G1892" s="14">
        <v>30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1425</v>
      </c>
      <c r="B1893" s="14">
        <v>120</v>
      </c>
      <c r="C1893" s="14">
        <v>160</v>
      </c>
      <c r="D1893" s="14" t="s">
        <v>620</v>
      </c>
      <c r="E1893" s="14">
        <v>30</v>
      </c>
      <c r="F1893" s="14">
        <v>7</v>
      </c>
      <c r="G1893" s="14">
        <v>30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1426</v>
      </c>
      <c r="B1894" s="14">
        <v>120</v>
      </c>
      <c r="C1894" s="14">
        <v>160</v>
      </c>
      <c r="D1894" s="14" t="s">
        <v>1419</v>
      </c>
      <c r="E1894" s="14">
        <v>30</v>
      </c>
      <c r="F1894" s="14">
        <v>7</v>
      </c>
      <c r="G1894" s="14">
        <v>30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1425</v>
      </c>
      <c r="B1895" s="14">
        <v>120</v>
      </c>
      <c r="C1895" s="14">
        <v>160</v>
      </c>
      <c r="D1895" s="14" t="s">
        <v>628</v>
      </c>
      <c r="E1895" s="14">
        <v>30</v>
      </c>
      <c r="F1895" s="14">
        <v>7</v>
      </c>
      <c r="G1895" s="14">
        <v>30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1425</v>
      </c>
      <c r="B1896" s="14">
        <v>120</v>
      </c>
      <c r="C1896" s="14">
        <v>160</v>
      </c>
      <c r="D1896" s="14" t="s">
        <v>626</v>
      </c>
      <c r="E1896" s="14">
        <v>30</v>
      </c>
      <c r="F1896" s="14">
        <v>7</v>
      </c>
      <c r="G1896" s="14">
        <v>30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1425</v>
      </c>
      <c r="B1897" s="14">
        <v>120</v>
      </c>
      <c r="C1897" s="14">
        <v>160</v>
      </c>
      <c r="D1897" s="14" t="s">
        <v>624</v>
      </c>
      <c r="E1897" s="14">
        <v>30</v>
      </c>
      <c r="F1897" s="14">
        <v>7</v>
      </c>
      <c r="G1897" s="14">
        <v>30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1425</v>
      </c>
      <c r="B1898" s="14">
        <v>350</v>
      </c>
      <c r="C1898" s="14">
        <v>340</v>
      </c>
      <c r="D1898" s="14" t="s">
        <v>618</v>
      </c>
      <c r="E1898" s="14">
        <v>30</v>
      </c>
      <c r="F1898" s="14">
        <v>7</v>
      </c>
      <c r="G1898" s="14">
        <v>30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1425</v>
      </c>
      <c r="B1899" s="14">
        <v>350</v>
      </c>
      <c r="C1899" s="14">
        <v>340</v>
      </c>
      <c r="D1899" s="14" t="s">
        <v>646</v>
      </c>
      <c r="E1899" s="14">
        <v>30</v>
      </c>
      <c r="F1899" s="14">
        <v>7</v>
      </c>
      <c r="G1899" s="14">
        <v>30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1425</v>
      </c>
      <c r="B1900" s="14">
        <v>350</v>
      </c>
      <c r="C1900" s="14">
        <v>340</v>
      </c>
      <c r="D1900" s="14" t="s">
        <v>620</v>
      </c>
      <c r="E1900" s="14">
        <v>30</v>
      </c>
      <c r="F1900" s="14">
        <v>7</v>
      </c>
      <c r="G1900" s="14">
        <v>30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1426</v>
      </c>
      <c r="B1901" s="14">
        <v>350</v>
      </c>
      <c r="C1901" s="14">
        <v>340</v>
      </c>
      <c r="D1901" s="14" t="s">
        <v>1419</v>
      </c>
      <c r="E1901" s="14">
        <v>30</v>
      </c>
      <c r="F1901" s="14">
        <v>7</v>
      </c>
      <c r="G1901" s="14">
        <v>30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2" spans="1:14" s="14" customFormat="1">
      <c r="A1902" s="13" t="s">
        <v>1425</v>
      </c>
      <c r="B1902" s="14">
        <v>350</v>
      </c>
      <c r="C1902" s="14">
        <v>340</v>
      </c>
      <c r="D1902" s="14" t="s">
        <v>628</v>
      </c>
      <c r="E1902" s="14">
        <v>30</v>
      </c>
      <c r="F1902" s="14">
        <v>7</v>
      </c>
      <c r="G1902" s="14">
        <v>30</v>
      </c>
      <c r="H1902" s="14">
        <v>0</v>
      </c>
      <c r="I1902" s="12">
        <v>246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</row>
    <row r="1903" spans="1:14" s="14" customFormat="1">
      <c r="A1903" s="13" t="s">
        <v>1425</v>
      </c>
      <c r="B1903" s="14">
        <v>350</v>
      </c>
      <c r="C1903" s="14">
        <v>340</v>
      </c>
      <c r="D1903" s="14" t="s">
        <v>626</v>
      </c>
      <c r="E1903" s="14">
        <v>30</v>
      </c>
      <c r="F1903" s="14">
        <v>7</v>
      </c>
      <c r="G1903" s="14">
        <v>30</v>
      </c>
      <c r="H1903" s="14">
        <v>0</v>
      </c>
      <c r="I1903" s="12">
        <v>246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</row>
    <row r="1904" spans="1:14" s="14" customFormat="1">
      <c r="A1904" s="13" t="s">
        <v>1425</v>
      </c>
      <c r="B1904" s="14">
        <v>350</v>
      </c>
      <c r="C1904" s="14">
        <v>340</v>
      </c>
      <c r="D1904" s="14" t="s">
        <v>624</v>
      </c>
      <c r="E1904" s="14">
        <v>30</v>
      </c>
      <c r="F1904" s="14">
        <v>7</v>
      </c>
      <c r="G1904" s="14">
        <v>30</v>
      </c>
      <c r="H1904" s="14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6" spans="1:14">
      <c r="A1906" s="11" t="s">
        <v>1427</v>
      </c>
    </row>
    <row r="1907" spans="1:14">
      <c r="A1907" s="11" t="s">
        <v>1428</v>
      </c>
      <c r="B1907" s="12">
        <v>40</v>
      </c>
      <c r="C1907" s="12">
        <v>40</v>
      </c>
      <c r="D1907" s="12" t="s">
        <v>628</v>
      </c>
      <c r="E1907" s="12">
        <v>20</v>
      </c>
      <c r="F1907" s="12">
        <v>8</v>
      </c>
      <c r="G1907" s="14">
        <v>30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1429</v>
      </c>
      <c r="B1908" s="12">
        <v>40</v>
      </c>
      <c r="C1908" s="12">
        <v>40</v>
      </c>
      <c r="D1908" s="12" t="s">
        <v>626</v>
      </c>
      <c r="E1908" s="12">
        <v>20</v>
      </c>
      <c r="F1908" s="12">
        <v>8</v>
      </c>
      <c r="G1908" s="14">
        <v>30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1428</v>
      </c>
      <c r="B1909" s="12">
        <v>40</v>
      </c>
      <c r="C1909" s="12">
        <v>40</v>
      </c>
      <c r="D1909" s="12" t="s">
        <v>624</v>
      </c>
      <c r="E1909" s="12">
        <v>20</v>
      </c>
      <c r="F1909" s="12">
        <v>8</v>
      </c>
      <c r="G1909" s="14">
        <v>30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1428</v>
      </c>
      <c r="B1910" s="12">
        <v>40</v>
      </c>
      <c r="C1910" s="12">
        <v>40</v>
      </c>
      <c r="D1910" s="12" t="s">
        <v>620</v>
      </c>
      <c r="E1910" s="12">
        <v>20</v>
      </c>
      <c r="F1910" s="12">
        <v>8</v>
      </c>
      <c r="G1910" s="14">
        <v>30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1428</v>
      </c>
      <c r="B1911" s="12">
        <v>50</v>
      </c>
      <c r="C1911" s="12">
        <v>50</v>
      </c>
      <c r="D1911" s="12" t="s">
        <v>628</v>
      </c>
      <c r="E1911" s="12">
        <v>20</v>
      </c>
      <c r="F1911" s="12">
        <v>8</v>
      </c>
      <c r="G1911" s="14">
        <v>30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1428</v>
      </c>
      <c r="B1912" s="12">
        <v>50</v>
      </c>
      <c r="C1912" s="12">
        <v>50</v>
      </c>
      <c r="D1912" s="12" t="s">
        <v>626</v>
      </c>
      <c r="E1912" s="12">
        <v>20</v>
      </c>
      <c r="F1912" s="12">
        <v>8</v>
      </c>
      <c r="G1912" s="14">
        <v>30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1428</v>
      </c>
      <c r="B1913" s="12">
        <v>50</v>
      </c>
      <c r="C1913" s="12">
        <v>50</v>
      </c>
      <c r="D1913" s="12" t="s">
        <v>624</v>
      </c>
      <c r="E1913" s="12">
        <v>20</v>
      </c>
      <c r="F1913" s="12">
        <v>8</v>
      </c>
      <c r="G1913" s="14">
        <v>30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1428</v>
      </c>
      <c r="B1914" s="12">
        <v>50</v>
      </c>
      <c r="C1914" s="12">
        <v>50</v>
      </c>
      <c r="D1914" s="12" t="s">
        <v>620</v>
      </c>
      <c r="E1914" s="12">
        <v>20</v>
      </c>
      <c r="F1914" s="12">
        <v>8</v>
      </c>
      <c r="G1914" s="14">
        <v>30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1428</v>
      </c>
      <c r="B1915" s="12">
        <v>60</v>
      </c>
      <c r="C1915" s="12">
        <v>60</v>
      </c>
      <c r="D1915" s="12" t="s">
        <v>628</v>
      </c>
      <c r="E1915" s="12">
        <v>20</v>
      </c>
      <c r="F1915" s="12">
        <v>8</v>
      </c>
      <c r="G1915" s="14">
        <v>30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1428</v>
      </c>
      <c r="B1916" s="12">
        <v>60</v>
      </c>
      <c r="C1916" s="12">
        <v>60</v>
      </c>
      <c r="D1916" s="12" t="s">
        <v>626</v>
      </c>
      <c r="E1916" s="12">
        <v>20</v>
      </c>
      <c r="F1916" s="12">
        <v>8</v>
      </c>
      <c r="G1916" s="14">
        <v>30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1428</v>
      </c>
      <c r="B1917" s="12">
        <v>60</v>
      </c>
      <c r="C1917" s="12">
        <v>60</v>
      </c>
      <c r="D1917" s="12" t="s">
        <v>624</v>
      </c>
      <c r="E1917" s="12">
        <v>20</v>
      </c>
      <c r="F1917" s="12">
        <v>8</v>
      </c>
      <c r="G1917" s="14">
        <v>30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1428</v>
      </c>
      <c r="B1918" s="12">
        <v>60</v>
      </c>
      <c r="C1918" s="12">
        <v>60</v>
      </c>
      <c r="D1918" s="12" t="s">
        <v>620</v>
      </c>
      <c r="E1918" s="12">
        <v>20</v>
      </c>
      <c r="F1918" s="12">
        <v>8</v>
      </c>
      <c r="G1918" s="14">
        <v>30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1428</v>
      </c>
      <c r="B1919" s="12">
        <v>40</v>
      </c>
      <c r="C1919" s="12">
        <v>50</v>
      </c>
      <c r="D1919" s="12" t="s">
        <v>628</v>
      </c>
      <c r="E1919" s="12">
        <v>20</v>
      </c>
      <c r="F1919" s="12">
        <v>8</v>
      </c>
      <c r="G1919" s="14">
        <v>30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1428</v>
      </c>
      <c r="B1920" s="12">
        <v>40</v>
      </c>
      <c r="C1920" s="12">
        <v>50</v>
      </c>
      <c r="D1920" s="12" t="s">
        <v>626</v>
      </c>
      <c r="E1920" s="12">
        <v>20</v>
      </c>
      <c r="F1920" s="12">
        <v>8</v>
      </c>
      <c r="G1920" s="14">
        <v>30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1428</v>
      </c>
      <c r="B1921" s="12">
        <v>40</v>
      </c>
      <c r="C1921" s="12">
        <v>50</v>
      </c>
      <c r="D1921" s="12" t="s">
        <v>624</v>
      </c>
      <c r="E1921" s="12">
        <v>20</v>
      </c>
      <c r="F1921" s="12">
        <v>8</v>
      </c>
      <c r="G1921" s="14">
        <v>30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1428</v>
      </c>
      <c r="B1922" s="12">
        <v>40</v>
      </c>
      <c r="C1922" s="12">
        <v>50</v>
      </c>
      <c r="D1922" s="12" t="s">
        <v>620</v>
      </c>
      <c r="E1922" s="12">
        <v>20</v>
      </c>
      <c r="F1922" s="12">
        <v>8</v>
      </c>
      <c r="G1922" s="14">
        <v>30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1428</v>
      </c>
      <c r="B1923" s="12">
        <v>50</v>
      </c>
      <c r="C1923" s="12">
        <v>40</v>
      </c>
      <c r="D1923" s="12" t="s">
        <v>628</v>
      </c>
      <c r="E1923" s="12">
        <v>20</v>
      </c>
      <c r="F1923" s="12">
        <v>8</v>
      </c>
      <c r="G1923" s="14">
        <v>30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1428</v>
      </c>
      <c r="B1924" s="12">
        <v>50</v>
      </c>
      <c r="C1924" s="12">
        <v>40</v>
      </c>
      <c r="D1924" s="12" t="s">
        <v>626</v>
      </c>
      <c r="E1924" s="12">
        <v>20</v>
      </c>
      <c r="F1924" s="12">
        <v>8</v>
      </c>
      <c r="G1924" s="14">
        <v>30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1428</v>
      </c>
      <c r="B1925" s="12">
        <v>50</v>
      </c>
      <c r="C1925" s="12">
        <v>40</v>
      </c>
      <c r="D1925" s="12" t="s">
        <v>624</v>
      </c>
      <c r="E1925" s="12">
        <v>20</v>
      </c>
      <c r="F1925" s="12">
        <v>8</v>
      </c>
      <c r="G1925" s="14">
        <v>30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1428</v>
      </c>
      <c r="B1926" s="12">
        <v>50</v>
      </c>
      <c r="C1926" s="12">
        <v>40</v>
      </c>
      <c r="D1926" s="12" t="s">
        <v>620</v>
      </c>
      <c r="E1926" s="12">
        <v>20</v>
      </c>
      <c r="F1926" s="12">
        <v>8</v>
      </c>
      <c r="G1926" s="14">
        <v>30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1428</v>
      </c>
      <c r="B1927" s="12">
        <v>60</v>
      </c>
      <c r="C1927" s="12">
        <v>50</v>
      </c>
      <c r="D1927" s="12" t="s">
        <v>628</v>
      </c>
      <c r="E1927" s="12">
        <v>20</v>
      </c>
      <c r="F1927" s="12">
        <v>8</v>
      </c>
      <c r="G1927" s="14">
        <v>30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1428</v>
      </c>
      <c r="B1928" s="12">
        <v>60</v>
      </c>
      <c r="C1928" s="12">
        <v>50</v>
      </c>
      <c r="D1928" s="12" t="s">
        <v>626</v>
      </c>
      <c r="E1928" s="12">
        <v>20</v>
      </c>
      <c r="F1928" s="12">
        <v>8</v>
      </c>
      <c r="G1928" s="14">
        <v>30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1428</v>
      </c>
      <c r="B1929" s="12">
        <v>60</v>
      </c>
      <c r="C1929" s="12">
        <v>50</v>
      </c>
      <c r="D1929" s="12" t="s">
        <v>624</v>
      </c>
      <c r="E1929" s="12">
        <v>20</v>
      </c>
      <c r="F1929" s="12">
        <v>8</v>
      </c>
      <c r="G1929" s="14">
        <v>30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1428</v>
      </c>
      <c r="B1930" s="12">
        <v>60</v>
      </c>
      <c r="C1930" s="12">
        <v>50</v>
      </c>
      <c r="D1930" s="12" t="s">
        <v>620</v>
      </c>
      <c r="E1930" s="12">
        <v>20</v>
      </c>
      <c r="F1930" s="12">
        <v>8</v>
      </c>
      <c r="G1930" s="14">
        <v>30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1428</v>
      </c>
      <c r="B1931" s="12">
        <v>50</v>
      </c>
      <c r="C1931" s="12">
        <v>60</v>
      </c>
      <c r="D1931" s="12" t="s">
        <v>628</v>
      </c>
      <c r="E1931" s="12">
        <v>20</v>
      </c>
      <c r="F1931" s="12">
        <v>8</v>
      </c>
      <c r="G1931" s="14">
        <v>30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1428</v>
      </c>
      <c r="B1932" s="12">
        <v>50</v>
      </c>
      <c r="C1932" s="12">
        <v>60</v>
      </c>
      <c r="D1932" s="12" t="s">
        <v>626</v>
      </c>
      <c r="E1932" s="12">
        <v>20</v>
      </c>
      <c r="F1932" s="12">
        <v>8</v>
      </c>
      <c r="G1932" s="14">
        <v>30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1428</v>
      </c>
      <c r="B1933" s="12">
        <v>50</v>
      </c>
      <c r="C1933" s="12">
        <v>60</v>
      </c>
      <c r="D1933" s="12" t="s">
        <v>624</v>
      </c>
      <c r="E1933" s="12">
        <v>20</v>
      </c>
      <c r="F1933" s="12">
        <v>8</v>
      </c>
      <c r="G1933" s="14">
        <v>30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1428</v>
      </c>
      <c r="B1934" s="12">
        <v>50</v>
      </c>
      <c r="C1934" s="12">
        <v>60</v>
      </c>
      <c r="D1934" s="12" t="s">
        <v>620</v>
      </c>
      <c r="E1934" s="12">
        <v>20</v>
      </c>
      <c r="F1934" s="12">
        <v>8</v>
      </c>
      <c r="G1934" s="14">
        <v>30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1428</v>
      </c>
      <c r="B1935" s="12">
        <v>83</v>
      </c>
      <c r="C1935" s="12">
        <v>84</v>
      </c>
      <c r="D1935" s="12" t="s">
        <v>628</v>
      </c>
      <c r="E1935" s="12">
        <v>7</v>
      </c>
      <c r="F1935" s="12">
        <v>8</v>
      </c>
      <c r="G1935" s="14">
        <v>30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1428</v>
      </c>
      <c r="B1936" s="12">
        <v>83</v>
      </c>
      <c r="C1936" s="12">
        <v>84</v>
      </c>
      <c r="D1936" s="12" t="s">
        <v>626</v>
      </c>
      <c r="E1936" s="12">
        <v>7</v>
      </c>
      <c r="F1936" s="12">
        <v>8</v>
      </c>
      <c r="G1936" s="14">
        <v>30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1428</v>
      </c>
      <c r="B1937" s="12">
        <v>83</v>
      </c>
      <c r="C1937" s="12">
        <v>84</v>
      </c>
      <c r="D1937" s="12" t="s">
        <v>624</v>
      </c>
      <c r="E1937" s="12">
        <v>7</v>
      </c>
      <c r="F1937" s="12">
        <v>8</v>
      </c>
      <c r="G1937" s="14">
        <v>30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1428</v>
      </c>
      <c r="B1938" s="12">
        <v>83</v>
      </c>
      <c r="C1938" s="12">
        <v>84</v>
      </c>
      <c r="D1938" s="12" t="s">
        <v>620</v>
      </c>
      <c r="E1938" s="12">
        <v>7</v>
      </c>
      <c r="F1938" s="12">
        <v>8</v>
      </c>
      <c r="G1938" s="14">
        <v>30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1428</v>
      </c>
      <c r="B1939" s="12">
        <v>20</v>
      </c>
      <c r="C1939" s="12">
        <v>21</v>
      </c>
      <c r="D1939" s="12" t="s">
        <v>628</v>
      </c>
      <c r="E1939" s="12">
        <v>7</v>
      </c>
      <c r="F1939" s="12">
        <v>8</v>
      </c>
      <c r="G1939" s="14">
        <v>30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1428</v>
      </c>
      <c r="B1940" s="12">
        <v>20</v>
      </c>
      <c r="C1940" s="12">
        <v>21</v>
      </c>
      <c r="D1940" s="12" t="s">
        <v>626</v>
      </c>
      <c r="E1940" s="12">
        <v>7</v>
      </c>
      <c r="F1940" s="12">
        <v>8</v>
      </c>
      <c r="G1940" s="14">
        <v>30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1428</v>
      </c>
      <c r="B1941" s="12">
        <v>20</v>
      </c>
      <c r="C1941" s="12">
        <v>21</v>
      </c>
      <c r="D1941" s="12" t="s">
        <v>624</v>
      </c>
      <c r="E1941" s="12">
        <v>7</v>
      </c>
      <c r="F1941" s="12">
        <v>8</v>
      </c>
      <c r="G1941" s="14">
        <v>30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1428</v>
      </c>
      <c r="B1942" s="12">
        <v>20</v>
      </c>
      <c r="C1942" s="12">
        <v>21</v>
      </c>
      <c r="D1942" s="12" t="s">
        <v>620</v>
      </c>
      <c r="E1942" s="12">
        <v>7</v>
      </c>
      <c r="F1942" s="12">
        <v>8</v>
      </c>
      <c r="G1942" s="14">
        <v>30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1428</v>
      </c>
      <c r="B1943" s="12">
        <v>42</v>
      </c>
      <c r="C1943" s="12">
        <v>49</v>
      </c>
      <c r="D1943" s="12" t="s">
        <v>619</v>
      </c>
      <c r="E1943" s="12">
        <v>30</v>
      </c>
      <c r="F1943" s="12">
        <v>2</v>
      </c>
      <c r="G1943" s="12">
        <v>80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>
      <c r="A1944" s="11" t="s">
        <v>1428</v>
      </c>
      <c r="B1944" s="12">
        <v>42</v>
      </c>
      <c r="C1944" s="12">
        <v>49</v>
      </c>
      <c r="D1944" s="12" t="s">
        <v>627</v>
      </c>
      <c r="E1944" s="12">
        <v>30</v>
      </c>
      <c r="F1944" s="12">
        <v>2</v>
      </c>
      <c r="G1944" s="12">
        <v>80</v>
      </c>
      <c r="H1944" s="12">
        <v>0</v>
      </c>
      <c r="I1944" s="12">
        <v>246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</row>
    <row r="1945" spans="1:14">
      <c r="A1945" s="11" t="s">
        <v>1428</v>
      </c>
      <c r="B1945" s="12">
        <v>42</v>
      </c>
      <c r="C1945" s="12">
        <v>49</v>
      </c>
      <c r="D1945" s="12" t="s">
        <v>625</v>
      </c>
      <c r="E1945" s="12">
        <v>30</v>
      </c>
      <c r="F1945" s="12">
        <v>2</v>
      </c>
      <c r="G1945" s="12">
        <v>80</v>
      </c>
      <c r="H1945" s="12">
        <v>0</v>
      </c>
      <c r="I1945" s="12">
        <v>246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</row>
    <row r="1946" spans="1:14">
      <c r="A1946" s="11" t="s">
        <v>1428</v>
      </c>
      <c r="B1946" s="12">
        <v>42</v>
      </c>
      <c r="C1946" s="12">
        <v>49</v>
      </c>
      <c r="D1946" s="12" t="s">
        <v>623</v>
      </c>
      <c r="E1946" s="12">
        <v>30</v>
      </c>
      <c r="F1946" s="12">
        <v>2</v>
      </c>
      <c r="G1946" s="12">
        <v>80</v>
      </c>
      <c r="H1946" s="12">
        <v>0</v>
      </c>
      <c r="I1946" s="12">
        <v>246</v>
      </c>
      <c r="J1946" s="12">
        <v>0</v>
      </c>
      <c r="K1946" s="12">
        <v>0</v>
      </c>
      <c r="L1946" s="12">
        <v>0</v>
      </c>
      <c r="M1946" s="12">
        <v>0</v>
      </c>
      <c r="N1946" s="12">
        <v>0</v>
      </c>
    </row>
    <row r="1947" spans="1:14" s="18" customFormat="1">
      <c r="A1947" s="17" t="s">
        <v>1428</v>
      </c>
      <c r="B1947" s="18">
        <v>50</v>
      </c>
      <c r="C1947" s="18">
        <v>50</v>
      </c>
      <c r="D1947" s="18" t="s">
        <v>1423</v>
      </c>
      <c r="E1947" s="18">
        <v>30</v>
      </c>
      <c r="F1947" s="18">
        <v>2</v>
      </c>
      <c r="G1947" s="18">
        <v>60</v>
      </c>
      <c r="H1947" s="18">
        <v>0</v>
      </c>
      <c r="I1947" s="18">
        <v>249</v>
      </c>
      <c r="J1947" s="18">
        <v>0</v>
      </c>
      <c r="K1947" s="18">
        <v>0</v>
      </c>
      <c r="L1947" s="12">
        <v>0</v>
      </c>
      <c r="M1947" s="12">
        <v>0</v>
      </c>
      <c r="N1947" s="12">
        <v>0</v>
      </c>
    </row>
    <row r="1948" spans="1:14" s="18" customFormat="1">
      <c r="A1948" s="17" t="s">
        <v>1428</v>
      </c>
      <c r="B1948" s="18">
        <v>50</v>
      </c>
      <c r="C1948" s="18">
        <v>50</v>
      </c>
      <c r="D1948" s="18" t="s">
        <v>1112</v>
      </c>
      <c r="E1948" s="18">
        <v>20</v>
      </c>
      <c r="F1948" s="18">
        <v>1</v>
      </c>
      <c r="G1948" s="18">
        <v>60</v>
      </c>
      <c r="H1948" s="18">
        <v>0</v>
      </c>
      <c r="I1948" s="18">
        <v>249</v>
      </c>
      <c r="J1948" s="18">
        <v>0</v>
      </c>
      <c r="K1948" s="18">
        <v>0</v>
      </c>
      <c r="L1948" s="12">
        <v>0</v>
      </c>
      <c r="M1948" s="12">
        <v>0</v>
      </c>
      <c r="N1948" s="12">
        <v>0</v>
      </c>
    </row>
    <row r="1950" spans="1:14">
      <c r="A1950" s="11" t="s">
        <v>1253</v>
      </c>
    </row>
    <row r="1951" spans="1:14">
      <c r="A1951" s="11" t="s">
        <v>1282</v>
      </c>
    </row>
    <row r="1952" spans="1:14">
      <c r="A1952" s="11" t="s">
        <v>1283</v>
      </c>
      <c r="B1952" s="12">
        <v>120</v>
      </c>
      <c r="C1952" s="12">
        <v>395</v>
      </c>
      <c r="D1952" s="12" t="s">
        <v>644</v>
      </c>
      <c r="E1952" s="12">
        <v>90</v>
      </c>
      <c r="F1952" s="12">
        <v>8</v>
      </c>
      <c r="G1952" s="14">
        <v>30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1283</v>
      </c>
      <c r="B1953" s="12">
        <v>120</v>
      </c>
      <c r="C1953" s="12">
        <v>395</v>
      </c>
      <c r="D1953" s="12" t="s">
        <v>1319</v>
      </c>
      <c r="E1953" s="12">
        <v>90</v>
      </c>
      <c r="F1953" s="12">
        <v>8</v>
      </c>
      <c r="G1953" s="14">
        <v>30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1283</v>
      </c>
      <c r="B1954" s="12">
        <v>120</v>
      </c>
      <c r="C1954" s="12">
        <v>395</v>
      </c>
      <c r="D1954" s="12" t="s">
        <v>1410</v>
      </c>
      <c r="E1954" s="12">
        <v>90</v>
      </c>
      <c r="F1954" s="12">
        <v>8</v>
      </c>
      <c r="G1954" s="14">
        <v>30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1283</v>
      </c>
      <c r="B1955" s="12">
        <v>120</v>
      </c>
      <c r="C1955" s="12">
        <v>395</v>
      </c>
      <c r="D1955" s="12" t="s">
        <v>633</v>
      </c>
      <c r="E1955" s="12">
        <v>90</v>
      </c>
      <c r="F1955" s="12">
        <v>8</v>
      </c>
      <c r="G1955" s="14">
        <v>30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6" spans="1:14">
      <c r="A1956" s="11" t="s">
        <v>1283</v>
      </c>
      <c r="B1956" s="12">
        <v>120</v>
      </c>
      <c r="C1956" s="12">
        <v>395</v>
      </c>
      <c r="D1956" s="12" t="s">
        <v>635</v>
      </c>
      <c r="E1956" s="12">
        <v>90</v>
      </c>
      <c r="F1956" s="12">
        <v>8</v>
      </c>
      <c r="G1956" s="14">
        <v>30</v>
      </c>
      <c r="H1956" s="12">
        <v>0</v>
      </c>
      <c r="I1956" s="12">
        <v>246</v>
      </c>
      <c r="J1956" s="12">
        <v>0</v>
      </c>
      <c r="K1956" s="12">
        <v>0</v>
      </c>
      <c r="L1956" s="12">
        <v>0</v>
      </c>
      <c r="M1956" s="12">
        <v>0</v>
      </c>
      <c r="N1956" s="12">
        <v>0</v>
      </c>
    </row>
    <row r="1957" spans="1:14">
      <c r="A1957" s="11" t="s">
        <v>1283</v>
      </c>
      <c r="B1957" s="12">
        <v>120</v>
      </c>
      <c r="C1957" s="12">
        <v>395</v>
      </c>
      <c r="D1957" s="12" t="s">
        <v>651</v>
      </c>
      <c r="E1957" s="12">
        <v>90</v>
      </c>
      <c r="F1957" s="12">
        <v>8</v>
      </c>
      <c r="G1957" s="14">
        <v>30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1283</v>
      </c>
      <c r="B1958" s="12">
        <v>120</v>
      </c>
      <c r="C1958" s="12">
        <v>395</v>
      </c>
      <c r="D1958" s="12" t="s">
        <v>642</v>
      </c>
      <c r="E1958" s="12">
        <v>90</v>
      </c>
      <c r="F1958" s="12">
        <v>8</v>
      </c>
      <c r="G1958" s="14">
        <v>30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60" spans="1:14">
      <c r="A1960" s="11" t="s">
        <v>1283</v>
      </c>
      <c r="B1960" s="12">
        <v>260</v>
      </c>
      <c r="C1960" s="12">
        <v>395</v>
      </c>
      <c r="D1960" s="12" t="s">
        <v>644</v>
      </c>
      <c r="E1960" s="12">
        <v>90</v>
      </c>
      <c r="F1960" s="12">
        <v>8</v>
      </c>
      <c r="G1960" s="14">
        <v>30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1283</v>
      </c>
      <c r="B1961" s="12">
        <v>260</v>
      </c>
      <c r="C1961" s="12">
        <v>395</v>
      </c>
      <c r="D1961" s="12" t="s">
        <v>1319</v>
      </c>
      <c r="E1961" s="12">
        <v>90</v>
      </c>
      <c r="F1961" s="12">
        <v>8</v>
      </c>
      <c r="G1961" s="14">
        <v>30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1283</v>
      </c>
      <c r="B1962" s="12">
        <v>260</v>
      </c>
      <c r="C1962" s="12">
        <v>395</v>
      </c>
      <c r="D1962" s="12" t="s">
        <v>1410</v>
      </c>
      <c r="E1962" s="12">
        <v>90</v>
      </c>
      <c r="F1962" s="12">
        <v>8</v>
      </c>
      <c r="G1962" s="14">
        <v>30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1283</v>
      </c>
      <c r="B1963" s="12">
        <v>260</v>
      </c>
      <c r="C1963" s="12">
        <v>395</v>
      </c>
      <c r="D1963" s="12" t="s">
        <v>633</v>
      </c>
      <c r="E1963" s="12">
        <v>90</v>
      </c>
      <c r="F1963" s="12">
        <v>8</v>
      </c>
      <c r="G1963" s="14">
        <v>30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4" spans="1:14">
      <c r="A1964" s="11" t="s">
        <v>1283</v>
      </c>
      <c r="B1964" s="12">
        <v>260</v>
      </c>
      <c r="C1964" s="12">
        <v>395</v>
      </c>
      <c r="D1964" s="12" t="s">
        <v>635</v>
      </c>
      <c r="E1964" s="12">
        <v>90</v>
      </c>
      <c r="F1964" s="12">
        <v>8</v>
      </c>
      <c r="G1964" s="14">
        <v>30</v>
      </c>
      <c r="H1964" s="12">
        <v>0</v>
      </c>
      <c r="I1964" s="12">
        <v>246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</row>
    <row r="1965" spans="1:14">
      <c r="A1965" s="11" t="s">
        <v>1283</v>
      </c>
      <c r="B1965" s="12">
        <v>260</v>
      </c>
      <c r="C1965" s="12">
        <v>395</v>
      </c>
      <c r="D1965" s="12" t="s">
        <v>651</v>
      </c>
      <c r="E1965" s="12">
        <v>90</v>
      </c>
      <c r="F1965" s="12">
        <v>8</v>
      </c>
      <c r="G1965" s="14">
        <v>30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1283</v>
      </c>
      <c r="B1966" s="12">
        <v>260</v>
      </c>
      <c r="C1966" s="12">
        <v>395</v>
      </c>
      <c r="D1966" s="12" t="s">
        <v>642</v>
      </c>
      <c r="E1966" s="12">
        <v>90</v>
      </c>
      <c r="F1966" s="12">
        <v>8</v>
      </c>
      <c r="G1966" s="14">
        <v>30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8" spans="1:14">
      <c r="A1968" s="11" t="s">
        <v>1283</v>
      </c>
      <c r="B1968" s="12">
        <v>360</v>
      </c>
      <c r="C1968" s="12">
        <v>395</v>
      </c>
      <c r="D1968" s="12" t="s">
        <v>644</v>
      </c>
      <c r="E1968" s="12">
        <v>90</v>
      </c>
      <c r="F1968" s="12">
        <v>8</v>
      </c>
      <c r="G1968" s="14">
        <v>30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1283</v>
      </c>
      <c r="B1969" s="12">
        <v>360</v>
      </c>
      <c r="C1969" s="12">
        <v>395</v>
      </c>
      <c r="D1969" s="12" t="s">
        <v>1319</v>
      </c>
      <c r="E1969" s="12">
        <v>90</v>
      </c>
      <c r="F1969" s="12">
        <v>8</v>
      </c>
      <c r="G1969" s="14">
        <v>30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1283</v>
      </c>
      <c r="B1970" s="12">
        <v>360</v>
      </c>
      <c r="C1970" s="12">
        <v>395</v>
      </c>
      <c r="D1970" s="12" t="s">
        <v>1410</v>
      </c>
      <c r="E1970" s="12">
        <v>90</v>
      </c>
      <c r="F1970" s="12">
        <v>8</v>
      </c>
      <c r="G1970" s="14">
        <v>30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1283</v>
      </c>
      <c r="B1971" s="12">
        <v>360</v>
      </c>
      <c r="C1971" s="12">
        <v>395</v>
      </c>
      <c r="D1971" s="12" t="s">
        <v>633</v>
      </c>
      <c r="E1971" s="12">
        <v>90</v>
      </c>
      <c r="F1971" s="12">
        <v>8</v>
      </c>
      <c r="G1971" s="14">
        <v>30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2" spans="1:14">
      <c r="A1972" s="11" t="s">
        <v>1283</v>
      </c>
      <c r="B1972" s="12">
        <v>360</v>
      </c>
      <c r="C1972" s="12">
        <v>395</v>
      </c>
      <c r="D1972" s="12" t="s">
        <v>635</v>
      </c>
      <c r="E1972" s="12">
        <v>90</v>
      </c>
      <c r="F1972" s="12">
        <v>8</v>
      </c>
      <c r="G1972" s="14">
        <v>30</v>
      </c>
      <c r="H1972" s="12">
        <v>0</v>
      </c>
      <c r="I1972" s="12">
        <v>246</v>
      </c>
      <c r="J1972" s="12">
        <v>0</v>
      </c>
      <c r="K1972" s="12">
        <v>0</v>
      </c>
      <c r="L1972" s="12">
        <v>0</v>
      </c>
      <c r="M1972" s="12">
        <v>0</v>
      </c>
      <c r="N1972" s="12">
        <v>0</v>
      </c>
    </row>
    <row r="1973" spans="1:14">
      <c r="A1973" s="11" t="s">
        <v>1283</v>
      </c>
      <c r="B1973" s="12">
        <v>360</v>
      </c>
      <c r="C1973" s="12">
        <v>395</v>
      </c>
      <c r="D1973" s="12" t="s">
        <v>651</v>
      </c>
      <c r="E1973" s="12">
        <v>90</v>
      </c>
      <c r="F1973" s="12">
        <v>8</v>
      </c>
      <c r="G1973" s="14">
        <v>30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1283</v>
      </c>
      <c r="B1974" s="12">
        <v>360</v>
      </c>
      <c r="C1974" s="12">
        <v>395</v>
      </c>
      <c r="D1974" s="12" t="s">
        <v>642</v>
      </c>
      <c r="E1974" s="12">
        <v>90</v>
      </c>
      <c r="F1974" s="12">
        <v>8</v>
      </c>
      <c r="G1974" s="14">
        <v>30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6" spans="1:14">
      <c r="A1976" s="11" t="s">
        <v>1283</v>
      </c>
      <c r="B1976" s="12">
        <v>300</v>
      </c>
      <c r="C1976" s="12">
        <v>340</v>
      </c>
      <c r="D1976" s="12" t="s">
        <v>644</v>
      </c>
      <c r="E1976" s="12">
        <v>90</v>
      </c>
      <c r="F1976" s="12">
        <v>8</v>
      </c>
      <c r="G1976" s="14">
        <v>30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1283</v>
      </c>
      <c r="B1977" s="12">
        <v>300</v>
      </c>
      <c r="C1977" s="12">
        <v>340</v>
      </c>
      <c r="D1977" s="12" t="s">
        <v>1319</v>
      </c>
      <c r="E1977" s="12">
        <v>90</v>
      </c>
      <c r="F1977" s="12">
        <v>8</v>
      </c>
      <c r="G1977" s="14">
        <v>30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1283</v>
      </c>
      <c r="B1978" s="12">
        <v>300</v>
      </c>
      <c r="C1978" s="12">
        <v>340</v>
      </c>
      <c r="D1978" s="12" t="s">
        <v>1410</v>
      </c>
      <c r="E1978" s="12">
        <v>90</v>
      </c>
      <c r="F1978" s="12">
        <v>8</v>
      </c>
      <c r="G1978" s="14">
        <v>30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1283</v>
      </c>
      <c r="B1979" s="12">
        <v>300</v>
      </c>
      <c r="C1979" s="12">
        <v>340</v>
      </c>
      <c r="D1979" s="12" t="s">
        <v>633</v>
      </c>
      <c r="E1979" s="12">
        <v>90</v>
      </c>
      <c r="F1979" s="12">
        <v>8</v>
      </c>
      <c r="G1979" s="14">
        <v>30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1283</v>
      </c>
      <c r="B1980" s="12">
        <v>300</v>
      </c>
      <c r="C1980" s="12">
        <v>340</v>
      </c>
      <c r="D1980" s="12" t="s">
        <v>635</v>
      </c>
      <c r="E1980" s="12">
        <v>90</v>
      </c>
      <c r="F1980" s="12">
        <v>8</v>
      </c>
      <c r="G1980" s="14">
        <v>30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1" spans="1:14">
      <c r="A1981" s="11" t="s">
        <v>1283</v>
      </c>
      <c r="B1981" s="12">
        <v>300</v>
      </c>
      <c r="C1981" s="12">
        <v>340</v>
      </c>
      <c r="D1981" s="12" t="s">
        <v>651</v>
      </c>
      <c r="E1981" s="12">
        <v>90</v>
      </c>
      <c r="F1981" s="12">
        <v>8</v>
      </c>
      <c r="G1981" s="14">
        <v>30</v>
      </c>
      <c r="H1981" s="12">
        <v>0</v>
      </c>
      <c r="I1981" s="12">
        <v>246</v>
      </c>
      <c r="J1981" s="12">
        <v>0</v>
      </c>
      <c r="K1981" s="12">
        <v>0</v>
      </c>
      <c r="L1981" s="12">
        <v>0</v>
      </c>
      <c r="M1981" s="12">
        <v>0</v>
      </c>
      <c r="N1981" s="12">
        <v>0</v>
      </c>
    </row>
    <row r="1982" spans="1:14">
      <c r="A1982" s="11" t="s">
        <v>1283</v>
      </c>
      <c r="B1982" s="12">
        <v>300</v>
      </c>
      <c r="C1982" s="12">
        <v>340</v>
      </c>
      <c r="D1982" s="12" t="s">
        <v>642</v>
      </c>
      <c r="E1982" s="12">
        <v>90</v>
      </c>
      <c r="F1982" s="12">
        <v>8</v>
      </c>
      <c r="G1982" s="14">
        <v>30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1283</v>
      </c>
      <c r="B1983" s="12">
        <v>300</v>
      </c>
      <c r="C1983" s="12">
        <v>340</v>
      </c>
      <c r="D1983" s="12" t="s">
        <v>1430</v>
      </c>
      <c r="E1983" s="12">
        <v>90</v>
      </c>
      <c r="F1983" s="12">
        <v>8</v>
      </c>
      <c r="G1983" s="14">
        <v>30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5" spans="1:14">
      <c r="A1985" s="11" t="s">
        <v>1283</v>
      </c>
      <c r="B1985" s="12">
        <v>380</v>
      </c>
      <c r="C1985" s="12">
        <v>340</v>
      </c>
      <c r="D1985" s="12" t="s">
        <v>644</v>
      </c>
      <c r="E1985" s="12">
        <v>90</v>
      </c>
      <c r="F1985" s="20">
        <v>8</v>
      </c>
      <c r="G1985" s="14">
        <v>30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1283</v>
      </c>
      <c r="B1986" s="12">
        <v>380</v>
      </c>
      <c r="C1986" s="12">
        <v>340</v>
      </c>
      <c r="D1986" s="12" t="s">
        <v>1319</v>
      </c>
      <c r="E1986" s="12">
        <v>90</v>
      </c>
      <c r="F1986" s="20">
        <v>8</v>
      </c>
      <c r="G1986" s="14">
        <v>30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1283</v>
      </c>
      <c r="B1987" s="12">
        <v>380</v>
      </c>
      <c r="C1987" s="12">
        <v>340</v>
      </c>
      <c r="D1987" s="12" t="s">
        <v>1410</v>
      </c>
      <c r="E1987" s="12">
        <v>90</v>
      </c>
      <c r="F1987" s="20">
        <v>8</v>
      </c>
      <c r="G1987" s="14">
        <v>30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1283</v>
      </c>
      <c r="B1988" s="12">
        <v>380</v>
      </c>
      <c r="C1988" s="12">
        <v>340</v>
      </c>
      <c r="D1988" s="12" t="s">
        <v>633</v>
      </c>
      <c r="E1988" s="12">
        <v>90</v>
      </c>
      <c r="F1988" s="20">
        <v>8</v>
      </c>
      <c r="G1988" s="14">
        <v>30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89" spans="1:14">
      <c r="A1989" s="11" t="s">
        <v>1283</v>
      </c>
      <c r="B1989" s="12">
        <v>380</v>
      </c>
      <c r="C1989" s="12">
        <v>340</v>
      </c>
      <c r="D1989" s="12" t="s">
        <v>635</v>
      </c>
      <c r="E1989" s="12">
        <v>90</v>
      </c>
      <c r="F1989" s="20">
        <v>8</v>
      </c>
      <c r="G1989" s="14">
        <v>30</v>
      </c>
      <c r="H1989" s="12">
        <v>0</v>
      </c>
      <c r="I1989" s="12">
        <v>246</v>
      </c>
      <c r="J1989" s="12">
        <v>0</v>
      </c>
      <c r="K1989" s="12">
        <v>0</v>
      </c>
      <c r="L1989" s="12">
        <v>0</v>
      </c>
      <c r="M1989" s="12">
        <v>0</v>
      </c>
      <c r="N1989" s="12">
        <v>0</v>
      </c>
    </row>
    <row r="1990" spans="1:14">
      <c r="A1990" s="11" t="s">
        <v>1283</v>
      </c>
      <c r="B1990" s="12">
        <v>380</v>
      </c>
      <c r="C1990" s="12">
        <v>340</v>
      </c>
      <c r="D1990" s="12" t="s">
        <v>651</v>
      </c>
      <c r="E1990" s="12">
        <v>90</v>
      </c>
      <c r="F1990" s="20">
        <v>8</v>
      </c>
      <c r="G1990" s="14">
        <v>30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1283</v>
      </c>
      <c r="B1991" s="12">
        <v>380</v>
      </c>
      <c r="C1991" s="12">
        <v>340</v>
      </c>
      <c r="D1991" s="12" t="s">
        <v>642</v>
      </c>
      <c r="E1991" s="12">
        <v>90</v>
      </c>
      <c r="F1991" s="20">
        <v>8</v>
      </c>
      <c r="G1991" s="14">
        <v>30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3" spans="1:14">
      <c r="A1993" s="11" t="s">
        <v>1283</v>
      </c>
      <c r="B1993" s="12">
        <v>100</v>
      </c>
      <c r="C1993" s="12">
        <v>300</v>
      </c>
      <c r="D1993" s="12" t="s">
        <v>644</v>
      </c>
      <c r="E1993" s="12">
        <v>30</v>
      </c>
      <c r="F1993" s="12">
        <v>4</v>
      </c>
      <c r="G1993" s="14">
        <v>30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1283</v>
      </c>
      <c r="B1994" s="12">
        <v>100</v>
      </c>
      <c r="C1994" s="12">
        <v>300</v>
      </c>
      <c r="D1994" s="12" t="s">
        <v>1319</v>
      </c>
      <c r="E1994" s="12">
        <v>30</v>
      </c>
      <c r="F1994" s="12">
        <v>4</v>
      </c>
      <c r="G1994" s="14">
        <v>30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1283</v>
      </c>
      <c r="B1995" s="12">
        <v>100</v>
      </c>
      <c r="C1995" s="12">
        <v>300</v>
      </c>
      <c r="D1995" s="12" t="s">
        <v>1410</v>
      </c>
      <c r="E1995" s="12">
        <v>30</v>
      </c>
      <c r="F1995" s="12">
        <v>4</v>
      </c>
      <c r="G1995" s="14">
        <v>30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1283</v>
      </c>
      <c r="B1996" s="12">
        <v>100</v>
      </c>
      <c r="C1996" s="12">
        <v>300</v>
      </c>
      <c r="D1996" s="12" t="s">
        <v>633</v>
      </c>
      <c r="E1996" s="12">
        <v>30</v>
      </c>
      <c r="F1996" s="12">
        <v>4</v>
      </c>
      <c r="G1996" s="14">
        <v>30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7" spans="1:14">
      <c r="A1997" s="11" t="s">
        <v>1283</v>
      </c>
      <c r="B1997" s="12">
        <v>100</v>
      </c>
      <c r="C1997" s="12">
        <v>300</v>
      </c>
      <c r="D1997" s="12" t="s">
        <v>635</v>
      </c>
      <c r="E1997" s="12">
        <v>30</v>
      </c>
      <c r="F1997" s="12">
        <v>4</v>
      </c>
      <c r="G1997" s="14">
        <v>30</v>
      </c>
      <c r="H1997" s="12">
        <v>0</v>
      </c>
      <c r="I1997" s="12">
        <v>246</v>
      </c>
      <c r="J1997" s="12">
        <v>0</v>
      </c>
      <c r="K1997" s="12">
        <v>0</v>
      </c>
      <c r="L1997" s="12">
        <v>0</v>
      </c>
      <c r="M1997" s="12">
        <v>0</v>
      </c>
      <c r="N1997" s="12">
        <v>0</v>
      </c>
    </row>
    <row r="1998" spans="1:14">
      <c r="A1998" s="11" t="s">
        <v>1283</v>
      </c>
      <c r="B1998" s="12">
        <v>100</v>
      </c>
      <c r="C1998" s="12">
        <v>300</v>
      </c>
      <c r="D1998" s="12" t="s">
        <v>651</v>
      </c>
      <c r="E1998" s="12">
        <v>30</v>
      </c>
      <c r="F1998" s="12">
        <v>4</v>
      </c>
      <c r="G1998" s="14">
        <v>30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1283</v>
      </c>
      <c r="B1999" s="12">
        <v>100</v>
      </c>
      <c r="C1999" s="12">
        <v>300</v>
      </c>
      <c r="D1999" s="12" t="s">
        <v>642</v>
      </c>
      <c r="E1999" s="12">
        <v>30</v>
      </c>
      <c r="F1999" s="12">
        <v>4</v>
      </c>
      <c r="G1999" s="14">
        <v>30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1" spans="1:14">
      <c r="A2001" s="11" t="s">
        <v>1283</v>
      </c>
      <c r="B2001" s="12">
        <v>150</v>
      </c>
      <c r="C2001" s="12">
        <v>230</v>
      </c>
      <c r="D2001" s="12" t="s">
        <v>644</v>
      </c>
      <c r="E2001" s="12">
        <v>30</v>
      </c>
      <c r="F2001" s="12">
        <v>4</v>
      </c>
      <c r="G2001" s="14">
        <v>30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1283</v>
      </c>
      <c r="B2002" s="12">
        <v>150</v>
      </c>
      <c r="C2002" s="12">
        <v>230</v>
      </c>
      <c r="D2002" s="12" t="s">
        <v>1319</v>
      </c>
      <c r="E2002" s="12">
        <v>30</v>
      </c>
      <c r="F2002" s="12">
        <v>4</v>
      </c>
      <c r="G2002" s="14">
        <v>30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1283</v>
      </c>
      <c r="B2003" s="12">
        <v>150</v>
      </c>
      <c r="C2003" s="12">
        <v>230</v>
      </c>
      <c r="D2003" s="12" t="s">
        <v>1410</v>
      </c>
      <c r="E2003" s="12">
        <v>30</v>
      </c>
      <c r="F2003" s="12">
        <v>4</v>
      </c>
      <c r="G2003" s="14">
        <v>30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1283</v>
      </c>
      <c r="B2004" s="12">
        <v>150</v>
      </c>
      <c r="C2004" s="12">
        <v>230</v>
      </c>
      <c r="D2004" s="12" t="s">
        <v>633</v>
      </c>
      <c r="E2004" s="12">
        <v>30</v>
      </c>
      <c r="F2004" s="12">
        <v>4</v>
      </c>
      <c r="G2004" s="14">
        <v>30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5" spans="1:14">
      <c r="A2005" s="11" t="s">
        <v>1283</v>
      </c>
      <c r="B2005" s="12">
        <v>150</v>
      </c>
      <c r="C2005" s="12">
        <v>230</v>
      </c>
      <c r="D2005" s="12" t="s">
        <v>635</v>
      </c>
      <c r="E2005" s="12">
        <v>30</v>
      </c>
      <c r="F2005" s="12">
        <v>4</v>
      </c>
      <c r="G2005" s="14">
        <v>30</v>
      </c>
      <c r="H2005" s="12">
        <v>0</v>
      </c>
      <c r="I2005" s="12">
        <v>246</v>
      </c>
      <c r="J2005" s="12">
        <v>0</v>
      </c>
      <c r="K2005" s="12">
        <v>0</v>
      </c>
      <c r="L2005" s="12">
        <v>0</v>
      </c>
      <c r="M2005" s="12">
        <v>0</v>
      </c>
      <c r="N2005" s="12">
        <v>0</v>
      </c>
    </row>
    <row r="2006" spans="1:14">
      <c r="A2006" s="11" t="s">
        <v>1283</v>
      </c>
      <c r="B2006" s="12">
        <v>150</v>
      </c>
      <c r="C2006" s="12">
        <v>230</v>
      </c>
      <c r="D2006" s="12" t="s">
        <v>651</v>
      </c>
      <c r="E2006" s="12">
        <v>30</v>
      </c>
      <c r="F2006" s="12">
        <v>4</v>
      </c>
      <c r="G2006" s="14">
        <v>30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1283</v>
      </c>
      <c r="B2007" s="12">
        <v>150</v>
      </c>
      <c r="C2007" s="12">
        <v>230</v>
      </c>
      <c r="D2007" s="12" t="s">
        <v>642</v>
      </c>
      <c r="E2007" s="12">
        <v>30</v>
      </c>
      <c r="F2007" s="12">
        <v>4</v>
      </c>
      <c r="G2007" s="14">
        <v>30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9" spans="1:14">
      <c r="A2009" s="11" t="s">
        <v>1283</v>
      </c>
      <c r="B2009" s="12">
        <v>290</v>
      </c>
      <c r="C2009" s="12">
        <v>238</v>
      </c>
      <c r="D2009" s="12" t="s">
        <v>644</v>
      </c>
      <c r="E2009" s="12">
        <v>30</v>
      </c>
      <c r="F2009" s="12">
        <v>4</v>
      </c>
      <c r="G2009" s="14">
        <v>30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1283</v>
      </c>
      <c r="B2010" s="12">
        <v>290</v>
      </c>
      <c r="C2010" s="12">
        <v>238</v>
      </c>
      <c r="D2010" s="12" t="s">
        <v>1319</v>
      </c>
      <c r="E2010" s="12">
        <v>30</v>
      </c>
      <c r="F2010" s="12">
        <v>4</v>
      </c>
      <c r="G2010" s="14">
        <v>30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1283</v>
      </c>
      <c r="B2011" s="12">
        <v>290</v>
      </c>
      <c r="C2011" s="12">
        <v>238</v>
      </c>
      <c r="D2011" s="12" t="s">
        <v>1410</v>
      </c>
      <c r="E2011" s="12">
        <v>30</v>
      </c>
      <c r="F2011" s="12">
        <v>4</v>
      </c>
      <c r="G2011" s="14">
        <v>30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1283</v>
      </c>
      <c r="B2012" s="12">
        <v>290</v>
      </c>
      <c r="C2012" s="12">
        <v>238</v>
      </c>
      <c r="D2012" s="12" t="s">
        <v>633</v>
      </c>
      <c r="E2012" s="12">
        <v>30</v>
      </c>
      <c r="F2012" s="12">
        <v>4</v>
      </c>
      <c r="G2012" s="14">
        <v>30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1283</v>
      </c>
      <c r="B2013" s="12">
        <v>290</v>
      </c>
      <c r="C2013" s="12">
        <v>238</v>
      </c>
      <c r="D2013" s="12" t="s">
        <v>635</v>
      </c>
      <c r="E2013" s="12">
        <v>30</v>
      </c>
      <c r="F2013" s="12">
        <v>4</v>
      </c>
      <c r="G2013" s="14">
        <v>30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4" spans="1:14">
      <c r="A2014" s="11" t="s">
        <v>1283</v>
      </c>
      <c r="B2014" s="12">
        <v>290</v>
      </c>
      <c r="C2014" s="12">
        <v>238</v>
      </c>
      <c r="D2014" s="12" t="s">
        <v>651</v>
      </c>
      <c r="E2014" s="12">
        <v>30</v>
      </c>
      <c r="F2014" s="12">
        <v>4</v>
      </c>
      <c r="G2014" s="14">
        <v>30</v>
      </c>
      <c r="H2014" s="12">
        <v>0</v>
      </c>
      <c r="I2014" s="12">
        <v>246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</row>
    <row r="2015" spans="1:14">
      <c r="A2015" s="11" t="s">
        <v>1283</v>
      </c>
      <c r="B2015" s="12">
        <v>290</v>
      </c>
      <c r="C2015" s="12">
        <v>238</v>
      </c>
      <c r="D2015" s="12" t="s">
        <v>642</v>
      </c>
      <c r="E2015" s="12">
        <v>30</v>
      </c>
      <c r="F2015" s="12">
        <v>4</v>
      </c>
      <c r="G2015" s="14">
        <v>30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1283</v>
      </c>
      <c r="B2016" s="12">
        <v>290</v>
      </c>
      <c r="C2016" s="12">
        <v>238</v>
      </c>
      <c r="D2016" s="12" t="s">
        <v>1430</v>
      </c>
      <c r="E2016" s="12">
        <v>30</v>
      </c>
      <c r="F2016" s="12">
        <v>4</v>
      </c>
      <c r="G2016" s="14">
        <v>30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8" spans="1:14">
      <c r="A2018" s="11" t="s">
        <v>1283</v>
      </c>
      <c r="B2018" s="12">
        <v>387</v>
      </c>
      <c r="C2018" s="12">
        <v>274</v>
      </c>
      <c r="D2018" s="12" t="s">
        <v>644</v>
      </c>
      <c r="E2018" s="12">
        <v>30</v>
      </c>
      <c r="F2018" s="20">
        <v>4</v>
      </c>
      <c r="G2018" s="14">
        <v>30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1283</v>
      </c>
      <c r="B2019" s="12">
        <v>387</v>
      </c>
      <c r="C2019" s="12">
        <v>274</v>
      </c>
      <c r="D2019" s="12" t="s">
        <v>1319</v>
      </c>
      <c r="E2019" s="12">
        <v>30</v>
      </c>
      <c r="F2019" s="20">
        <v>4</v>
      </c>
      <c r="G2019" s="14">
        <v>30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1283</v>
      </c>
      <c r="B2020" s="12">
        <v>387</v>
      </c>
      <c r="C2020" s="12">
        <v>274</v>
      </c>
      <c r="D2020" s="12" t="s">
        <v>1410</v>
      </c>
      <c r="E2020" s="12">
        <v>30</v>
      </c>
      <c r="F2020" s="20">
        <v>4</v>
      </c>
      <c r="G2020" s="14">
        <v>30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1283</v>
      </c>
      <c r="B2021" s="12">
        <v>387</v>
      </c>
      <c r="C2021" s="12">
        <v>274</v>
      </c>
      <c r="D2021" s="12" t="s">
        <v>633</v>
      </c>
      <c r="E2021" s="12">
        <v>30</v>
      </c>
      <c r="F2021" s="20">
        <v>4</v>
      </c>
      <c r="G2021" s="14">
        <v>30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2" spans="1:14">
      <c r="A2022" s="11" t="s">
        <v>1283</v>
      </c>
      <c r="B2022" s="12">
        <v>387</v>
      </c>
      <c r="C2022" s="12">
        <v>274</v>
      </c>
      <c r="D2022" s="12" t="s">
        <v>635</v>
      </c>
      <c r="E2022" s="12">
        <v>30</v>
      </c>
      <c r="F2022" s="20">
        <v>4</v>
      </c>
      <c r="G2022" s="14">
        <v>30</v>
      </c>
      <c r="H2022" s="12">
        <v>0</v>
      </c>
      <c r="I2022" s="12">
        <v>246</v>
      </c>
      <c r="J2022" s="12">
        <v>0</v>
      </c>
      <c r="K2022" s="12">
        <v>0</v>
      </c>
      <c r="L2022" s="12">
        <v>0</v>
      </c>
      <c r="M2022" s="12">
        <v>0</v>
      </c>
      <c r="N2022" s="12">
        <v>0</v>
      </c>
    </row>
    <row r="2023" spans="1:14">
      <c r="A2023" s="11" t="s">
        <v>1283</v>
      </c>
      <c r="B2023" s="12">
        <v>387</v>
      </c>
      <c r="C2023" s="12">
        <v>274</v>
      </c>
      <c r="D2023" s="12" t="s">
        <v>651</v>
      </c>
      <c r="E2023" s="12">
        <v>30</v>
      </c>
      <c r="F2023" s="20">
        <v>4</v>
      </c>
      <c r="G2023" s="14">
        <v>30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1283</v>
      </c>
      <c r="B2024" s="12">
        <v>387</v>
      </c>
      <c r="C2024" s="12">
        <v>274</v>
      </c>
      <c r="D2024" s="12" t="s">
        <v>642</v>
      </c>
      <c r="E2024" s="12">
        <v>30</v>
      </c>
      <c r="F2024" s="20">
        <v>4</v>
      </c>
      <c r="G2024" s="14">
        <v>30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6" spans="1:14">
      <c r="A2026" s="11" t="s">
        <v>1283</v>
      </c>
      <c r="B2026" s="12">
        <v>78</v>
      </c>
      <c r="C2026" s="12">
        <v>127</v>
      </c>
      <c r="D2026" s="12" t="s">
        <v>644</v>
      </c>
      <c r="E2026" s="12">
        <v>30</v>
      </c>
      <c r="F2026" s="20">
        <v>4</v>
      </c>
      <c r="G2026" s="14">
        <v>30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1283</v>
      </c>
      <c r="B2027" s="12">
        <v>78</v>
      </c>
      <c r="C2027" s="12">
        <v>127</v>
      </c>
      <c r="D2027" s="12" t="s">
        <v>1319</v>
      </c>
      <c r="E2027" s="12">
        <v>30</v>
      </c>
      <c r="F2027" s="20">
        <v>4</v>
      </c>
      <c r="G2027" s="14">
        <v>30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1283</v>
      </c>
      <c r="B2028" s="12">
        <v>78</v>
      </c>
      <c r="C2028" s="12">
        <v>127</v>
      </c>
      <c r="D2028" s="12" t="s">
        <v>1410</v>
      </c>
      <c r="E2028" s="12">
        <v>30</v>
      </c>
      <c r="F2028" s="20">
        <v>4</v>
      </c>
      <c r="G2028" s="14">
        <v>30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1283</v>
      </c>
      <c r="B2029" s="12">
        <v>78</v>
      </c>
      <c r="C2029" s="12">
        <v>127</v>
      </c>
      <c r="D2029" s="12" t="s">
        <v>633</v>
      </c>
      <c r="E2029" s="12">
        <v>30</v>
      </c>
      <c r="F2029" s="20">
        <v>4</v>
      </c>
      <c r="G2029" s="14">
        <v>30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0" spans="1:14">
      <c r="A2030" s="11" t="s">
        <v>1283</v>
      </c>
      <c r="B2030" s="12">
        <v>78</v>
      </c>
      <c r="C2030" s="12">
        <v>127</v>
      </c>
      <c r="D2030" s="12" t="s">
        <v>635</v>
      </c>
      <c r="E2030" s="12">
        <v>30</v>
      </c>
      <c r="F2030" s="20">
        <v>4</v>
      </c>
      <c r="G2030" s="14">
        <v>30</v>
      </c>
      <c r="H2030" s="12">
        <v>0</v>
      </c>
      <c r="I2030" s="12">
        <v>246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</row>
    <row r="2031" spans="1:14">
      <c r="A2031" s="11" t="s">
        <v>1283</v>
      </c>
      <c r="B2031" s="12">
        <v>78</v>
      </c>
      <c r="C2031" s="12">
        <v>127</v>
      </c>
      <c r="D2031" s="12" t="s">
        <v>651</v>
      </c>
      <c r="E2031" s="12">
        <v>30</v>
      </c>
      <c r="F2031" s="20">
        <v>4</v>
      </c>
      <c r="G2031" s="14">
        <v>30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1283</v>
      </c>
      <c r="B2032" s="12">
        <v>78</v>
      </c>
      <c r="C2032" s="12">
        <v>127</v>
      </c>
      <c r="D2032" s="12" t="s">
        <v>642</v>
      </c>
      <c r="E2032" s="12">
        <v>30</v>
      </c>
      <c r="F2032" s="20">
        <v>4</v>
      </c>
      <c r="G2032" s="14">
        <v>30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4" spans="1:14">
      <c r="A2034" s="11" t="s">
        <v>1283</v>
      </c>
      <c r="B2034" s="12">
        <v>352</v>
      </c>
      <c r="C2034" s="12">
        <v>125</v>
      </c>
      <c r="D2034" s="12" t="s">
        <v>644</v>
      </c>
      <c r="E2034" s="12">
        <v>50</v>
      </c>
      <c r="F2034" s="12">
        <v>8</v>
      </c>
      <c r="G2034" s="14">
        <v>30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1283</v>
      </c>
      <c r="B2035" s="12">
        <v>352</v>
      </c>
      <c r="C2035" s="12">
        <v>125</v>
      </c>
      <c r="D2035" s="12" t="s">
        <v>1319</v>
      </c>
      <c r="E2035" s="12">
        <v>50</v>
      </c>
      <c r="F2035" s="12">
        <v>8</v>
      </c>
      <c r="G2035" s="14">
        <v>30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1283</v>
      </c>
      <c r="B2036" s="12">
        <v>352</v>
      </c>
      <c r="C2036" s="12">
        <v>125</v>
      </c>
      <c r="D2036" s="12" t="s">
        <v>1410</v>
      </c>
      <c r="E2036" s="12">
        <v>50</v>
      </c>
      <c r="F2036" s="12">
        <v>8</v>
      </c>
      <c r="G2036" s="14">
        <v>30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1283</v>
      </c>
      <c r="B2037" s="12">
        <v>352</v>
      </c>
      <c r="C2037" s="12">
        <v>125</v>
      </c>
      <c r="D2037" s="12" t="s">
        <v>633</v>
      </c>
      <c r="E2037" s="12">
        <v>50</v>
      </c>
      <c r="F2037" s="12">
        <v>8</v>
      </c>
      <c r="G2037" s="14">
        <v>30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8" spans="1:14">
      <c r="A2038" s="11" t="s">
        <v>1283</v>
      </c>
      <c r="B2038" s="12">
        <v>352</v>
      </c>
      <c r="C2038" s="12">
        <v>125</v>
      </c>
      <c r="D2038" s="12" t="s">
        <v>635</v>
      </c>
      <c r="E2038" s="12">
        <v>50</v>
      </c>
      <c r="F2038" s="12">
        <v>8</v>
      </c>
      <c r="G2038" s="14">
        <v>30</v>
      </c>
      <c r="H2038" s="12">
        <v>0</v>
      </c>
      <c r="I2038" s="12">
        <v>246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</row>
    <row r="2039" spans="1:14">
      <c r="A2039" s="11" t="s">
        <v>1283</v>
      </c>
      <c r="B2039" s="12">
        <v>352</v>
      </c>
      <c r="C2039" s="12">
        <v>125</v>
      </c>
      <c r="D2039" s="12" t="s">
        <v>651</v>
      </c>
      <c r="E2039" s="12">
        <v>50</v>
      </c>
      <c r="F2039" s="12">
        <v>8</v>
      </c>
      <c r="G2039" s="14">
        <v>30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>
      <c r="A2040" s="11" t="s">
        <v>1283</v>
      </c>
      <c r="B2040" s="12">
        <v>352</v>
      </c>
      <c r="C2040" s="12">
        <v>125</v>
      </c>
      <c r="D2040" s="12" t="s">
        <v>642</v>
      </c>
      <c r="E2040" s="12">
        <v>50</v>
      </c>
      <c r="F2040" s="12">
        <v>8</v>
      </c>
      <c r="G2040" s="14">
        <v>30</v>
      </c>
      <c r="H2040" s="12">
        <v>0</v>
      </c>
      <c r="I2040" s="12">
        <v>246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</row>
    <row r="2042" spans="1:14">
      <c r="A2042" s="11" t="s">
        <v>1283</v>
      </c>
      <c r="B2042" s="12">
        <v>360</v>
      </c>
      <c r="C2042" s="12">
        <v>330</v>
      </c>
      <c r="D2042" s="12" t="s">
        <v>1430</v>
      </c>
      <c r="E2042" s="12">
        <v>100</v>
      </c>
      <c r="F2042" s="12">
        <v>10</v>
      </c>
      <c r="G2042" s="12">
        <v>60</v>
      </c>
      <c r="H2042" s="12">
        <v>0</v>
      </c>
      <c r="I2042" s="12">
        <v>246</v>
      </c>
      <c r="J2042" s="12">
        <v>0</v>
      </c>
      <c r="K2042" s="12">
        <v>0</v>
      </c>
      <c r="L2042" s="12">
        <v>0</v>
      </c>
      <c r="M2042" s="12">
        <v>0</v>
      </c>
      <c r="N2042" s="12">
        <v>0</v>
      </c>
    </row>
    <row r="2043" spans="1:14" s="18" customFormat="1">
      <c r="A2043" s="17" t="s">
        <v>1283</v>
      </c>
      <c r="B2043" s="18">
        <v>360</v>
      </c>
      <c r="C2043" s="18">
        <v>330</v>
      </c>
      <c r="D2043" s="18" t="s">
        <v>1078</v>
      </c>
      <c r="E2043" s="18">
        <v>100</v>
      </c>
      <c r="F2043" s="18">
        <v>2</v>
      </c>
      <c r="G2043" s="18">
        <v>60</v>
      </c>
      <c r="H2043" s="18">
        <v>0</v>
      </c>
      <c r="I2043" s="18">
        <v>249</v>
      </c>
      <c r="J2043" s="18">
        <v>0</v>
      </c>
      <c r="K2043" s="18">
        <v>0</v>
      </c>
      <c r="L2043" s="12">
        <v>0</v>
      </c>
      <c r="M2043" s="12">
        <v>0</v>
      </c>
      <c r="N2043" s="12">
        <v>0</v>
      </c>
    </row>
    <row r="2044" spans="1:14" s="18" customFormat="1">
      <c r="A2044" s="17" t="s">
        <v>1283</v>
      </c>
      <c r="B2044" s="18">
        <v>360</v>
      </c>
      <c r="C2044" s="18">
        <v>330</v>
      </c>
      <c r="D2044" s="18" t="s">
        <v>1084</v>
      </c>
      <c r="E2044" s="18">
        <v>100</v>
      </c>
      <c r="F2044" s="18">
        <v>2</v>
      </c>
      <c r="G2044" s="18">
        <v>60</v>
      </c>
      <c r="H2044" s="18">
        <v>0</v>
      </c>
      <c r="I2044" s="18">
        <v>249</v>
      </c>
      <c r="J2044" s="18">
        <v>0</v>
      </c>
      <c r="K2044" s="18">
        <v>0</v>
      </c>
      <c r="L2044" s="12">
        <v>0</v>
      </c>
      <c r="M2044" s="12">
        <v>0</v>
      </c>
      <c r="N2044" s="12">
        <v>0</v>
      </c>
    </row>
    <row r="2046" spans="1:14">
      <c r="A2046" s="11" t="s">
        <v>1253</v>
      </c>
    </row>
    <row r="2047" spans="1:14">
      <c r="A2047" s="11" t="s">
        <v>1285</v>
      </c>
    </row>
    <row r="2048" spans="1:14">
      <c r="A2048" s="21" t="s">
        <v>1431</v>
      </c>
    </row>
    <row r="2049" spans="1:14" s="14" customFormat="1">
      <c r="A2049" s="22">
        <v>12</v>
      </c>
      <c r="B2049" s="14">
        <v>100</v>
      </c>
      <c r="C2049" s="14">
        <v>100</v>
      </c>
      <c r="D2049" s="14" t="s">
        <v>552</v>
      </c>
      <c r="E2049" s="14">
        <v>100</v>
      </c>
      <c r="F2049" s="14">
        <v>40</v>
      </c>
      <c r="G2049" s="14">
        <v>30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4" customFormat="1">
      <c r="A2050" s="22">
        <v>12</v>
      </c>
      <c r="B2050" s="14">
        <v>100</v>
      </c>
      <c r="C2050" s="14">
        <v>100</v>
      </c>
      <c r="D2050" s="14" t="s">
        <v>541</v>
      </c>
      <c r="E2050" s="14">
        <v>100</v>
      </c>
      <c r="F2050" s="14">
        <v>7</v>
      </c>
      <c r="G2050" s="14">
        <v>30</v>
      </c>
      <c r="H2050" s="12">
        <v>0</v>
      </c>
      <c r="I2050" s="12">
        <v>246</v>
      </c>
      <c r="J2050" s="12">
        <v>0</v>
      </c>
      <c r="K2050" s="12">
        <v>0</v>
      </c>
      <c r="L2050" s="12">
        <v>0</v>
      </c>
      <c r="M2050" s="12">
        <v>0</v>
      </c>
      <c r="N2050" s="12">
        <v>0</v>
      </c>
    </row>
    <row r="2051" spans="1:14" s="14" customFormat="1">
      <c r="A2051" s="22">
        <v>12</v>
      </c>
      <c r="B2051" s="14">
        <v>100</v>
      </c>
      <c r="C2051" s="14">
        <v>100</v>
      </c>
      <c r="D2051" s="14" t="s">
        <v>554</v>
      </c>
      <c r="E2051" s="14">
        <v>100</v>
      </c>
      <c r="F2051" s="14">
        <v>7</v>
      </c>
      <c r="G2051" s="14">
        <v>30</v>
      </c>
      <c r="H2051" s="12">
        <v>0</v>
      </c>
      <c r="I2051" s="12">
        <v>246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2">
        <v>12</v>
      </c>
      <c r="B2052" s="14">
        <v>100</v>
      </c>
      <c r="C2052" s="14">
        <v>100</v>
      </c>
      <c r="D2052" s="14" t="s">
        <v>550</v>
      </c>
      <c r="E2052" s="14">
        <v>100</v>
      </c>
      <c r="F2052" s="14">
        <v>7</v>
      </c>
      <c r="G2052" s="14">
        <v>30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6" customFormat="1">
      <c r="A2053" s="23">
        <v>12</v>
      </c>
      <c r="B2053" s="16">
        <v>100</v>
      </c>
      <c r="C2053" s="16">
        <v>100</v>
      </c>
      <c r="D2053" s="16" t="s">
        <v>556</v>
      </c>
      <c r="E2053" s="16">
        <v>100</v>
      </c>
      <c r="F2053" s="16">
        <v>7</v>
      </c>
      <c r="G2053" s="16">
        <v>60</v>
      </c>
      <c r="H2053" s="18">
        <v>0</v>
      </c>
      <c r="I2053" s="18">
        <v>246</v>
      </c>
      <c r="J2053" s="18">
        <v>0</v>
      </c>
      <c r="K2053" s="18">
        <v>0</v>
      </c>
      <c r="L2053" s="12">
        <v>0</v>
      </c>
      <c r="M2053" s="12">
        <v>0</v>
      </c>
      <c r="N2053" s="12">
        <v>0</v>
      </c>
    </row>
    <row r="2054" spans="1:14" s="16" customFormat="1">
      <c r="A2054" s="23">
        <v>12</v>
      </c>
      <c r="B2054" s="16">
        <v>100</v>
      </c>
      <c r="C2054" s="16">
        <v>100</v>
      </c>
      <c r="D2054" s="16" t="s">
        <v>542</v>
      </c>
      <c r="E2054" s="16">
        <v>100</v>
      </c>
      <c r="F2054" s="16">
        <v>7</v>
      </c>
      <c r="G2054" s="16">
        <v>60</v>
      </c>
      <c r="H2054" s="18">
        <v>0</v>
      </c>
      <c r="I2054" s="18">
        <v>246</v>
      </c>
      <c r="J2054" s="18">
        <v>0</v>
      </c>
      <c r="K2054" s="18">
        <v>0</v>
      </c>
      <c r="L2054" s="12">
        <v>0</v>
      </c>
      <c r="M2054" s="12">
        <v>0</v>
      </c>
      <c r="N2054" s="12">
        <v>0</v>
      </c>
    </row>
    <row r="2055" spans="1:14" s="14" customFormat="1">
      <c r="A2055" s="22">
        <v>12</v>
      </c>
      <c r="B2055" s="14">
        <v>100</v>
      </c>
      <c r="C2055" s="14">
        <v>100</v>
      </c>
      <c r="D2055" s="14" t="s">
        <v>1432</v>
      </c>
      <c r="E2055" s="14">
        <v>100</v>
      </c>
      <c r="F2055" s="14">
        <v>2</v>
      </c>
      <c r="G2055" s="12">
        <v>80</v>
      </c>
      <c r="H2055" s="12">
        <v>0</v>
      </c>
      <c r="I2055" s="12">
        <v>246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2">
        <v>12</v>
      </c>
      <c r="B2056" s="14">
        <v>100</v>
      </c>
      <c r="C2056" s="14">
        <v>100</v>
      </c>
      <c r="D2056" s="14" t="s">
        <v>1433</v>
      </c>
      <c r="E2056" s="14">
        <v>100</v>
      </c>
      <c r="F2056" s="14">
        <v>2</v>
      </c>
      <c r="G2056" s="12">
        <v>80</v>
      </c>
      <c r="H2056" s="12">
        <v>0</v>
      </c>
      <c r="I2056" s="12">
        <v>246</v>
      </c>
      <c r="J2056" s="12">
        <v>0</v>
      </c>
      <c r="K2056" s="12">
        <v>0</v>
      </c>
      <c r="L2056" s="12">
        <v>0</v>
      </c>
      <c r="M2056" s="12">
        <v>0</v>
      </c>
      <c r="N2056" s="12">
        <v>0</v>
      </c>
    </row>
    <row r="2057" spans="1:14" s="14" customFormat="1">
      <c r="A2057" s="22">
        <v>12</v>
      </c>
      <c r="B2057" s="14">
        <v>100</v>
      </c>
      <c r="C2057" s="14">
        <v>100</v>
      </c>
      <c r="D2057" s="14" t="s">
        <v>1434</v>
      </c>
      <c r="E2057" s="14">
        <v>100</v>
      </c>
      <c r="F2057" s="14">
        <v>1</v>
      </c>
      <c r="G2057" s="14">
        <v>60</v>
      </c>
      <c r="H2057" s="12">
        <v>0</v>
      </c>
      <c r="I2057" s="12">
        <v>246</v>
      </c>
      <c r="J2057" s="12">
        <v>0</v>
      </c>
      <c r="K2057" s="12">
        <v>0</v>
      </c>
      <c r="L2057" s="12">
        <v>0</v>
      </c>
      <c r="M2057" s="12">
        <v>0</v>
      </c>
      <c r="N2057" s="12">
        <v>0</v>
      </c>
    </row>
    <row r="2058" spans="1:14" s="16" customFormat="1">
      <c r="A2058" s="23">
        <v>12</v>
      </c>
      <c r="B2058" s="16">
        <v>100</v>
      </c>
      <c r="C2058" s="16">
        <v>100</v>
      </c>
      <c r="D2058" s="16" t="s">
        <v>1157</v>
      </c>
      <c r="E2058" s="16">
        <v>100</v>
      </c>
      <c r="F2058" s="16">
        <v>1</v>
      </c>
      <c r="G2058" s="16">
        <v>60</v>
      </c>
      <c r="H2058" s="18">
        <v>0</v>
      </c>
      <c r="I2058" s="18">
        <v>246</v>
      </c>
      <c r="J2058" s="18">
        <v>0</v>
      </c>
      <c r="K2058" s="18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2"/>
    </row>
    <row r="2060" spans="1:14" s="14" customFormat="1">
      <c r="A2060" s="22" t="s">
        <v>1435</v>
      </c>
    </row>
    <row r="2061" spans="1:14" s="14" customFormat="1">
      <c r="A2061" s="22">
        <v>12</v>
      </c>
      <c r="B2061" s="14">
        <v>100</v>
      </c>
      <c r="C2061" s="14">
        <v>300</v>
      </c>
      <c r="D2061" s="14" t="s">
        <v>552</v>
      </c>
      <c r="E2061" s="14">
        <v>100</v>
      </c>
      <c r="F2061" s="14">
        <v>40</v>
      </c>
      <c r="G2061" s="14">
        <v>30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4" customFormat="1">
      <c r="A2062" s="22">
        <v>12</v>
      </c>
      <c r="B2062" s="14">
        <v>100</v>
      </c>
      <c r="C2062" s="14">
        <v>300</v>
      </c>
      <c r="D2062" s="14" t="s">
        <v>541</v>
      </c>
      <c r="E2062" s="14">
        <v>100</v>
      </c>
      <c r="F2062" s="14">
        <v>7</v>
      </c>
      <c r="G2062" s="14">
        <v>30</v>
      </c>
      <c r="H2062" s="12">
        <v>0</v>
      </c>
      <c r="I2062" s="12">
        <v>246</v>
      </c>
      <c r="J2062" s="12">
        <v>0</v>
      </c>
      <c r="K2062" s="12">
        <v>0</v>
      </c>
      <c r="L2062" s="12">
        <v>0</v>
      </c>
      <c r="M2062" s="12">
        <v>0</v>
      </c>
      <c r="N2062" s="12">
        <v>0</v>
      </c>
    </row>
    <row r="2063" spans="1:14" s="14" customFormat="1">
      <c r="A2063" s="22">
        <v>12</v>
      </c>
      <c r="B2063" s="14">
        <v>100</v>
      </c>
      <c r="C2063" s="14">
        <v>300</v>
      </c>
      <c r="D2063" s="14" t="s">
        <v>554</v>
      </c>
      <c r="E2063" s="14">
        <v>100</v>
      </c>
      <c r="F2063" s="14">
        <v>7</v>
      </c>
      <c r="G2063" s="14">
        <v>30</v>
      </c>
      <c r="H2063" s="12">
        <v>0</v>
      </c>
      <c r="I2063" s="12">
        <v>246</v>
      </c>
      <c r="J2063" s="12">
        <v>0</v>
      </c>
      <c r="K2063" s="12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2">
        <v>12</v>
      </c>
      <c r="B2064" s="14">
        <v>100</v>
      </c>
      <c r="C2064" s="14">
        <v>300</v>
      </c>
      <c r="D2064" s="14" t="s">
        <v>550</v>
      </c>
      <c r="E2064" s="14">
        <v>100</v>
      </c>
      <c r="F2064" s="14">
        <v>7</v>
      </c>
      <c r="G2064" s="14">
        <v>30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6" customFormat="1">
      <c r="A2065" s="23">
        <v>12</v>
      </c>
      <c r="B2065" s="16">
        <v>100</v>
      </c>
      <c r="C2065" s="16">
        <v>300</v>
      </c>
      <c r="D2065" s="16" t="s">
        <v>556</v>
      </c>
      <c r="E2065" s="16">
        <v>100</v>
      </c>
      <c r="F2065" s="16">
        <v>7</v>
      </c>
      <c r="G2065" s="16">
        <v>60</v>
      </c>
      <c r="H2065" s="18">
        <v>0</v>
      </c>
      <c r="I2065" s="18">
        <v>246</v>
      </c>
      <c r="J2065" s="18">
        <v>0</v>
      </c>
      <c r="K2065" s="18">
        <v>0</v>
      </c>
      <c r="L2065" s="12">
        <v>0</v>
      </c>
      <c r="M2065" s="12">
        <v>0</v>
      </c>
      <c r="N2065" s="12">
        <v>0</v>
      </c>
    </row>
    <row r="2066" spans="1:14" s="16" customFormat="1">
      <c r="A2066" s="23">
        <v>12</v>
      </c>
      <c r="B2066" s="16">
        <v>100</v>
      </c>
      <c r="C2066" s="16">
        <v>300</v>
      </c>
      <c r="D2066" s="16" t="s">
        <v>542</v>
      </c>
      <c r="E2066" s="16">
        <v>100</v>
      </c>
      <c r="F2066" s="16">
        <v>7</v>
      </c>
      <c r="G2066" s="16">
        <v>60</v>
      </c>
      <c r="H2066" s="18">
        <v>0</v>
      </c>
      <c r="I2066" s="18">
        <v>246</v>
      </c>
      <c r="J2066" s="18">
        <v>0</v>
      </c>
      <c r="K2066" s="18">
        <v>0</v>
      </c>
      <c r="L2066" s="12">
        <v>0</v>
      </c>
      <c r="M2066" s="12">
        <v>0</v>
      </c>
      <c r="N2066" s="12">
        <v>0</v>
      </c>
    </row>
    <row r="2067" spans="1:14" s="14" customFormat="1">
      <c r="A2067" s="22">
        <v>12</v>
      </c>
      <c r="B2067" s="14">
        <v>100</v>
      </c>
      <c r="C2067" s="14">
        <v>300</v>
      </c>
      <c r="D2067" s="14" t="s">
        <v>1432</v>
      </c>
      <c r="E2067" s="14">
        <v>100</v>
      </c>
      <c r="F2067" s="14">
        <v>2</v>
      </c>
      <c r="G2067" s="12">
        <v>80</v>
      </c>
      <c r="H2067" s="12">
        <v>0</v>
      </c>
      <c r="I2067" s="12">
        <v>246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2">
        <v>12</v>
      </c>
      <c r="B2068" s="14">
        <v>100</v>
      </c>
      <c r="C2068" s="14">
        <v>300</v>
      </c>
      <c r="D2068" s="14" t="s">
        <v>1433</v>
      </c>
      <c r="E2068" s="14">
        <v>100</v>
      </c>
      <c r="F2068" s="14">
        <v>2</v>
      </c>
      <c r="G2068" s="12">
        <v>80</v>
      </c>
      <c r="H2068" s="12">
        <v>0</v>
      </c>
      <c r="I2068" s="12">
        <v>246</v>
      </c>
      <c r="J2068" s="12">
        <v>0</v>
      </c>
      <c r="K2068" s="12">
        <v>0</v>
      </c>
      <c r="L2068" s="12">
        <v>0</v>
      </c>
      <c r="M2068" s="12">
        <v>0</v>
      </c>
      <c r="N2068" s="12">
        <v>0</v>
      </c>
    </row>
    <row r="2069" spans="1:14" s="14" customFormat="1">
      <c r="A2069" s="22">
        <v>12</v>
      </c>
      <c r="B2069" s="14">
        <v>100</v>
      </c>
      <c r="C2069" s="14">
        <v>300</v>
      </c>
      <c r="D2069" s="14" t="s">
        <v>1434</v>
      </c>
      <c r="E2069" s="14">
        <v>100</v>
      </c>
      <c r="F2069" s="14">
        <v>1</v>
      </c>
      <c r="G2069" s="14">
        <v>60</v>
      </c>
      <c r="H2069" s="12">
        <v>0</v>
      </c>
      <c r="I2069" s="12">
        <v>246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</row>
    <row r="2070" spans="1:14" s="16" customFormat="1">
      <c r="A2070" s="23">
        <v>12</v>
      </c>
      <c r="B2070" s="16">
        <v>100</v>
      </c>
      <c r="C2070" s="16">
        <v>300</v>
      </c>
      <c r="D2070" s="16" t="s">
        <v>1157</v>
      </c>
      <c r="E2070" s="16">
        <v>100</v>
      </c>
      <c r="F2070" s="16">
        <v>1</v>
      </c>
      <c r="G2070" s="16">
        <v>60</v>
      </c>
      <c r="H2070" s="18">
        <v>0</v>
      </c>
      <c r="I2070" s="18">
        <v>246</v>
      </c>
      <c r="J2070" s="18">
        <v>0</v>
      </c>
      <c r="K2070" s="18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2"/>
    </row>
    <row r="2072" spans="1:14" s="14" customFormat="1">
      <c r="A2072" s="22" t="s">
        <v>1436</v>
      </c>
    </row>
    <row r="2073" spans="1:14" s="14" customFormat="1">
      <c r="A2073" s="22">
        <v>12</v>
      </c>
      <c r="B2073" s="14">
        <v>300</v>
      </c>
      <c r="C2073" s="14">
        <v>100</v>
      </c>
      <c r="D2073" s="14" t="s">
        <v>552</v>
      </c>
      <c r="E2073" s="14">
        <v>100</v>
      </c>
      <c r="F2073" s="14">
        <v>40</v>
      </c>
      <c r="G2073" s="14">
        <v>30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4" customFormat="1">
      <c r="A2074" s="22">
        <v>12</v>
      </c>
      <c r="B2074" s="14">
        <v>300</v>
      </c>
      <c r="C2074" s="14">
        <v>100</v>
      </c>
      <c r="D2074" s="14" t="s">
        <v>541</v>
      </c>
      <c r="E2074" s="14">
        <v>100</v>
      </c>
      <c r="F2074" s="14">
        <v>7</v>
      </c>
      <c r="G2074" s="14">
        <v>30</v>
      </c>
      <c r="H2074" s="12">
        <v>0</v>
      </c>
      <c r="I2074" s="12">
        <v>246</v>
      </c>
      <c r="J2074" s="12">
        <v>0</v>
      </c>
      <c r="K2074" s="12">
        <v>0</v>
      </c>
      <c r="L2074" s="12">
        <v>0</v>
      </c>
      <c r="M2074" s="12">
        <v>0</v>
      </c>
      <c r="N2074" s="12">
        <v>0</v>
      </c>
    </row>
    <row r="2075" spans="1:14" s="14" customFormat="1">
      <c r="A2075" s="22">
        <v>12</v>
      </c>
      <c r="B2075" s="14">
        <v>300</v>
      </c>
      <c r="C2075" s="14">
        <v>100</v>
      </c>
      <c r="D2075" s="14" t="s">
        <v>554</v>
      </c>
      <c r="E2075" s="14">
        <v>100</v>
      </c>
      <c r="F2075" s="14">
        <v>7</v>
      </c>
      <c r="G2075" s="14">
        <v>30</v>
      </c>
      <c r="H2075" s="12">
        <v>0</v>
      </c>
      <c r="I2075" s="12">
        <v>246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2">
        <v>12</v>
      </c>
      <c r="B2076" s="14">
        <v>300</v>
      </c>
      <c r="C2076" s="14">
        <v>100</v>
      </c>
      <c r="D2076" s="14" t="s">
        <v>550</v>
      </c>
      <c r="E2076" s="14">
        <v>100</v>
      </c>
      <c r="F2076" s="14">
        <v>7</v>
      </c>
      <c r="G2076" s="14">
        <v>30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6" customFormat="1">
      <c r="A2077" s="23">
        <v>12</v>
      </c>
      <c r="B2077" s="16">
        <v>300</v>
      </c>
      <c r="C2077" s="16">
        <v>100</v>
      </c>
      <c r="D2077" s="16" t="s">
        <v>556</v>
      </c>
      <c r="E2077" s="16">
        <v>100</v>
      </c>
      <c r="F2077" s="16">
        <v>7</v>
      </c>
      <c r="G2077" s="16">
        <v>60</v>
      </c>
      <c r="H2077" s="18">
        <v>0</v>
      </c>
      <c r="I2077" s="18">
        <v>246</v>
      </c>
      <c r="J2077" s="18">
        <v>0</v>
      </c>
      <c r="K2077" s="18">
        <v>0</v>
      </c>
      <c r="L2077" s="12">
        <v>0</v>
      </c>
      <c r="M2077" s="12">
        <v>0</v>
      </c>
      <c r="N2077" s="12">
        <v>0</v>
      </c>
    </row>
    <row r="2078" spans="1:14" s="16" customFormat="1">
      <c r="A2078" s="23">
        <v>12</v>
      </c>
      <c r="B2078" s="16">
        <v>300</v>
      </c>
      <c r="C2078" s="16">
        <v>100</v>
      </c>
      <c r="D2078" s="16" t="s">
        <v>542</v>
      </c>
      <c r="E2078" s="16">
        <v>100</v>
      </c>
      <c r="F2078" s="16">
        <v>7</v>
      </c>
      <c r="G2078" s="16">
        <v>60</v>
      </c>
      <c r="H2078" s="18">
        <v>0</v>
      </c>
      <c r="I2078" s="18">
        <v>246</v>
      </c>
      <c r="J2078" s="18">
        <v>0</v>
      </c>
      <c r="K2078" s="18">
        <v>0</v>
      </c>
      <c r="L2078" s="12">
        <v>0</v>
      </c>
      <c r="M2078" s="12">
        <v>0</v>
      </c>
      <c r="N2078" s="12">
        <v>0</v>
      </c>
    </row>
    <row r="2079" spans="1:14" s="14" customFormat="1">
      <c r="A2079" s="22">
        <v>12</v>
      </c>
      <c r="B2079" s="14">
        <v>300</v>
      </c>
      <c r="C2079" s="14">
        <v>100</v>
      </c>
      <c r="D2079" s="14" t="s">
        <v>1432</v>
      </c>
      <c r="E2079" s="14">
        <v>100</v>
      </c>
      <c r="F2079" s="14">
        <v>2</v>
      </c>
      <c r="G2079" s="12">
        <v>80</v>
      </c>
      <c r="H2079" s="12">
        <v>0</v>
      </c>
      <c r="I2079" s="12">
        <v>246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2">
        <v>12</v>
      </c>
      <c r="B2080" s="14">
        <v>300</v>
      </c>
      <c r="C2080" s="14">
        <v>100</v>
      </c>
      <c r="D2080" s="14" t="s">
        <v>1433</v>
      </c>
      <c r="E2080" s="14">
        <v>100</v>
      </c>
      <c r="F2080" s="14">
        <v>2</v>
      </c>
      <c r="G2080" s="12">
        <v>80</v>
      </c>
      <c r="H2080" s="12">
        <v>0</v>
      </c>
      <c r="I2080" s="12">
        <v>246</v>
      </c>
      <c r="J2080" s="12">
        <v>0</v>
      </c>
      <c r="K2080" s="12">
        <v>0</v>
      </c>
      <c r="L2080" s="12">
        <v>0</v>
      </c>
      <c r="M2080" s="12">
        <v>0</v>
      </c>
      <c r="N2080" s="12">
        <v>0</v>
      </c>
    </row>
    <row r="2081" spans="1:14" s="14" customFormat="1">
      <c r="A2081" s="22">
        <v>12</v>
      </c>
      <c r="B2081" s="14">
        <v>300</v>
      </c>
      <c r="C2081" s="14">
        <v>100</v>
      </c>
      <c r="D2081" s="14" t="s">
        <v>1434</v>
      </c>
      <c r="E2081" s="14">
        <v>100</v>
      </c>
      <c r="F2081" s="14">
        <v>1</v>
      </c>
      <c r="G2081" s="14">
        <v>60</v>
      </c>
      <c r="H2081" s="12">
        <v>0</v>
      </c>
      <c r="I2081" s="12">
        <v>246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</row>
    <row r="2082" spans="1:14" s="16" customFormat="1">
      <c r="A2082" s="23">
        <v>12</v>
      </c>
      <c r="B2082" s="16">
        <v>300</v>
      </c>
      <c r="C2082" s="16">
        <v>100</v>
      </c>
      <c r="D2082" s="16" t="s">
        <v>1157</v>
      </c>
      <c r="E2082" s="16">
        <v>100</v>
      </c>
      <c r="F2082" s="16">
        <v>1</v>
      </c>
      <c r="G2082" s="16">
        <v>60</v>
      </c>
      <c r="H2082" s="18">
        <v>0</v>
      </c>
      <c r="I2082" s="18">
        <v>246</v>
      </c>
      <c r="J2082" s="18">
        <v>0</v>
      </c>
      <c r="K2082" s="18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2"/>
    </row>
    <row r="2084" spans="1:14" s="14" customFormat="1">
      <c r="A2084" s="22" t="s">
        <v>1437</v>
      </c>
    </row>
    <row r="2085" spans="1:14" s="14" customFormat="1">
      <c r="A2085" s="22">
        <v>12</v>
      </c>
      <c r="B2085" s="14">
        <v>300</v>
      </c>
      <c r="C2085" s="14">
        <v>300</v>
      </c>
      <c r="D2085" s="14" t="s">
        <v>552</v>
      </c>
      <c r="E2085" s="14">
        <v>100</v>
      </c>
      <c r="F2085" s="14">
        <v>40</v>
      </c>
      <c r="G2085" s="14">
        <v>30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4" customFormat="1">
      <c r="A2086" s="22">
        <v>12</v>
      </c>
      <c r="B2086" s="14">
        <v>300</v>
      </c>
      <c r="C2086" s="14">
        <v>300</v>
      </c>
      <c r="D2086" s="14" t="s">
        <v>541</v>
      </c>
      <c r="E2086" s="14">
        <v>100</v>
      </c>
      <c r="F2086" s="14">
        <v>7</v>
      </c>
      <c r="G2086" s="14">
        <v>30</v>
      </c>
      <c r="H2086" s="12">
        <v>0</v>
      </c>
      <c r="I2086" s="12">
        <v>246</v>
      </c>
      <c r="J2086" s="12">
        <v>0</v>
      </c>
      <c r="K2086" s="12">
        <v>0</v>
      </c>
      <c r="L2086" s="12">
        <v>0</v>
      </c>
      <c r="M2086" s="12">
        <v>0</v>
      </c>
      <c r="N2086" s="12">
        <v>0</v>
      </c>
    </row>
    <row r="2087" spans="1:14" s="14" customFormat="1">
      <c r="A2087" s="22">
        <v>12</v>
      </c>
      <c r="B2087" s="14">
        <v>300</v>
      </c>
      <c r="C2087" s="14">
        <v>300</v>
      </c>
      <c r="D2087" s="14" t="s">
        <v>554</v>
      </c>
      <c r="E2087" s="14">
        <v>100</v>
      </c>
      <c r="F2087" s="14">
        <v>7</v>
      </c>
      <c r="G2087" s="14">
        <v>30</v>
      </c>
      <c r="H2087" s="12">
        <v>0</v>
      </c>
      <c r="I2087" s="12">
        <v>246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2">
        <v>12</v>
      </c>
      <c r="B2088" s="14">
        <v>300</v>
      </c>
      <c r="C2088" s="14">
        <v>300</v>
      </c>
      <c r="D2088" s="14" t="s">
        <v>550</v>
      </c>
      <c r="E2088" s="14">
        <v>100</v>
      </c>
      <c r="F2088" s="14">
        <v>7</v>
      </c>
      <c r="G2088" s="14">
        <v>30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6" customFormat="1">
      <c r="A2089" s="23">
        <v>12</v>
      </c>
      <c r="B2089" s="16">
        <v>300</v>
      </c>
      <c r="C2089" s="16">
        <v>300</v>
      </c>
      <c r="D2089" s="16" t="s">
        <v>556</v>
      </c>
      <c r="E2089" s="16">
        <v>100</v>
      </c>
      <c r="F2089" s="16">
        <v>7</v>
      </c>
      <c r="G2089" s="16">
        <v>60</v>
      </c>
      <c r="H2089" s="18">
        <v>0</v>
      </c>
      <c r="I2089" s="18">
        <v>246</v>
      </c>
      <c r="J2089" s="18">
        <v>0</v>
      </c>
      <c r="K2089" s="18">
        <v>0</v>
      </c>
      <c r="L2089" s="12">
        <v>0</v>
      </c>
      <c r="M2089" s="12">
        <v>0</v>
      </c>
      <c r="N2089" s="12">
        <v>0</v>
      </c>
    </row>
    <row r="2090" spans="1:14" s="16" customFormat="1">
      <c r="A2090" s="23">
        <v>12</v>
      </c>
      <c r="B2090" s="16">
        <v>300</v>
      </c>
      <c r="C2090" s="16">
        <v>300</v>
      </c>
      <c r="D2090" s="16" t="s">
        <v>542</v>
      </c>
      <c r="E2090" s="16">
        <v>100</v>
      </c>
      <c r="F2090" s="16">
        <v>7</v>
      </c>
      <c r="G2090" s="16">
        <v>60</v>
      </c>
      <c r="H2090" s="18">
        <v>0</v>
      </c>
      <c r="I2090" s="18">
        <v>246</v>
      </c>
      <c r="J2090" s="18">
        <v>0</v>
      </c>
      <c r="K2090" s="18">
        <v>0</v>
      </c>
      <c r="L2090" s="12">
        <v>0</v>
      </c>
      <c r="M2090" s="12">
        <v>0</v>
      </c>
      <c r="N2090" s="12">
        <v>0</v>
      </c>
    </row>
    <row r="2091" spans="1:14" s="14" customFormat="1">
      <c r="A2091" s="22">
        <v>12</v>
      </c>
      <c r="B2091" s="14">
        <v>300</v>
      </c>
      <c r="C2091" s="14">
        <v>300</v>
      </c>
      <c r="D2091" s="14" t="s">
        <v>1432</v>
      </c>
      <c r="E2091" s="14">
        <v>100</v>
      </c>
      <c r="F2091" s="14">
        <v>2</v>
      </c>
      <c r="G2091" s="12">
        <v>80</v>
      </c>
      <c r="H2091" s="12">
        <v>0</v>
      </c>
      <c r="I2091" s="12">
        <v>246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2">
        <v>12</v>
      </c>
      <c r="B2092" s="14">
        <v>300</v>
      </c>
      <c r="C2092" s="14">
        <v>300</v>
      </c>
      <c r="D2092" s="14" t="s">
        <v>1433</v>
      </c>
      <c r="E2092" s="14">
        <v>100</v>
      </c>
      <c r="F2092" s="14">
        <v>2</v>
      </c>
      <c r="G2092" s="12">
        <v>80</v>
      </c>
      <c r="H2092" s="12">
        <v>0</v>
      </c>
      <c r="I2092" s="12">
        <v>246</v>
      </c>
      <c r="J2092" s="12">
        <v>0</v>
      </c>
      <c r="K2092" s="12">
        <v>0</v>
      </c>
      <c r="L2092" s="12">
        <v>0</v>
      </c>
      <c r="M2092" s="12">
        <v>0</v>
      </c>
      <c r="N2092" s="12">
        <v>0</v>
      </c>
    </row>
    <row r="2093" spans="1:14" s="14" customFormat="1">
      <c r="A2093" s="22">
        <v>12</v>
      </c>
      <c r="B2093" s="14">
        <v>300</v>
      </c>
      <c r="C2093" s="14">
        <v>300</v>
      </c>
      <c r="D2093" s="14" t="s">
        <v>1434</v>
      </c>
      <c r="E2093" s="14">
        <v>100</v>
      </c>
      <c r="F2093" s="14">
        <v>1</v>
      </c>
      <c r="G2093" s="14">
        <v>60</v>
      </c>
      <c r="H2093" s="12">
        <v>0</v>
      </c>
      <c r="I2093" s="12">
        <v>246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</row>
    <row r="2094" spans="1:14" s="16" customFormat="1">
      <c r="A2094" s="23">
        <v>12</v>
      </c>
      <c r="B2094" s="16">
        <v>300</v>
      </c>
      <c r="C2094" s="16">
        <v>300</v>
      </c>
      <c r="D2094" s="16" t="s">
        <v>1157</v>
      </c>
      <c r="E2094" s="16">
        <v>100</v>
      </c>
      <c r="F2094" s="16">
        <v>1</v>
      </c>
      <c r="G2094" s="16">
        <v>60</v>
      </c>
      <c r="H2094" s="18">
        <v>0</v>
      </c>
      <c r="I2094" s="18">
        <v>246</v>
      </c>
      <c r="J2094" s="18">
        <v>0</v>
      </c>
      <c r="K2094" s="18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2"/>
    </row>
    <row r="2096" spans="1:14" s="14" customFormat="1">
      <c r="A2096" s="22" t="s">
        <v>1438</v>
      </c>
    </row>
    <row r="2097" spans="1:14" s="14" customFormat="1">
      <c r="A2097" s="22">
        <v>12</v>
      </c>
      <c r="B2097" s="14">
        <v>200</v>
      </c>
      <c r="C2097" s="14">
        <v>200</v>
      </c>
      <c r="D2097" s="14" t="s">
        <v>552</v>
      </c>
      <c r="E2097" s="14">
        <v>100</v>
      </c>
      <c r="F2097" s="14">
        <v>40</v>
      </c>
      <c r="G2097" s="14">
        <v>30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4" customFormat="1">
      <c r="A2098" s="22">
        <v>12</v>
      </c>
      <c r="B2098" s="14">
        <v>200</v>
      </c>
      <c r="C2098" s="14">
        <v>200</v>
      </c>
      <c r="D2098" s="14" t="s">
        <v>541</v>
      </c>
      <c r="E2098" s="14">
        <v>100</v>
      </c>
      <c r="F2098" s="14">
        <v>40</v>
      </c>
      <c r="G2098" s="14">
        <v>30</v>
      </c>
      <c r="H2098" s="12">
        <v>0</v>
      </c>
      <c r="I2098" s="12">
        <v>246</v>
      </c>
      <c r="J2098" s="12">
        <v>0</v>
      </c>
      <c r="K2098" s="12">
        <v>0</v>
      </c>
      <c r="L2098" s="12">
        <v>0</v>
      </c>
      <c r="M2098" s="12">
        <v>0</v>
      </c>
      <c r="N2098" s="12">
        <v>0</v>
      </c>
    </row>
    <row r="2099" spans="1:14" s="14" customFormat="1">
      <c r="A2099" s="22">
        <v>12</v>
      </c>
      <c r="B2099" s="14">
        <v>200</v>
      </c>
      <c r="C2099" s="14">
        <v>200</v>
      </c>
      <c r="D2099" s="14" t="s">
        <v>554</v>
      </c>
      <c r="E2099" s="14">
        <v>100</v>
      </c>
      <c r="F2099" s="14">
        <v>40</v>
      </c>
      <c r="G2099" s="14">
        <v>30</v>
      </c>
      <c r="H2099" s="12">
        <v>0</v>
      </c>
      <c r="I2099" s="12">
        <v>246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2">
        <v>12</v>
      </c>
      <c r="B2100" s="14">
        <v>200</v>
      </c>
      <c r="C2100" s="14">
        <v>200</v>
      </c>
      <c r="D2100" s="14" t="s">
        <v>550</v>
      </c>
      <c r="E2100" s="14">
        <v>100</v>
      </c>
      <c r="F2100" s="14">
        <v>40</v>
      </c>
      <c r="G2100" s="14">
        <v>30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6" customFormat="1">
      <c r="A2101" s="23">
        <v>12</v>
      </c>
      <c r="B2101" s="16">
        <v>200</v>
      </c>
      <c r="C2101" s="16">
        <v>200</v>
      </c>
      <c r="D2101" s="16" t="s">
        <v>556</v>
      </c>
      <c r="E2101" s="16">
        <v>100</v>
      </c>
      <c r="F2101" s="16">
        <v>7</v>
      </c>
      <c r="G2101" s="16">
        <v>60</v>
      </c>
      <c r="H2101" s="18">
        <v>0</v>
      </c>
      <c r="I2101" s="18">
        <v>246</v>
      </c>
      <c r="J2101" s="18">
        <v>0</v>
      </c>
      <c r="K2101" s="18">
        <v>0</v>
      </c>
      <c r="L2101" s="12">
        <v>0</v>
      </c>
      <c r="M2101" s="12">
        <v>0</v>
      </c>
      <c r="N2101" s="12">
        <v>0</v>
      </c>
    </row>
    <row r="2102" spans="1:14" s="16" customFormat="1">
      <c r="A2102" s="23">
        <v>12</v>
      </c>
      <c r="B2102" s="16">
        <v>200</v>
      </c>
      <c r="C2102" s="16">
        <v>200</v>
      </c>
      <c r="D2102" s="16" t="s">
        <v>542</v>
      </c>
      <c r="E2102" s="16">
        <v>100</v>
      </c>
      <c r="F2102" s="16">
        <v>5</v>
      </c>
      <c r="G2102" s="16">
        <v>60</v>
      </c>
      <c r="H2102" s="18">
        <v>0</v>
      </c>
      <c r="I2102" s="18">
        <v>246</v>
      </c>
      <c r="J2102" s="18">
        <v>0</v>
      </c>
      <c r="K2102" s="18">
        <v>0</v>
      </c>
      <c r="L2102" s="12">
        <v>0</v>
      </c>
      <c r="M2102" s="12">
        <v>0</v>
      </c>
      <c r="N2102" s="12">
        <v>0</v>
      </c>
    </row>
    <row r="2103" spans="1:14" s="14" customFormat="1">
      <c r="A2103" s="22">
        <v>12</v>
      </c>
      <c r="B2103" s="14">
        <v>200</v>
      </c>
      <c r="C2103" s="14">
        <v>200</v>
      </c>
      <c r="D2103" s="14" t="s">
        <v>1432</v>
      </c>
      <c r="E2103" s="14">
        <v>100</v>
      </c>
      <c r="F2103" s="14">
        <v>2</v>
      </c>
      <c r="G2103" s="12">
        <v>80</v>
      </c>
      <c r="H2103" s="12">
        <v>0</v>
      </c>
      <c r="I2103" s="12">
        <v>246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2">
        <v>12</v>
      </c>
      <c r="B2104" s="14">
        <v>200</v>
      </c>
      <c r="C2104" s="14">
        <v>200</v>
      </c>
      <c r="D2104" s="14" t="s">
        <v>1433</v>
      </c>
      <c r="E2104" s="14">
        <v>100</v>
      </c>
      <c r="F2104" s="14">
        <v>2</v>
      </c>
      <c r="G2104" s="12">
        <v>80</v>
      </c>
      <c r="H2104" s="12">
        <v>0</v>
      </c>
      <c r="I2104" s="12">
        <v>246</v>
      </c>
      <c r="J2104" s="12">
        <v>0</v>
      </c>
      <c r="K2104" s="12">
        <v>0</v>
      </c>
      <c r="L2104" s="12">
        <v>0</v>
      </c>
      <c r="M2104" s="12">
        <v>0</v>
      </c>
      <c r="N2104" s="12">
        <v>0</v>
      </c>
    </row>
    <row r="2105" spans="1:14" s="14" customFormat="1">
      <c r="A2105" s="22">
        <v>12</v>
      </c>
      <c r="B2105" s="14">
        <v>200</v>
      </c>
      <c r="C2105" s="14">
        <v>200</v>
      </c>
      <c r="D2105" s="14" t="s">
        <v>1434</v>
      </c>
      <c r="E2105" s="14">
        <v>100</v>
      </c>
      <c r="F2105" s="14">
        <v>1</v>
      </c>
      <c r="G2105" s="14">
        <v>60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6" customFormat="1">
      <c r="A2106" s="23">
        <v>12</v>
      </c>
      <c r="B2106" s="16">
        <v>200</v>
      </c>
      <c r="C2106" s="16">
        <v>200</v>
      </c>
      <c r="D2106" s="16" t="s">
        <v>1157</v>
      </c>
      <c r="E2106" s="16">
        <v>100</v>
      </c>
      <c r="F2106" s="16">
        <v>1</v>
      </c>
      <c r="G2106" s="16">
        <v>60</v>
      </c>
      <c r="H2106" s="18">
        <v>0</v>
      </c>
      <c r="I2106" s="18">
        <v>246</v>
      </c>
      <c r="J2106" s="18">
        <v>0</v>
      </c>
      <c r="K2106" s="18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2"/>
      <c r="H2107" s="12"/>
      <c r="I2107" s="12"/>
      <c r="J2107" s="12"/>
      <c r="K2107" s="12"/>
    </row>
    <row r="2108" spans="1:14" s="14" customFormat="1">
      <c r="A2108" s="22">
        <v>12</v>
      </c>
      <c r="B2108" s="14">
        <v>186</v>
      </c>
      <c r="C2108" s="14">
        <v>311</v>
      </c>
      <c r="D2108" s="14" t="s">
        <v>552</v>
      </c>
      <c r="E2108" s="14">
        <v>20</v>
      </c>
      <c r="F2108" s="14">
        <v>5</v>
      </c>
      <c r="G2108" s="14">
        <v>30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2">
        <v>12</v>
      </c>
      <c r="B2109" s="14">
        <v>186</v>
      </c>
      <c r="C2109" s="14">
        <v>311</v>
      </c>
      <c r="D2109" s="14" t="s">
        <v>541</v>
      </c>
      <c r="E2109" s="14">
        <v>20</v>
      </c>
      <c r="F2109" s="14">
        <v>5</v>
      </c>
      <c r="G2109" s="14">
        <v>30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2">
        <v>12</v>
      </c>
      <c r="B2110" s="14">
        <v>186</v>
      </c>
      <c r="C2110" s="14">
        <v>311</v>
      </c>
      <c r="D2110" s="14" t="s">
        <v>554</v>
      </c>
      <c r="E2110" s="14">
        <v>20</v>
      </c>
      <c r="F2110" s="14">
        <v>5</v>
      </c>
      <c r="G2110" s="14">
        <v>30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2">
        <v>12</v>
      </c>
      <c r="B2111" s="14">
        <v>186</v>
      </c>
      <c r="C2111" s="14">
        <v>311</v>
      </c>
      <c r="D2111" s="14" t="s">
        <v>550</v>
      </c>
      <c r="E2111" s="14">
        <v>20</v>
      </c>
      <c r="F2111" s="14">
        <v>5</v>
      </c>
      <c r="G2111" s="14">
        <v>30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2">
        <v>12</v>
      </c>
      <c r="B2112" s="14">
        <v>60</v>
      </c>
      <c r="C2112" s="14">
        <v>390</v>
      </c>
      <c r="D2112" s="14" t="s">
        <v>552</v>
      </c>
      <c r="E2112" s="14">
        <v>20</v>
      </c>
      <c r="F2112" s="14">
        <v>5</v>
      </c>
      <c r="G2112" s="14">
        <v>30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2">
        <v>12</v>
      </c>
      <c r="B2113" s="14">
        <v>60</v>
      </c>
      <c r="C2113" s="14">
        <v>390</v>
      </c>
      <c r="D2113" s="14" t="s">
        <v>541</v>
      </c>
      <c r="E2113" s="14">
        <v>20</v>
      </c>
      <c r="F2113" s="14">
        <v>5</v>
      </c>
      <c r="G2113" s="14">
        <v>30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2">
        <v>12</v>
      </c>
      <c r="B2114" s="14">
        <v>60</v>
      </c>
      <c r="C2114" s="14">
        <v>390</v>
      </c>
      <c r="D2114" s="14" t="s">
        <v>554</v>
      </c>
      <c r="E2114" s="14">
        <v>20</v>
      </c>
      <c r="F2114" s="14">
        <v>5</v>
      </c>
      <c r="G2114" s="14">
        <v>30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2">
        <v>12</v>
      </c>
      <c r="B2115" s="14">
        <v>60</v>
      </c>
      <c r="C2115" s="14">
        <v>390</v>
      </c>
      <c r="D2115" s="14" t="s">
        <v>550</v>
      </c>
      <c r="E2115" s="14">
        <v>20</v>
      </c>
      <c r="F2115" s="14">
        <v>5</v>
      </c>
      <c r="G2115" s="14">
        <v>30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2">
        <v>12</v>
      </c>
      <c r="B2116" s="14">
        <v>265</v>
      </c>
      <c r="C2116" s="14">
        <v>145</v>
      </c>
      <c r="D2116" s="14" t="s">
        <v>552</v>
      </c>
      <c r="E2116" s="14">
        <v>20</v>
      </c>
      <c r="F2116" s="14">
        <v>5</v>
      </c>
      <c r="G2116" s="14">
        <v>30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2">
        <v>12</v>
      </c>
      <c r="B2117" s="14">
        <v>265</v>
      </c>
      <c r="C2117" s="14">
        <v>145</v>
      </c>
      <c r="D2117" s="14" t="s">
        <v>541</v>
      </c>
      <c r="E2117" s="14">
        <v>20</v>
      </c>
      <c r="F2117" s="14">
        <v>5</v>
      </c>
      <c r="G2117" s="14">
        <v>30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2">
        <v>12</v>
      </c>
      <c r="B2118" s="14">
        <v>265</v>
      </c>
      <c r="C2118" s="14">
        <v>145</v>
      </c>
      <c r="D2118" s="14" t="s">
        <v>554</v>
      </c>
      <c r="E2118" s="14">
        <v>20</v>
      </c>
      <c r="F2118" s="14">
        <v>5</v>
      </c>
      <c r="G2118" s="14">
        <v>30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2">
        <v>12</v>
      </c>
      <c r="B2119" s="14">
        <v>265</v>
      </c>
      <c r="C2119" s="14">
        <v>145</v>
      </c>
      <c r="D2119" s="14" t="s">
        <v>550</v>
      </c>
      <c r="E2119" s="14">
        <v>20</v>
      </c>
      <c r="F2119" s="14">
        <v>5</v>
      </c>
      <c r="G2119" s="14">
        <v>30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2">
        <v>12</v>
      </c>
      <c r="B2120" s="14">
        <v>94</v>
      </c>
      <c r="C2120" s="14">
        <v>218</v>
      </c>
      <c r="D2120" s="14" t="s">
        <v>552</v>
      </c>
      <c r="E2120" s="14">
        <v>20</v>
      </c>
      <c r="F2120" s="14">
        <v>5</v>
      </c>
      <c r="G2120" s="14">
        <v>30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1" spans="1:14" s="14" customFormat="1">
      <c r="A2121" s="22">
        <v>12</v>
      </c>
      <c r="B2121" s="14">
        <v>94</v>
      </c>
      <c r="C2121" s="14">
        <v>218</v>
      </c>
      <c r="D2121" s="14" t="s">
        <v>541</v>
      </c>
      <c r="E2121" s="14">
        <v>20</v>
      </c>
      <c r="F2121" s="14">
        <v>5</v>
      </c>
      <c r="G2121" s="14">
        <v>30</v>
      </c>
      <c r="H2121" s="12">
        <v>0</v>
      </c>
      <c r="I2121" s="12">
        <v>246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</row>
    <row r="2122" spans="1:14" s="14" customFormat="1">
      <c r="A2122" s="22">
        <v>12</v>
      </c>
      <c r="B2122" s="14">
        <v>94</v>
      </c>
      <c r="C2122" s="14">
        <v>218</v>
      </c>
      <c r="D2122" s="14" t="s">
        <v>554</v>
      </c>
      <c r="E2122" s="14">
        <v>20</v>
      </c>
      <c r="F2122" s="14">
        <v>5</v>
      </c>
      <c r="G2122" s="14">
        <v>30</v>
      </c>
      <c r="H2122" s="12">
        <v>0</v>
      </c>
      <c r="I2122" s="12">
        <v>246</v>
      </c>
      <c r="J2122" s="12">
        <v>0</v>
      </c>
      <c r="K2122" s="12">
        <v>0</v>
      </c>
      <c r="L2122" s="12">
        <v>0</v>
      </c>
      <c r="M2122" s="12">
        <v>0</v>
      </c>
      <c r="N2122" s="12">
        <v>0</v>
      </c>
    </row>
    <row r="2123" spans="1:14" s="14" customFormat="1">
      <c r="A2123" s="22">
        <v>12</v>
      </c>
      <c r="B2123" s="14">
        <v>94</v>
      </c>
      <c r="C2123" s="14">
        <v>218</v>
      </c>
      <c r="D2123" s="14" t="s">
        <v>550</v>
      </c>
      <c r="E2123" s="14">
        <v>20</v>
      </c>
      <c r="F2123" s="14">
        <v>5</v>
      </c>
      <c r="G2123" s="14">
        <v>30</v>
      </c>
      <c r="H2123" s="12">
        <v>0</v>
      </c>
      <c r="I2123" s="12">
        <v>246</v>
      </c>
      <c r="J2123" s="12">
        <v>0</v>
      </c>
      <c r="K2123" s="12">
        <v>0</v>
      </c>
      <c r="L2123" s="12">
        <v>0</v>
      </c>
      <c r="M2123" s="12">
        <v>0</v>
      </c>
      <c r="N2123" s="12">
        <v>0</v>
      </c>
    </row>
    <row r="2125" spans="1:14">
      <c r="A2125" s="11" t="s">
        <v>1253</v>
      </c>
    </row>
    <row r="2126" spans="1:14">
      <c r="A2126" s="11" t="s">
        <v>1439</v>
      </c>
    </row>
    <row r="2127" spans="1:14">
      <c r="A2127" s="11" t="s">
        <v>1440</v>
      </c>
      <c r="B2127" s="12">
        <v>200</v>
      </c>
      <c r="C2127" s="12">
        <v>200</v>
      </c>
      <c r="D2127" s="12" t="s">
        <v>558</v>
      </c>
      <c r="E2127" s="12">
        <v>180</v>
      </c>
      <c r="F2127" s="12">
        <v>60</v>
      </c>
      <c r="G2127" s="12">
        <v>80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1441</v>
      </c>
      <c r="B2128" s="12">
        <v>200</v>
      </c>
      <c r="C2128" s="12">
        <v>200</v>
      </c>
      <c r="D2128" s="12" t="s">
        <v>552</v>
      </c>
      <c r="E2128" s="12">
        <v>180</v>
      </c>
      <c r="F2128" s="12">
        <v>60</v>
      </c>
      <c r="G2128" s="12">
        <v>80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1441</v>
      </c>
      <c r="B2129" s="12">
        <v>200</v>
      </c>
      <c r="C2129" s="12">
        <v>200</v>
      </c>
      <c r="D2129" s="12" t="s">
        <v>554</v>
      </c>
      <c r="E2129" s="12">
        <v>180</v>
      </c>
      <c r="F2129" s="12">
        <v>60</v>
      </c>
      <c r="G2129" s="12">
        <v>80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1441</v>
      </c>
      <c r="B2130" s="12">
        <v>200</v>
      </c>
      <c r="C2130" s="12">
        <v>200</v>
      </c>
      <c r="D2130" s="12" t="s">
        <v>550</v>
      </c>
      <c r="E2130" s="12">
        <v>180</v>
      </c>
      <c r="F2130" s="12">
        <v>60</v>
      </c>
      <c r="G2130" s="12">
        <v>80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1441</v>
      </c>
      <c r="B2131" s="12">
        <v>200</v>
      </c>
      <c r="C2131" s="12">
        <v>200</v>
      </c>
      <c r="D2131" s="12" t="s">
        <v>541</v>
      </c>
      <c r="E2131" s="12">
        <v>180</v>
      </c>
      <c r="F2131" s="12">
        <v>60</v>
      </c>
      <c r="G2131" s="12">
        <v>80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1441</v>
      </c>
      <c r="B2132" s="12">
        <v>200</v>
      </c>
      <c r="C2132" s="12">
        <v>200</v>
      </c>
      <c r="D2132" s="12" t="s">
        <v>551</v>
      </c>
      <c r="E2132" s="12">
        <v>180</v>
      </c>
      <c r="F2132" s="12">
        <v>5</v>
      </c>
      <c r="G2132" s="12">
        <v>80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1441</v>
      </c>
      <c r="B2133" s="12">
        <v>200</v>
      </c>
      <c r="C2133" s="12">
        <v>200</v>
      </c>
      <c r="D2133" s="12" t="s">
        <v>553</v>
      </c>
      <c r="E2133" s="12">
        <v>180</v>
      </c>
      <c r="F2133" s="12">
        <v>5</v>
      </c>
      <c r="G2133" s="12">
        <v>80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1441</v>
      </c>
      <c r="B2134" s="12">
        <v>200</v>
      </c>
      <c r="C2134" s="12">
        <v>200</v>
      </c>
      <c r="D2134" s="12" t="s">
        <v>549</v>
      </c>
      <c r="E2134" s="12">
        <v>180</v>
      </c>
      <c r="F2134" s="12">
        <v>5</v>
      </c>
      <c r="G2134" s="12">
        <v>80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>
      <c r="A2135" s="11" t="s">
        <v>1441</v>
      </c>
      <c r="B2135" s="12">
        <v>200</v>
      </c>
      <c r="C2135" s="12">
        <v>200</v>
      </c>
      <c r="D2135" s="12" t="s">
        <v>557</v>
      </c>
      <c r="E2135" s="12">
        <v>180</v>
      </c>
      <c r="F2135" s="12">
        <v>5</v>
      </c>
      <c r="G2135" s="12">
        <v>80</v>
      </c>
      <c r="H2135" s="12">
        <v>0</v>
      </c>
      <c r="I2135" s="12">
        <v>246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</row>
    <row r="2136" spans="1:14">
      <c r="A2136" s="11" t="s">
        <v>1441</v>
      </c>
      <c r="B2136" s="12">
        <v>200</v>
      </c>
      <c r="C2136" s="12">
        <v>200</v>
      </c>
      <c r="D2136" s="12" t="s">
        <v>540</v>
      </c>
      <c r="E2136" s="12">
        <v>180</v>
      </c>
      <c r="F2136" s="12">
        <v>5</v>
      </c>
      <c r="G2136" s="12">
        <v>80</v>
      </c>
      <c r="H2136" s="12">
        <v>0</v>
      </c>
      <c r="I2136" s="12">
        <v>246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</row>
    <row r="2137" spans="1:14">
      <c r="A2137" s="11" t="s">
        <v>1441</v>
      </c>
      <c r="B2137" s="12">
        <v>200</v>
      </c>
      <c r="C2137" s="12">
        <v>200</v>
      </c>
      <c r="D2137" s="12" t="s">
        <v>1434</v>
      </c>
      <c r="E2137" s="12">
        <v>180</v>
      </c>
      <c r="F2137" s="12">
        <v>5</v>
      </c>
      <c r="G2137" s="12">
        <v>80</v>
      </c>
      <c r="H2137" s="12">
        <v>0</v>
      </c>
      <c r="I2137" s="12">
        <v>246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</row>
    <row r="2138" spans="1:14" s="18" customFormat="1">
      <c r="A2138" s="19" t="s">
        <v>1441</v>
      </c>
      <c r="B2138" s="18">
        <v>200</v>
      </c>
      <c r="C2138" s="18">
        <v>200</v>
      </c>
      <c r="D2138" s="18" t="s">
        <v>1442</v>
      </c>
      <c r="E2138" s="18">
        <v>180</v>
      </c>
      <c r="F2138" s="18">
        <v>5</v>
      </c>
      <c r="G2138" s="18">
        <v>60</v>
      </c>
      <c r="H2138" s="18">
        <v>0</v>
      </c>
      <c r="I2138" s="18">
        <v>246</v>
      </c>
      <c r="J2138" s="18">
        <v>0</v>
      </c>
      <c r="K2138" s="18">
        <v>0</v>
      </c>
      <c r="L2138" s="12">
        <v>0</v>
      </c>
      <c r="M2138" s="12">
        <v>0</v>
      </c>
      <c r="N2138" s="12">
        <v>0</v>
      </c>
    </row>
    <row r="2139" spans="1:14" s="18" customFormat="1">
      <c r="A2139" s="19" t="s">
        <v>1441</v>
      </c>
      <c r="B2139" s="18">
        <v>200</v>
      </c>
      <c r="C2139" s="18">
        <v>200</v>
      </c>
      <c r="D2139" s="18" t="s">
        <v>1443</v>
      </c>
      <c r="E2139" s="18">
        <v>180</v>
      </c>
      <c r="F2139" s="18">
        <v>5</v>
      </c>
      <c r="G2139" s="18">
        <v>60</v>
      </c>
      <c r="H2139" s="18">
        <v>0</v>
      </c>
      <c r="I2139" s="18">
        <v>246</v>
      </c>
      <c r="J2139" s="18">
        <v>0</v>
      </c>
      <c r="K2139" s="18">
        <v>0</v>
      </c>
      <c r="L2139" s="12">
        <v>0</v>
      </c>
      <c r="M2139" s="12">
        <v>0</v>
      </c>
      <c r="N2139" s="12">
        <v>0</v>
      </c>
    </row>
    <row r="2141" spans="1:14">
      <c r="A2141" s="11" t="s">
        <v>1440</v>
      </c>
      <c r="B2141" s="12">
        <v>270</v>
      </c>
      <c r="C2141" s="12">
        <v>200</v>
      </c>
      <c r="D2141" s="12" t="s">
        <v>558</v>
      </c>
      <c r="E2141" s="12">
        <v>20</v>
      </c>
      <c r="F2141" s="12">
        <v>5</v>
      </c>
      <c r="G2141" s="14">
        <v>30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1441</v>
      </c>
      <c r="B2142" s="12">
        <v>270</v>
      </c>
      <c r="C2142" s="12">
        <v>200</v>
      </c>
      <c r="D2142" s="12" t="s">
        <v>552</v>
      </c>
      <c r="E2142" s="12">
        <v>20</v>
      </c>
      <c r="F2142" s="12">
        <v>5</v>
      </c>
      <c r="G2142" s="14">
        <v>30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1441</v>
      </c>
      <c r="B2143" s="12">
        <v>270</v>
      </c>
      <c r="C2143" s="12">
        <v>200</v>
      </c>
      <c r="D2143" s="12" t="s">
        <v>554</v>
      </c>
      <c r="E2143" s="12">
        <v>20</v>
      </c>
      <c r="F2143" s="12">
        <v>5</v>
      </c>
      <c r="G2143" s="14">
        <v>30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1441</v>
      </c>
      <c r="B2144" s="12">
        <v>270</v>
      </c>
      <c r="C2144" s="12">
        <v>200</v>
      </c>
      <c r="D2144" s="12" t="s">
        <v>550</v>
      </c>
      <c r="E2144" s="12">
        <v>20</v>
      </c>
      <c r="F2144" s="12">
        <v>5</v>
      </c>
      <c r="G2144" s="14">
        <v>30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1441</v>
      </c>
      <c r="B2145" s="12">
        <v>270</v>
      </c>
      <c r="C2145" s="12">
        <v>200</v>
      </c>
      <c r="D2145" s="12" t="s">
        <v>541</v>
      </c>
      <c r="E2145" s="12">
        <v>20</v>
      </c>
      <c r="F2145" s="12">
        <v>5</v>
      </c>
      <c r="G2145" s="14">
        <v>30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1441</v>
      </c>
      <c r="B2146" s="12">
        <v>340</v>
      </c>
      <c r="C2146" s="12">
        <v>247</v>
      </c>
      <c r="D2146" s="12" t="s">
        <v>558</v>
      </c>
      <c r="E2146" s="12">
        <v>20</v>
      </c>
      <c r="F2146" s="12">
        <v>5</v>
      </c>
      <c r="G2146" s="14">
        <v>30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1441</v>
      </c>
      <c r="B2147" s="12">
        <v>340</v>
      </c>
      <c r="C2147" s="12">
        <v>247</v>
      </c>
      <c r="D2147" s="12" t="s">
        <v>552</v>
      </c>
      <c r="E2147" s="12">
        <v>20</v>
      </c>
      <c r="F2147" s="12">
        <v>5</v>
      </c>
      <c r="G2147" s="14">
        <v>30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1441</v>
      </c>
      <c r="B2148" s="12">
        <v>340</v>
      </c>
      <c r="C2148" s="12">
        <v>247</v>
      </c>
      <c r="D2148" s="12" t="s">
        <v>554</v>
      </c>
      <c r="E2148" s="12">
        <v>20</v>
      </c>
      <c r="F2148" s="12">
        <v>5</v>
      </c>
      <c r="G2148" s="14">
        <v>30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1441</v>
      </c>
      <c r="B2149" s="12">
        <v>340</v>
      </c>
      <c r="C2149" s="12">
        <v>247</v>
      </c>
      <c r="D2149" s="12" t="s">
        <v>550</v>
      </c>
      <c r="E2149" s="12">
        <v>20</v>
      </c>
      <c r="F2149" s="12">
        <v>5</v>
      </c>
      <c r="G2149" s="14">
        <v>30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1441</v>
      </c>
      <c r="B2150" s="12">
        <v>340</v>
      </c>
      <c r="C2150" s="12">
        <v>247</v>
      </c>
      <c r="D2150" s="12" t="s">
        <v>541</v>
      </c>
      <c r="E2150" s="12">
        <v>20</v>
      </c>
      <c r="F2150" s="12">
        <v>5</v>
      </c>
      <c r="G2150" s="14">
        <v>30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1441</v>
      </c>
      <c r="B2151" s="12">
        <v>216</v>
      </c>
      <c r="C2151" s="12">
        <v>37</v>
      </c>
      <c r="D2151" s="12" t="s">
        <v>558</v>
      </c>
      <c r="E2151" s="12">
        <v>20</v>
      </c>
      <c r="F2151" s="12">
        <v>5</v>
      </c>
      <c r="G2151" s="14">
        <v>30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1441</v>
      </c>
      <c r="B2152" s="12">
        <v>216</v>
      </c>
      <c r="C2152" s="12">
        <v>37</v>
      </c>
      <c r="D2152" s="12" t="s">
        <v>552</v>
      </c>
      <c r="E2152" s="12">
        <v>20</v>
      </c>
      <c r="F2152" s="12">
        <v>5</v>
      </c>
      <c r="G2152" s="14">
        <v>30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1441</v>
      </c>
      <c r="B2153" s="12">
        <v>216</v>
      </c>
      <c r="C2153" s="12">
        <v>37</v>
      </c>
      <c r="D2153" s="12" t="s">
        <v>554</v>
      </c>
      <c r="E2153" s="12">
        <v>20</v>
      </c>
      <c r="F2153" s="12">
        <v>5</v>
      </c>
      <c r="G2153" s="14">
        <v>30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1441</v>
      </c>
      <c r="B2154" s="12">
        <v>216</v>
      </c>
      <c r="C2154" s="12">
        <v>37</v>
      </c>
      <c r="D2154" s="12" t="s">
        <v>550</v>
      </c>
      <c r="E2154" s="12">
        <v>20</v>
      </c>
      <c r="F2154" s="12">
        <v>5</v>
      </c>
      <c r="G2154" s="14">
        <v>30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1441</v>
      </c>
      <c r="B2155" s="12">
        <v>216</v>
      </c>
      <c r="C2155" s="12">
        <v>37</v>
      </c>
      <c r="D2155" s="12" t="s">
        <v>541</v>
      </c>
      <c r="E2155" s="12">
        <v>20</v>
      </c>
      <c r="F2155" s="12">
        <v>5</v>
      </c>
      <c r="G2155" s="14">
        <v>30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1441</v>
      </c>
      <c r="B2156" s="12">
        <v>354</v>
      </c>
      <c r="C2156" s="12">
        <v>132</v>
      </c>
      <c r="D2156" s="12" t="s">
        <v>558</v>
      </c>
      <c r="E2156" s="12">
        <v>20</v>
      </c>
      <c r="F2156" s="12">
        <v>5</v>
      </c>
      <c r="G2156" s="14">
        <v>30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1441</v>
      </c>
      <c r="B2157" s="12">
        <v>354</v>
      </c>
      <c r="C2157" s="12">
        <v>132</v>
      </c>
      <c r="D2157" s="12" t="s">
        <v>552</v>
      </c>
      <c r="E2157" s="12">
        <v>20</v>
      </c>
      <c r="F2157" s="12">
        <v>5</v>
      </c>
      <c r="G2157" s="14">
        <v>30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1441</v>
      </c>
      <c r="B2158" s="12">
        <v>354</v>
      </c>
      <c r="C2158" s="12">
        <v>132</v>
      </c>
      <c r="D2158" s="12" t="s">
        <v>554</v>
      </c>
      <c r="E2158" s="12">
        <v>20</v>
      </c>
      <c r="F2158" s="12">
        <v>5</v>
      </c>
      <c r="G2158" s="14">
        <v>30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1441</v>
      </c>
      <c r="B2159" s="12">
        <v>354</v>
      </c>
      <c r="C2159" s="12">
        <v>132</v>
      </c>
      <c r="D2159" s="12" t="s">
        <v>550</v>
      </c>
      <c r="E2159" s="12">
        <v>20</v>
      </c>
      <c r="F2159" s="12">
        <v>5</v>
      </c>
      <c r="G2159" s="14">
        <v>30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1441</v>
      </c>
      <c r="B2160" s="12">
        <v>354</v>
      </c>
      <c r="C2160" s="12">
        <v>132</v>
      </c>
      <c r="D2160" s="12" t="s">
        <v>541</v>
      </c>
      <c r="E2160" s="12">
        <v>20</v>
      </c>
      <c r="F2160" s="12">
        <v>5</v>
      </c>
      <c r="G2160" s="14">
        <v>30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1441</v>
      </c>
      <c r="B2161" s="12">
        <v>311</v>
      </c>
      <c r="C2161" s="12">
        <v>65</v>
      </c>
      <c r="D2161" s="12" t="s">
        <v>558</v>
      </c>
      <c r="E2161" s="12">
        <v>20</v>
      </c>
      <c r="F2161" s="12">
        <v>5</v>
      </c>
      <c r="G2161" s="14">
        <v>30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1441</v>
      </c>
      <c r="B2162" s="12">
        <v>311</v>
      </c>
      <c r="C2162" s="12">
        <v>65</v>
      </c>
      <c r="D2162" s="12" t="s">
        <v>552</v>
      </c>
      <c r="E2162" s="12">
        <v>20</v>
      </c>
      <c r="F2162" s="12">
        <v>5</v>
      </c>
      <c r="G2162" s="14">
        <v>30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1441</v>
      </c>
      <c r="B2163" s="12">
        <v>311</v>
      </c>
      <c r="C2163" s="12">
        <v>65</v>
      </c>
      <c r="D2163" s="12" t="s">
        <v>554</v>
      </c>
      <c r="E2163" s="12">
        <v>20</v>
      </c>
      <c r="F2163" s="12">
        <v>5</v>
      </c>
      <c r="G2163" s="14">
        <v>30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1441</v>
      </c>
      <c r="B2164" s="12">
        <v>311</v>
      </c>
      <c r="C2164" s="12">
        <v>65</v>
      </c>
      <c r="D2164" s="12" t="s">
        <v>550</v>
      </c>
      <c r="E2164" s="12">
        <v>20</v>
      </c>
      <c r="F2164" s="12">
        <v>5</v>
      </c>
      <c r="G2164" s="14">
        <v>30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1441</v>
      </c>
      <c r="B2165" s="12">
        <v>311</v>
      </c>
      <c r="C2165" s="12">
        <v>65</v>
      </c>
      <c r="D2165" s="12" t="s">
        <v>541</v>
      </c>
      <c r="E2165" s="12">
        <v>20</v>
      </c>
      <c r="F2165" s="12">
        <v>5</v>
      </c>
      <c r="G2165" s="14">
        <v>30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1440</v>
      </c>
      <c r="B2166" s="12">
        <v>72</v>
      </c>
      <c r="C2166" s="12">
        <v>311</v>
      </c>
      <c r="D2166" s="12" t="s">
        <v>558</v>
      </c>
      <c r="E2166" s="12">
        <v>20</v>
      </c>
      <c r="F2166" s="12">
        <v>5</v>
      </c>
      <c r="G2166" s="14">
        <v>30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1441</v>
      </c>
      <c r="B2167" s="12">
        <v>72</v>
      </c>
      <c r="C2167" s="12">
        <v>311</v>
      </c>
      <c r="D2167" s="12" t="s">
        <v>552</v>
      </c>
      <c r="E2167" s="12">
        <v>20</v>
      </c>
      <c r="F2167" s="12">
        <v>5</v>
      </c>
      <c r="G2167" s="14">
        <v>30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1441</v>
      </c>
      <c r="B2168" s="12">
        <v>72</v>
      </c>
      <c r="C2168" s="12">
        <v>311</v>
      </c>
      <c r="D2168" s="12" t="s">
        <v>554</v>
      </c>
      <c r="E2168" s="12">
        <v>20</v>
      </c>
      <c r="F2168" s="12">
        <v>5</v>
      </c>
      <c r="G2168" s="14">
        <v>30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1441</v>
      </c>
      <c r="B2169" s="12">
        <v>72</v>
      </c>
      <c r="C2169" s="12">
        <v>311</v>
      </c>
      <c r="D2169" s="12" t="s">
        <v>550</v>
      </c>
      <c r="E2169" s="12">
        <v>20</v>
      </c>
      <c r="F2169" s="12">
        <v>5</v>
      </c>
      <c r="G2169" s="14">
        <v>30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1441</v>
      </c>
      <c r="B2170" s="12">
        <v>72</v>
      </c>
      <c r="C2170" s="12">
        <v>311</v>
      </c>
      <c r="D2170" s="12" t="s">
        <v>541</v>
      </c>
      <c r="E2170" s="12">
        <v>20</v>
      </c>
      <c r="F2170" s="12">
        <v>5</v>
      </c>
      <c r="G2170" s="14">
        <v>30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1440</v>
      </c>
      <c r="B2171" s="12">
        <v>115</v>
      </c>
      <c r="C2171" s="12">
        <v>160</v>
      </c>
      <c r="D2171" s="12" t="s">
        <v>558</v>
      </c>
      <c r="E2171" s="12">
        <v>20</v>
      </c>
      <c r="F2171" s="12">
        <v>5</v>
      </c>
      <c r="G2171" s="14">
        <v>30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1441</v>
      </c>
      <c r="B2172" s="12">
        <v>115</v>
      </c>
      <c r="C2172" s="12">
        <v>160</v>
      </c>
      <c r="D2172" s="12" t="s">
        <v>552</v>
      </c>
      <c r="E2172" s="12">
        <v>20</v>
      </c>
      <c r="F2172" s="12">
        <v>5</v>
      </c>
      <c r="G2172" s="14">
        <v>30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1441</v>
      </c>
      <c r="B2173" s="12">
        <v>115</v>
      </c>
      <c r="C2173" s="12">
        <v>160</v>
      </c>
      <c r="D2173" s="12" t="s">
        <v>554</v>
      </c>
      <c r="E2173" s="12">
        <v>20</v>
      </c>
      <c r="F2173" s="12">
        <v>5</v>
      </c>
      <c r="G2173" s="14">
        <v>30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1441</v>
      </c>
      <c r="B2174" s="12">
        <v>115</v>
      </c>
      <c r="C2174" s="12">
        <v>160</v>
      </c>
      <c r="D2174" s="12" t="s">
        <v>550</v>
      </c>
      <c r="E2174" s="12">
        <v>20</v>
      </c>
      <c r="F2174" s="12">
        <v>5</v>
      </c>
      <c r="G2174" s="14">
        <v>30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1441</v>
      </c>
      <c r="B2175" s="12">
        <v>115</v>
      </c>
      <c r="C2175" s="12">
        <v>160</v>
      </c>
      <c r="D2175" s="12" t="s">
        <v>541</v>
      </c>
      <c r="E2175" s="12">
        <v>20</v>
      </c>
      <c r="F2175" s="12">
        <v>5</v>
      </c>
      <c r="G2175" s="14">
        <v>30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1440</v>
      </c>
      <c r="B2176" s="12">
        <v>184</v>
      </c>
      <c r="C2176" s="12">
        <v>287</v>
      </c>
      <c r="D2176" s="12" t="s">
        <v>558</v>
      </c>
      <c r="E2176" s="12">
        <v>20</v>
      </c>
      <c r="F2176" s="12">
        <v>5</v>
      </c>
      <c r="G2176" s="14">
        <v>30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1441</v>
      </c>
      <c r="B2177" s="12">
        <v>184</v>
      </c>
      <c r="C2177" s="12">
        <v>287</v>
      </c>
      <c r="D2177" s="12" t="s">
        <v>552</v>
      </c>
      <c r="E2177" s="12">
        <v>20</v>
      </c>
      <c r="F2177" s="12">
        <v>5</v>
      </c>
      <c r="G2177" s="14">
        <v>30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1441</v>
      </c>
      <c r="B2178" s="12">
        <v>184</v>
      </c>
      <c r="C2178" s="12">
        <v>287</v>
      </c>
      <c r="D2178" s="12" t="s">
        <v>554</v>
      </c>
      <c r="E2178" s="12">
        <v>20</v>
      </c>
      <c r="F2178" s="12">
        <v>5</v>
      </c>
      <c r="G2178" s="14">
        <v>30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1441</v>
      </c>
      <c r="B2179" s="12">
        <v>184</v>
      </c>
      <c r="C2179" s="12">
        <v>287</v>
      </c>
      <c r="D2179" s="12" t="s">
        <v>550</v>
      </c>
      <c r="E2179" s="12">
        <v>20</v>
      </c>
      <c r="F2179" s="12">
        <v>5</v>
      </c>
      <c r="G2179" s="14">
        <v>30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1441</v>
      </c>
      <c r="B2180" s="12">
        <v>184</v>
      </c>
      <c r="C2180" s="12">
        <v>287</v>
      </c>
      <c r="D2180" s="12" t="s">
        <v>541</v>
      </c>
      <c r="E2180" s="12">
        <v>20</v>
      </c>
      <c r="F2180" s="12">
        <v>5</v>
      </c>
      <c r="G2180" s="14">
        <v>30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1440</v>
      </c>
      <c r="B2181" s="12">
        <v>315</v>
      </c>
      <c r="C2181" s="12">
        <v>250</v>
      </c>
      <c r="D2181" s="12" t="s">
        <v>558</v>
      </c>
      <c r="E2181" s="12">
        <v>20</v>
      </c>
      <c r="F2181" s="12">
        <v>5</v>
      </c>
      <c r="G2181" s="14">
        <v>30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1441</v>
      </c>
      <c r="B2182" s="12">
        <v>315</v>
      </c>
      <c r="C2182" s="12">
        <v>250</v>
      </c>
      <c r="D2182" s="12" t="s">
        <v>552</v>
      </c>
      <c r="E2182" s="12">
        <v>20</v>
      </c>
      <c r="F2182" s="12">
        <v>5</v>
      </c>
      <c r="G2182" s="14">
        <v>30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1441</v>
      </c>
      <c r="B2183" s="12">
        <v>315</v>
      </c>
      <c r="C2183" s="12">
        <v>250</v>
      </c>
      <c r="D2183" s="12" t="s">
        <v>554</v>
      </c>
      <c r="E2183" s="12">
        <v>20</v>
      </c>
      <c r="F2183" s="12">
        <v>5</v>
      </c>
      <c r="G2183" s="14">
        <v>30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1441</v>
      </c>
      <c r="B2184" s="12">
        <v>315</v>
      </c>
      <c r="C2184" s="12">
        <v>250</v>
      </c>
      <c r="D2184" s="12" t="s">
        <v>550</v>
      </c>
      <c r="E2184" s="12">
        <v>20</v>
      </c>
      <c r="F2184" s="12">
        <v>5</v>
      </c>
      <c r="G2184" s="14">
        <v>30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1441</v>
      </c>
      <c r="B2185" s="12">
        <v>315</v>
      </c>
      <c r="C2185" s="12">
        <v>250</v>
      </c>
      <c r="D2185" s="12" t="s">
        <v>541</v>
      </c>
      <c r="E2185" s="12">
        <v>20</v>
      </c>
      <c r="F2185" s="12">
        <v>5</v>
      </c>
      <c r="G2185" s="14">
        <v>30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1440</v>
      </c>
      <c r="B2186" s="12">
        <v>215</v>
      </c>
      <c r="C2186" s="12">
        <v>122</v>
      </c>
      <c r="D2186" s="12" t="s">
        <v>558</v>
      </c>
      <c r="E2186" s="12">
        <v>20</v>
      </c>
      <c r="F2186" s="12">
        <v>5</v>
      </c>
      <c r="G2186" s="14">
        <v>30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1441</v>
      </c>
      <c r="B2187" s="12">
        <v>215</v>
      </c>
      <c r="C2187" s="12">
        <v>122</v>
      </c>
      <c r="D2187" s="12" t="s">
        <v>552</v>
      </c>
      <c r="E2187" s="12">
        <v>20</v>
      </c>
      <c r="F2187" s="12">
        <v>5</v>
      </c>
      <c r="G2187" s="14">
        <v>30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8" spans="1:14">
      <c r="A2188" s="11" t="s">
        <v>1441</v>
      </c>
      <c r="B2188" s="12">
        <v>215</v>
      </c>
      <c r="C2188" s="12">
        <v>122</v>
      </c>
      <c r="D2188" s="12" t="s">
        <v>554</v>
      </c>
      <c r="E2188" s="12">
        <v>20</v>
      </c>
      <c r="F2188" s="12">
        <v>5</v>
      </c>
      <c r="G2188" s="14">
        <v>30</v>
      </c>
      <c r="H2188" s="12">
        <v>0</v>
      </c>
      <c r="I2188" s="12">
        <v>246</v>
      </c>
      <c r="J2188" s="12">
        <v>0</v>
      </c>
      <c r="K2188" s="12">
        <v>0</v>
      </c>
      <c r="L2188" s="12">
        <v>0</v>
      </c>
      <c r="M2188" s="12">
        <v>0</v>
      </c>
      <c r="N2188" s="12">
        <v>0</v>
      </c>
    </row>
    <row r="2189" spans="1:14">
      <c r="A2189" s="11" t="s">
        <v>1441</v>
      </c>
      <c r="B2189" s="12">
        <v>215</v>
      </c>
      <c r="C2189" s="12">
        <v>122</v>
      </c>
      <c r="D2189" s="12" t="s">
        <v>550</v>
      </c>
      <c r="E2189" s="12">
        <v>20</v>
      </c>
      <c r="F2189" s="12">
        <v>5</v>
      </c>
      <c r="G2189" s="14">
        <v>30</v>
      </c>
      <c r="H2189" s="12">
        <v>0</v>
      </c>
      <c r="I2189" s="12">
        <v>246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</row>
    <row r="2190" spans="1:14">
      <c r="A2190" s="11" t="s">
        <v>1441</v>
      </c>
      <c r="B2190" s="12">
        <v>215</v>
      </c>
      <c r="C2190" s="12">
        <v>122</v>
      </c>
      <c r="D2190" s="12" t="s">
        <v>541</v>
      </c>
      <c r="E2190" s="12">
        <v>20</v>
      </c>
      <c r="F2190" s="12">
        <v>5</v>
      </c>
      <c r="G2190" s="14">
        <v>30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2" spans="1:14">
      <c r="A2192" s="11" t="s">
        <v>1444</v>
      </c>
    </row>
    <row r="2193" spans="1:14">
      <c r="A2193" s="11" t="s">
        <v>1445</v>
      </c>
      <c r="B2193" s="12">
        <v>150</v>
      </c>
      <c r="C2193" s="12">
        <v>150</v>
      </c>
      <c r="D2193" s="12" t="s">
        <v>558</v>
      </c>
      <c r="E2193" s="12">
        <v>130</v>
      </c>
      <c r="F2193" s="12">
        <v>60</v>
      </c>
      <c r="G2193" s="12">
        <v>80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1445</v>
      </c>
      <c r="B2194" s="12">
        <v>150</v>
      </c>
      <c r="C2194" s="12">
        <v>150</v>
      </c>
      <c r="D2194" s="12" t="s">
        <v>552</v>
      </c>
      <c r="E2194" s="12">
        <v>130</v>
      </c>
      <c r="F2194" s="12">
        <v>60</v>
      </c>
      <c r="G2194" s="12">
        <v>80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1446</v>
      </c>
      <c r="B2195" s="12">
        <v>150</v>
      </c>
      <c r="C2195" s="12">
        <v>150</v>
      </c>
      <c r="D2195" s="12" t="s">
        <v>554</v>
      </c>
      <c r="E2195" s="12">
        <v>130</v>
      </c>
      <c r="F2195" s="12">
        <v>60</v>
      </c>
      <c r="G2195" s="12">
        <v>80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1446</v>
      </c>
      <c r="B2196" s="12">
        <v>150</v>
      </c>
      <c r="C2196" s="12">
        <v>150</v>
      </c>
      <c r="D2196" s="12" t="s">
        <v>550</v>
      </c>
      <c r="E2196" s="12">
        <v>130</v>
      </c>
      <c r="F2196" s="12">
        <v>60</v>
      </c>
      <c r="G2196" s="12">
        <v>80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1446</v>
      </c>
      <c r="B2197" s="12">
        <v>150</v>
      </c>
      <c r="C2197" s="12">
        <v>150</v>
      </c>
      <c r="D2197" s="12" t="s">
        <v>541</v>
      </c>
      <c r="E2197" s="12">
        <v>130</v>
      </c>
      <c r="F2197" s="12">
        <v>60</v>
      </c>
      <c r="G2197" s="12">
        <v>80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1446</v>
      </c>
      <c r="B2198" s="12">
        <v>150</v>
      </c>
      <c r="C2198" s="12">
        <v>150</v>
      </c>
      <c r="D2198" s="12" t="s">
        <v>551</v>
      </c>
      <c r="E2198" s="12">
        <v>130</v>
      </c>
      <c r="F2198" s="12">
        <v>5</v>
      </c>
      <c r="G2198" s="12">
        <v>80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1446</v>
      </c>
      <c r="B2199" s="12">
        <v>150</v>
      </c>
      <c r="C2199" s="12">
        <v>150</v>
      </c>
      <c r="D2199" s="12" t="s">
        <v>553</v>
      </c>
      <c r="E2199" s="12">
        <v>130</v>
      </c>
      <c r="F2199" s="12">
        <v>5</v>
      </c>
      <c r="G2199" s="12">
        <v>80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1446</v>
      </c>
      <c r="B2200" s="12">
        <v>150</v>
      </c>
      <c r="C2200" s="12">
        <v>150</v>
      </c>
      <c r="D2200" s="12" t="s">
        <v>549</v>
      </c>
      <c r="E2200" s="12">
        <v>130</v>
      </c>
      <c r="F2200" s="12">
        <v>5</v>
      </c>
      <c r="G2200" s="12">
        <v>80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>
      <c r="A2201" s="11" t="s">
        <v>1446</v>
      </c>
      <c r="B2201" s="12">
        <v>150</v>
      </c>
      <c r="C2201" s="12">
        <v>150</v>
      </c>
      <c r="D2201" s="12" t="s">
        <v>557</v>
      </c>
      <c r="E2201" s="12">
        <v>130</v>
      </c>
      <c r="F2201" s="12">
        <v>5</v>
      </c>
      <c r="G2201" s="12">
        <v>80</v>
      </c>
      <c r="H2201" s="12">
        <v>0</v>
      </c>
      <c r="I2201" s="12">
        <v>246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</row>
    <row r="2202" spans="1:14">
      <c r="A2202" s="11" t="s">
        <v>1446</v>
      </c>
      <c r="B2202" s="12">
        <v>150</v>
      </c>
      <c r="C2202" s="12">
        <v>150</v>
      </c>
      <c r="D2202" s="12" t="s">
        <v>540</v>
      </c>
      <c r="E2202" s="12">
        <v>130</v>
      </c>
      <c r="F2202" s="12">
        <v>5</v>
      </c>
      <c r="G2202" s="12">
        <v>80</v>
      </c>
      <c r="H2202" s="12">
        <v>0</v>
      </c>
      <c r="I2202" s="12">
        <v>246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</row>
    <row r="2203" spans="1:14">
      <c r="A2203" s="11" t="s">
        <v>1446</v>
      </c>
      <c r="B2203" s="12">
        <v>150</v>
      </c>
      <c r="C2203" s="12">
        <v>150</v>
      </c>
      <c r="D2203" s="12" t="s">
        <v>1434</v>
      </c>
      <c r="E2203" s="12">
        <v>130</v>
      </c>
      <c r="F2203" s="12">
        <v>5</v>
      </c>
      <c r="G2203" s="12">
        <v>80</v>
      </c>
      <c r="H2203" s="12">
        <v>0</v>
      </c>
      <c r="I2203" s="12">
        <v>246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</row>
    <row r="2204" spans="1:14" s="18" customFormat="1">
      <c r="A2204" s="19" t="s">
        <v>1446</v>
      </c>
      <c r="B2204" s="18">
        <v>150</v>
      </c>
      <c r="C2204" s="18">
        <v>150</v>
      </c>
      <c r="D2204" s="18" t="s">
        <v>1442</v>
      </c>
      <c r="E2204" s="18">
        <v>130</v>
      </c>
      <c r="F2204" s="18">
        <v>5</v>
      </c>
      <c r="G2204" s="18">
        <v>60</v>
      </c>
      <c r="H2204" s="18">
        <v>0</v>
      </c>
      <c r="I2204" s="18">
        <v>246</v>
      </c>
      <c r="J2204" s="18">
        <v>0</v>
      </c>
      <c r="K2204" s="18">
        <v>0</v>
      </c>
      <c r="L2204" s="12">
        <v>0</v>
      </c>
      <c r="M2204" s="12">
        <v>0</v>
      </c>
      <c r="N2204" s="12">
        <v>0</v>
      </c>
    </row>
    <row r="2205" spans="1:14" s="18" customFormat="1">
      <c r="A2205" s="19" t="s">
        <v>1446</v>
      </c>
      <c r="B2205" s="18">
        <v>150</v>
      </c>
      <c r="C2205" s="18">
        <v>150</v>
      </c>
      <c r="D2205" s="18" t="s">
        <v>1443</v>
      </c>
      <c r="E2205" s="18">
        <v>130</v>
      </c>
      <c r="F2205" s="18">
        <v>5</v>
      </c>
      <c r="G2205" s="18">
        <v>60</v>
      </c>
      <c r="H2205" s="18">
        <v>0</v>
      </c>
      <c r="I2205" s="18">
        <v>246</v>
      </c>
      <c r="J2205" s="18">
        <v>0</v>
      </c>
      <c r="K2205" s="18">
        <v>0</v>
      </c>
      <c r="L2205" s="12">
        <v>0</v>
      </c>
      <c r="M2205" s="12">
        <v>0</v>
      </c>
      <c r="N2205" s="12">
        <v>0</v>
      </c>
    </row>
    <row r="2207" spans="1:14">
      <c r="A2207" s="11" t="s">
        <v>1445</v>
      </c>
      <c r="B2207" s="12">
        <v>125</v>
      </c>
      <c r="C2207" s="12">
        <v>180</v>
      </c>
      <c r="D2207" s="12" t="s">
        <v>558</v>
      </c>
      <c r="E2207" s="12">
        <v>20</v>
      </c>
      <c r="F2207" s="12">
        <v>5</v>
      </c>
      <c r="G2207" s="14">
        <v>30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1446</v>
      </c>
      <c r="B2208" s="12">
        <v>125</v>
      </c>
      <c r="C2208" s="12">
        <v>180</v>
      </c>
      <c r="D2208" s="12" t="s">
        <v>552</v>
      </c>
      <c r="E2208" s="12">
        <v>20</v>
      </c>
      <c r="F2208" s="12">
        <v>5</v>
      </c>
      <c r="G2208" s="14">
        <v>30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1446</v>
      </c>
      <c r="B2209" s="12">
        <v>125</v>
      </c>
      <c r="C2209" s="12">
        <v>180</v>
      </c>
      <c r="D2209" s="12" t="s">
        <v>554</v>
      </c>
      <c r="E2209" s="12">
        <v>20</v>
      </c>
      <c r="F2209" s="12">
        <v>5</v>
      </c>
      <c r="G2209" s="14">
        <v>30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1446</v>
      </c>
      <c r="B2210" s="12">
        <v>125</v>
      </c>
      <c r="C2210" s="12">
        <v>180</v>
      </c>
      <c r="D2210" s="12" t="s">
        <v>550</v>
      </c>
      <c r="E2210" s="12">
        <v>20</v>
      </c>
      <c r="F2210" s="12">
        <v>5</v>
      </c>
      <c r="G2210" s="14">
        <v>30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1446</v>
      </c>
      <c r="B2211" s="12">
        <v>125</v>
      </c>
      <c r="C2211" s="12">
        <v>180</v>
      </c>
      <c r="D2211" s="12" t="s">
        <v>541</v>
      </c>
      <c r="E2211" s="12">
        <v>20</v>
      </c>
      <c r="F2211" s="12">
        <v>5</v>
      </c>
      <c r="G2211" s="14">
        <v>30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1446</v>
      </c>
      <c r="B2212" s="12">
        <v>233</v>
      </c>
      <c r="C2212" s="12">
        <v>233</v>
      </c>
      <c r="D2212" s="12" t="s">
        <v>558</v>
      </c>
      <c r="E2212" s="12">
        <v>20</v>
      </c>
      <c r="F2212" s="12">
        <v>5</v>
      </c>
      <c r="G2212" s="14">
        <v>30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1446</v>
      </c>
      <c r="B2213" s="12">
        <v>233</v>
      </c>
      <c r="C2213" s="12">
        <v>233</v>
      </c>
      <c r="D2213" s="12" t="s">
        <v>552</v>
      </c>
      <c r="E2213" s="12">
        <v>20</v>
      </c>
      <c r="F2213" s="12">
        <v>5</v>
      </c>
      <c r="G2213" s="14">
        <v>30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1446</v>
      </c>
      <c r="B2214" s="12">
        <v>233</v>
      </c>
      <c r="C2214" s="12">
        <v>233</v>
      </c>
      <c r="D2214" s="12" t="s">
        <v>554</v>
      </c>
      <c r="E2214" s="12">
        <v>20</v>
      </c>
      <c r="F2214" s="12">
        <v>5</v>
      </c>
      <c r="G2214" s="14">
        <v>30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1446</v>
      </c>
      <c r="B2215" s="12">
        <v>233</v>
      </c>
      <c r="C2215" s="12">
        <v>233</v>
      </c>
      <c r="D2215" s="12" t="s">
        <v>550</v>
      </c>
      <c r="E2215" s="12">
        <v>20</v>
      </c>
      <c r="F2215" s="12">
        <v>5</v>
      </c>
      <c r="G2215" s="14">
        <v>30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1446</v>
      </c>
      <c r="B2216" s="12">
        <v>233</v>
      </c>
      <c r="C2216" s="12">
        <v>233</v>
      </c>
      <c r="D2216" s="12" t="s">
        <v>541</v>
      </c>
      <c r="E2216" s="12">
        <v>20</v>
      </c>
      <c r="F2216" s="12">
        <v>5</v>
      </c>
      <c r="G2216" s="14">
        <v>30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1446</v>
      </c>
      <c r="B2217" s="12">
        <v>239</v>
      </c>
      <c r="C2217" s="12">
        <v>79</v>
      </c>
      <c r="D2217" s="12" t="s">
        <v>558</v>
      </c>
      <c r="E2217" s="12">
        <v>20</v>
      </c>
      <c r="F2217" s="12">
        <v>5</v>
      </c>
      <c r="G2217" s="14">
        <v>30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1446</v>
      </c>
      <c r="B2218" s="12">
        <v>239</v>
      </c>
      <c r="C2218" s="12">
        <v>79</v>
      </c>
      <c r="D2218" s="12" t="s">
        <v>552</v>
      </c>
      <c r="E2218" s="12">
        <v>20</v>
      </c>
      <c r="F2218" s="12">
        <v>5</v>
      </c>
      <c r="G2218" s="14">
        <v>30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1446</v>
      </c>
      <c r="B2219" s="12">
        <v>239</v>
      </c>
      <c r="C2219" s="12">
        <v>79</v>
      </c>
      <c r="D2219" s="12" t="s">
        <v>554</v>
      </c>
      <c r="E2219" s="12">
        <v>20</v>
      </c>
      <c r="F2219" s="12">
        <v>5</v>
      </c>
      <c r="G2219" s="14">
        <v>30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1446</v>
      </c>
      <c r="B2220" s="12">
        <v>239</v>
      </c>
      <c r="C2220" s="12">
        <v>79</v>
      </c>
      <c r="D2220" s="12" t="s">
        <v>550</v>
      </c>
      <c r="E2220" s="12">
        <v>20</v>
      </c>
      <c r="F2220" s="12">
        <v>5</v>
      </c>
      <c r="G2220" s="14">
        <v>30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1446</v>
      </c>
      <c r="B2221" s="12">
        <v>239</v>
      </c>
      <c r="C2221" s="12">
        <v>79</v>
      </c>
      <c r="D2221" s="12" t="s">
        <v>541</v>
      </c>
      <c r="E2221" s="12">
        <v>20</v>
      </c>
      <c r="F2221" s="12">
        <v>5</v>
      </c>
      <c r="G2221" s="14">
        <v>30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1445</v>
      </c>
      <c r="B2222" s="12">
        <v>154</v>
      </c>
      <c r="C2222" s="12">
        <v>230</v>
      </c>
      <c r="D2222" s="12" t="s">
        <v>558</v>
      </c>
      <c r="E2222" s="12">
        <v>20</v>
      </c>
      <c r="F2222" s="12">
        <v>5</v>
      </c>
      <c r="G2222" s="14">
        <v>30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1445</v>
      </c>
      <c r="B2223" s="12">
        <v>154</v>
      </c>
      <c r="C2223" s="12">
        <v>230</v>
      </c>
      <c r="D2223" s="12" t="s">
        <v>552</v>
      </c>
      <c r="E2223" s="12">
        <v>20</v>
      </c>
      <c r="F2223" s="12">
        <v>5</v>
      </c>
      <c r="G2223" s="14">
        <v>30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1446</v>
      </c>
      <c r="B2224" s="12">
        <v>154</v>
      </c>
      <c r="C2224" s="12">
        <v>230</v>
      </c>
      <c r="D2224" s="12" t="s">
        <v>554</v>
      </c>
      <c r="E2224" s="12">
        <v>20</v>
      </c>
      <c r="F2224" s="12">
        <v>5</v>
      </c>
      <c r="G2224" s="14">
        <v>30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1446</v>
      </c>
      <c r="B2225" s="12">
        <v>154</v>
      </c>
      <c r="C2225" s="12">
        <v>230</v>
      </c>
      <c r="D2225" s="12" t="s">
        <v>550</v>
      </c>
      <c r="E2225" s="12">
        <v>20</v>
      </c>
      <c r="F2225" s="12">
        <v>5</v>
      </c>
      <c r="G2225" s="14">
        <v>30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1446</v>
      </c>
      <c r="B2226" s="12">
        <v>154</v>
      </c>
      <c r="C2226" s="12">
        <v>230</v>
      </c>
      <c r="D2226" s="12" t="s">
        <v>541</v>
      </c>
      <c r="E2226" s="12">
        <v>20</v>
      </c>
      <c r="F2226" s="12">
        <v>5</v>
      </c>
      <c r="G2226" s="14">
        <v>30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1445</v>
      </c>
      <c r="B2227" s="12">
        <v>175</v>
      </c>
      <c r="C2227" s="12">
        <v>72</v>
      </c>
      <c r="D2227" s="12" t="s">
        <v>558</v>
      </c>
      <c r="E2227" s="12">
        <v>20</v>
      </c>
      <c r="F2227" s="12">
        <v>5</v>
      </c>
      <c r="G2227" s="14">
        <v>30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1445</v>
      </c>
      <c r="B2228" s="12">
        <v>175</v>
      </c>
      <c r="C2228" s="12">
        <v>72</v>
      </c>
      <c r="D2228" s="12" t="s">
        <v>552</v>
      </c>
      <c r="E2228" s="12">
        <v>20</v>
      </c>
      <c r="F2228" s="12">
        <v>5</v>
      </c>
      <c r="G2228" s="14">
        <v>30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1446</v>
      </c>
      <c r="B2229" s="12">
        <v>175</v>
      </c>
      <c r="C2229" s="12">
        <v>72</v>
      </c>
      <c r="D2229" s="12" t="s">
        <v>554</v>
      </c>
      <c r="E2229" s="12">
        <v>20</v>
      </c>
      <c r="F2229" s="12">
        <v>5</v>
      </c>
      <c r="G2229" s="14">
        <v>30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1446</v>
      </c>
      <c r="B2230" s="12">
        <v>175</v>
      </c>
      <c r="C2230" s="12">
        <v>72</v>
      </c>
      <c r="D2230" s="12" t="s">
        <v>550</v>
      </c>
      <c r="E2230" s="12">
        <v>20</v>
      </c>
      <c r="F2230" s="12">
        <v>5</v>
      </c>
      <c r="G2230" s="14">
        <v>30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1446</v>
      </c>
      <c r="B2231" s="12">
        <v>175</v>
      </c>
      <c r="C2231" s="12">
        <v>72</v>
      </c>
      <c r="D2231" s="12" t="s">
        <v>541</v>
      </c>
      <c r="E2231" s="12">
        <v>20</v>
      </c>
      <c r="F2231" s="12">
        <v>5</v>
      </c>
      <c r="G2231" s="14">
        <v>30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1445</v>
      </c>
      <c r="B2232" s="12">
        <v>230</v>
      </c>
      <c r="C2232" s="12">
        <v>160</v>
      </c>
      <c r="D2232" s="12" t="s">
        <v>558</v>
      </c>
      <c r="E2232" s="12">
        <v>20</v>
      </c>
      <c r="F2232" s="12">
        <v>5</v>
      </c>
      <c r="G2232" s="14">
        <v>30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1445</v>
      </c>
      <c r="B2233" s="12">
        <v>230</v>
      </c>
      <c r="C2233" s="12">
        <v>160</v>
      </c>
      <c r="D2233" s="12" t="s">
        <v>552</v>
      </c>
      <c r="E2233" s="12">
        <v>20</v>
      </c>
      <c r="F2233" s="12">
        <v>5</v>
      </c>
      <c r="G2233" s="14">
        <v>30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4" spans="1:14">
      <c r="A2234" s="11" t="s">
        <v>1446</v>
      </c>
      <c r="B2234" s="12">
        <v>230</v>
      </c>
      <c r="C2234" s="12">
        <v>160</v>
      </c>
      <c r="D2234" s="12" t="s">
        <v>554</v>
      </c>
      <c r="E2234" s="12">
        <v>20</v>
      </c>
      <c r="F2234" s="12">
        <v>5</v>
      </c>
      <c r="G2234" s="14">
        <v>30</v>
      </c>
      <c r="H2234" s="12">
        <v>0</v>
      </c>
      <c r="I2234" s="12">
        <v>246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</row>
    <row r="2235" spans="1:14">
      <c r="A2235" s="11" t="s">
        <v>1446</v>
      </c>
      <c r="B2235" s="12">
        <v>230</v>
      </c>
      <c r="C2235" s="12">
        <v>160</v>
      </c>
      <c r="D2235" s="12" t="s">
        <v>550</v>
      </c>
      <c r="E2235" s="12">
        <v>20</v>
      </c>
      <c r="F2235" s="12">
        <v>5</v>
      </c>
      <c r="G2235" s="14">
        <v>30</v>
      </c>
      <c r="H2235" s="12">
        <v>0</v>
      </c>
      <c r="I2235" s="12">
        <v>246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</row>
    <row r="2236" spans="1:14">
      <c r="A2236" s="11" t="s">
        <v>1446</v>
      </c>
      <c r="B2236" s="12">
        <v>230</v>
      </c>
      <c r="C2236" s="12">
        <v>160</v>
      </c>
      <c r="D2236" s="12" t="s">
        <v>541</v>
      </c>
      <c r="E2236" s="12">
        <v>20</v>
      </c>
      <c r="F2236" s="12">
        <v>5</v>
      </c>
      <c r="G2236" s="14">
        <v>30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8" spans="1:14">
      <c r="A2238" s="11" t="s">
        <v>1447</v>
      </c>
    </row>
    <row r="2239" spans="1:14">
      <c r="A2239" s="11" t="s">
        <v>1448</v>
      </c>
      <c r="B2239" s="12">
        <v>150</v>
      </c>
      <c r="C2239" s="12">
        <v>140</v>
      </c>
      <c r="D2239" s="12" t="s">
        <v>558</v>
      </c>
      <c r="E2239" s="12">
        <v>130</v>
      </c>
      <c r="F2239" s="12">
        <v>60</v>
      </c>
      <c r="G2239" s="12">
        <v>80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1449</v>
      </c>
      <c r="B2240" s="12">
        <v>150</v>
      </c>
      <c r="C2240" s="12">
        <v>140</v>
      </c>
      <c r="D2240" s="12" t="s">
        <v>552</v>
      </c>
      <c r="E2240" s="12">
        <v>130</v>
      </c>
      <c r="F2240" s="12">
        <v>60</v>
      </c>
      <c r="G2240" s="12">
        <v>80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1449</v>
      </c>
      <c r="B2241" s="12">
        <v>150</v>
      </c>
      <c r="C2241" s="12">
        <v>140</v>
      </c>
      <c r="D2241" s="12" t="s">
        <v>554</v>
      </c>
      <c r="E2241" s="12">
        <v>130</v>
      </c>
      <c r="F2241" s="12">
        <v>60</v>
      </c>
      <c r="G2241" s="12">
        <v>80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1449</v>
      </c>
      <c r="B2242" s="12">
        <v>150</v>
      </c>
      <c r="C2242" s="12">
        <v>140</v>
      </c>
      <c r="D2242" s="12" t="s">
        <v>550</v>
      </c>
      <c r="E2242" s="12">
        <v>130</v>
      </c>
      <c r="F2242" s="12">
        <v>60</v>
      </c>
      <c r="G2242" s="12">
        <v>80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1449</v>
      </c>
      <c r="B2243" s="12">
        <v>150</v>
      </c>
      <c r="C2243" s="12">
        <v>140</v>
      </c>
      <c r="D2243" s="12" t="s">
        <v>541</v>
      </c>
      <c r="E2243" s="12">
        <v>130</v>
      </c>
      <c r="F2243" s="12">
        <v>60</v>
      </c>
      <c r="G2243" s="12">
        <v>80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1449</v>
      </c>
      <c r="B2244" s="12">
        <v>150</v>
      </c>
      <c r="C2244" s="12">
        <v>140</v>
      </c>
      <c r="D2244" s="12" t="s">
        <v>551</v>
      </c>
      <c r="E2244" s="12">
        <v>200</v>
      </c>
      <c r="F2244" s="12">
        <v>5</v>
      </c>
      <c r="G2244" s="12">
        <v>80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1449</v>
      </c>
      <c r="B2245" s="12">
        <v>150</v>
      </c>
      <c r="C2245" s="12">
        <v>140</v>
      </c>
      <c r="D2245" s="12" t="s">
        <v>553</v>
      </c>
      <c r="E2245" s="12">
        <v>200</v>
      </c>
      <c r="F2245" s="12">
        <v>5</v>
      </c>
      <c r="G2245" s="12">
        <v>80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1449</v>
      </c>
      <c r="B2246" s="12">
        <v>150</v>
      </c>
      <c r="C2246" s="12">
        <v>140</v>
      </c>
      <c r="D2246" s="12" t="s">
        <v>549</v>
      </c>
      <c r="E2246" s="12">
        <v>200</v>
      </c>
      <c r="F2246" s="12">
        <v>5</v>
      </c>
      <c r="G2246" s="12">
        <v>80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>
      <c r="A2247" s="11" t="s">
        <v>1449</v>
      </c>
      <c r="B2247" s="12">
        <v>150</v>
      </c>
      <c r="C2247" s="12">
        <v>140</v>
      </c>
      <c r="D2247" s="12" t="s">
        <v>557</v>
      </c>
      <c r="E2247" s="12">
        <v>200</v>
      </c>
      <c r="F2247" s="12">
        <v>5</v>
      </c>
      <c r="G2247" s="12">
        <v>80</v>
      </c>
      <c r="H2247" s="12">
        <v>0</v>
      </c>
      <c r="I2247" s="12">
        <v>246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</row>
    <row r="2248" spans="1:14">
      <c r="A2248" s="11" t="s">
        <v>1449</v>
      </c>
      <c r="B2248" s="12">
        <v>150</v>
      </c>
      <c r="C2248" s="12">
        <v>140</v>
      </c>
      <c r="D2248" s="12" t="s">
        <v>540</v>
      </c>
      <c r="E2248" s="12">
        <v>200</v>
      </c>
      <c r="F2248" s="12">
        <v>5</v>
      </c>
      <c r="G2248" s="12">
        <v>80</v>
      </c>
      <c r="H2248" s="12">
        <v>0</v>
      </c>
      <c r="I2248" s="12">
        <v>246</v>
      </c>
      <c r="J2248" s="12">
        <v>0</v>
      </c>
      <c r="K2248" s="12">
        <v>0</v>
      </c>
      <c r="L2248" s="12">
        <v>0</v>
      </c>
      <c r="M2248" s="12">
        <v>0</v>
      </c>
      <c r="N2248" s="12">
        <v>0</v>
      </c>
    </row>
    <row r="2249" spans="1:14">
      <c r="A2249" s="11" t="s">
        <v>1449</v>
      </c>
      <c r="B2249" s="12">
        <v>150</v>
      </c>
      <c r="C2249" s="12">
        <v>140</v>
      </c>
      <c r="D2249" s="12" t="s">
        <v>1434</v>
      </c>
      <c r="E2249" s="12">
        <v>200</v>
      </c>
      <c r="F2249" s="12">
        <v>5</v>
      </c>
      <c r="G2249" s="12">
        <v>80</v>
      </c>
      <c r="H2249" s="12">
        <v>0</v>
      </c>
      <c r="I2249" s="12">
        <v>246</v>
      </c>
      <c r="J2249" s="12">
        <v>0</v>
      </c>
      <c r="K2249" s="12">
        <v>0</v>
      </c>
      <c r="L2249" s="12">
        <v>0</v>
      </c>
      <c r="M2249" s="12">
        <v>0</v>
      </c>
      <c r="N2249" s="12">
        <v>0</v>
      </c>
    </row>
    <row r="2250" spans="1:14" s="18" customFormat="1">
      <c r="A2250" s="19" t="s">
        <v>1449</v>
      </c>
      <c r="B2250" s="18">
        <v>150</v>
      </c>
      <c r="C2250" s="18">
        <v>140</v>
      </c>
      <c r="D2250" s="18" t="s">
        <v>1442</v>
      </c>
      <c r="E2250" s="18">
        <v>200</v>
      </c>
      <c r="F2250" s="18">
        <v>5</v>
      </c>
      <c r="G2250" s="18">
        <v>60</v>
      </c>
      <c r="H2250" s="18">
        <v>0</v>
      </c>
      <c r="I2250" s="18">
        <v>246</v>
      </c>
      <c r="J2250" s="18">
        <v>0</v>
      </c>
      <c r="K2250" s="18">
        <v>0</v>
      </c>
      <c r="L2250" s="12">
        <v>0</v>
      </c>
      <c r="M2250" s="12">
        <v>0</v>
      </c>
      <c r="N2250" s="12">
        <v>0</v>
      </c>
    </row>
    <row r="2251" spans="1:14" s="18" customFormat="1">
      <c r="A2251" s="19" t="s">
        <v>1449</v>
      </c>
      <c r="B2251" s="18">
        <v>150</v>
      </c>
      <c r="C2251" s="18">
        <v>140</v>
      </c>
      <c r="D2251" s="18" t="s">
        <v>1443</v>
      </c>
      <c r="E2251" s="18">
        <v>200</v>
      </c>
      <c r="F2251" s="18">
        <v>5</v>
      </c>
      <c r="G2251" s="18">
        <v>60</v>
      </c>
      <c r="H2251" s="18">
        <v>0</v>
      </c>
      <c r="I2251" s="18">
        <v>246</v>
      </c>
      <c r="J2251" s="18">
        <v>0</v>
      </c>
      <c r="K2251" s="18">
        <v>0</v>
      </c>
      <c r="L2251" s="12">
        <v>0</v>
      </c>
      <c r="M2251" s="12">
        <v>0</v>
      </c>
      <c r="N2251" s="12">
        <v>0</v>
      </c>
    </row>
    <row r="2253" spans="1:14">
      <c r="A2253" s="11" t="s">
        <v>1448</v>
      </c>
      <c r="B2253" s="12">
        <v>140</v>
      </c>
      <c r="C2253" s="12">
        <v>200</v>
      </c>
      <c r="D2253" s="12" t="s">
        <v>558</v>
      </c>
      <c r="E2253" s="12">
        <v>20</v>
      </c>
      <c r="F2253" s="12">
        <v>5</v>
      </c>
      <c r="G2253" s="14">
        <v>30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1449</v>
      </c>
      <c r="B2254" s="12">
        <v>140</v>
      </c>
      <c r="C2254" s="12">
        <v>200</v>
      </c>
      <c r="D2254" s="12" t="s">
        <v>552</v>
      </c>
      <c r="E2254" s="12">
        <v>20</v>
      </c>
      <c r="F2254" s="12">
        <v>5</v>
      </c>
      <c r="G2254" s="14">
        <v>30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1449</v>
      </c>
      <c r="B2255" s="12">
        <v>140</v>
      </c>
      <c r="C2255" s="12">
        <v>200</v>
      </c>
      <c r="D2255" s="12" t="s">
        <v>554</v>
      </c>
      <c r="E2255" s="12">
        <v>20</v>
      </c>
      <c r="F2255" s="12">
        <v>5</v>
      </c>
      <c r="G2255" s="14">
        <v>30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1449</v>
      </c>
      <c r="B2256" s="12">
        <v>140</v>
      </c>
      <c r="C2256" s="12">
        <v>200</v>
      </c>
      <c r="D2256" s="12" t="s">
        <v>550</v>
      </c>
      <c r="E2256" s="12">
        <v>20</v>
      </c>
      <c r="F2256" s="12">
        <v>5</v>
      </c>
      <c r="G2256" s="14">
        <v>30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1449</v>
      </c>
      <c r="B2257" s="12">
        <v>140</v>
      </c>
      <c r="C2257" s="12">
        <v>200</v>
      </c>
      <c r="D2257" s="12" t="s">
        <v>541</v>
      </c>
      <c r="E2257" s="12">
        <v>20</v>
      </c>
      <c r="F2257" s="12">
        <v>5</v>
      </c>
      <c r="G2257" s="14">
        <v>30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1449</v>
      </c>
      <c r="B2258" s="12">
        <v>73</v>
      </c>
      <c r="C2258" s="12">
        <v>47</v>
      </c>
      <c r="D2258" s="12" t="s">
        <v>558</v>
      </c>
      <c r="E2258" s="12">
        <v>20</v>
      </c>
      <c r="F2258" s="12">
        <v>5</v>
      </c>
      <c r="G2258" s="14">
        <v>30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1446</v>
      </c>
      <c r="B2259" s="12">
        <v>73</v>
      </c>
      <c r="C2259" s="12">
        <v>47</v>
      </c>
      <c r="D2259" s="12" t="s">
        <v>552</v>
      </c>
      <c r="E2259" s="12">
        <v>20</v>
      </c>
      <c r="F2259" s="12">
        <v>5</v>
      </c>
      <c r="G2259" s="14">
        <v>30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1449</v>
      </c>
      <c r="B2260" s="12">
        <v>73</v>
      </c>
      <c r="C2260" s="12">
        <v>47</v>
      </c>
      <c r="D2260" s="12" t="s">
        <v>554</v>
      </c>
      <c r="E2260" s="12">
        <v>20</v>
      </c>
      <c r="F2260" s="12">
        <v>5</v>
      </c>
      <c r="G2260" s="14">
        <v>30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1449</v>
      </c>
      <c r="B2261" s="12">
        <v>73</v>
      </c>
      <c r="C2261" s="12">
        <v>47</v>
      </c>
      <c r="D2261" s="12" t="s">
        <v>550</v>
      </c>
      <c r="E2261" s="12">
        <v>20</v>
      </c>
      <c r="F2261" s="12">
        <v>5</v>
      </c>
      <c r="G2261" s="14">
        <v>30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1448</v>
      </c>
      <c r="B2262" s="12">
        <v>73</v>
      </c>
      <c r="C2262" s="12">
        <v>47</v>
      </c>
      <c r="D2262" s="12" t="s">
        <v>541</v>
      </c>
      <c r="E2262" s="12">
        <v>20</v>
      </c>
      <c r="F2262" s="12">
        <v>5</v>
      </c>
      <c r="G2262" s="14">
        <v>30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1449</v>
      </c>
      <c r="B2263" s="12">
        <v>35</v>
      </c>
      <c r="C2263" s="12">
        <v>167</v>
      </c>
      <c r="D2263" s="12" t="s">
        <v>558</v>
      </c>
      <c r="E2263" s="12">
        <v>20</v>
      </c>
      <c r="F2263" s="12">
        <v>5</v>
      </c>
      <c r="G2263" s="14">
        <v>30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1449</v>
      </c>
      <c r="B2264" s="12">
        <v>35</v>
      </c>
      <c r="C2264" s="12">
        <v>167</v>
      </c>
      <c r="D2264" s="12" t="s">
        <v>552</v>
      </c>
      <c r="E2264" s="12">
        <v>20</v>
      </c>
      <c r="F2264" s="12">
        <v>5</v>
      </c>
      <c r="G2264" s="14">
        <v>30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1449</v>
      </c>
      <c r="B2265" s="12">
        <v>35</v>
      </c>
      <c r="C2265" s="12">
        <v>167</v>
      </c>
      <c r="D2265" s="12" t="s">
        <v>554</v>
      </c>
      <c r="E2265" s="12">
        <v>20</v>
      </c>
      <c r="F2265" s="12">
        <v>5</v>
      </c>
      <c r="G2265" s="14">
        <v>30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1449</v>
      </c>
      <c r="B2266" s="12">
        <v>35</v>
      </c>
      <c r="C2266" s="12">
        <v>167</v>
      </c>
      <c r="D2266" s="12" t="s">
        <v>550</v>
      </c>
      <c r="E2266" s="12">
        <v>20</v>
      </c>
      <c r="F2266" s="12">
        <v>5</v>
      </c>
      <c r="G2266" s="14">
        <v>30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1449</v>
      </c>
      <c r="B2267" s="12">
        <v>35</v>
      </c>
      <c r="C2267" s="12">
        <v>167</v>
      </c>
      <c r="D2267" s="12" t="s">
        <v>541</v>
      </c>
      <c r="E2267" s="12">
        <v>20</v>
      </c>
      <c r="F2267" s="12">
        <v>5</v>
      </c>
      <c r="G2267" s="14">
        <v>30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1448</v>
      </c>
      <c r="B2268" s="12">
        <v>218</v>
      </c>
      <c r="C2268" s="12">
        <v>199</v>
      </c>
      <c r="D2268" s="12" t="s">
        <v>558</v>
      </c>
      <c r="E2268" s="12">
        <v>20</v>
      </c>
      <c r="F2268" s="12">
        <v>5</v>
      </c>
      <c r="G2268" s="14">
        <v>30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1449</v>
      </c>
      <c r="B2269" s="12">
        <v>218</v>
      </c>
      <c r="C2269" s="12">
        <v>199</v>
      </c>
      <c r="D2269" s="12" t="s">
        <v>552</v>
      </c>
      <c r="E2269" s="12">
        <v>20</v>
      </c>
      <c r="F2269" s="12">
        <v>5</v>
      </c>
      <c r="G2269" s="14">
        <v>30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1449</v>
      </c>
      <c r="B2270" s="12">
        <v>218</v>
      </c>
      <c r="C2270" s="12">
        <v>199</v>
      </c>
      <c r="D2270" s="12" t="s">
        <v>554</v>
      </c>
      <c r="E2270" s="12">
        <v>20</v>
      </c>
      <c r="F2270" s="12">
        <v>5</v>
      </c>
      <c r="G2270" s="14">
        <v>30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1449</v>
      </c>
      <c r="B2271" s="12">
        <v>218</v>
      </c>
      <c r="C2271" s="12">
        <v>199</v>
      </c>
      <c r="D2271" s="12" t="s">
        <v>550</v>
      </c>
      <c r="E2271" s="12">
        <v>20</v>
      </c>
      <c r="F2271" s="12">
        <v>5</v>
      </c>
      <c r="G2271" s="14">
        <v>30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1449</v>
      </c>
      <c r="B2272" s="12">
        <v>218</v>
      </c>
      <c r="C2272" s="12">
        <v>199</v>
      </c>
      <c r="D2272" s="12" t="s">
        <v>541</v>
      </c>
      <c r="E2272" s="12">
        <v>20</v>
      </c>
      <c r="F2272" s="12">
        <v>5</v>
      </c>
      <c r="G2272" s="14">
        <v>30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1448</v>
      </c>
      <c r="B2273" s="12">
        <v>90</v>
      </c>
      <c r="C2273" s="12">
        <v>212</v>
      </c>
      <c r="D2273" s="12" t="s">
        <v>558</v>
      </c>
      <c r="E2273" s="12">
        <v>20</v>
      </c>
      <c r="F2273" s="12">
        <v>5</v>
      </c>
      <c r="G2273" s="14">
        <v>30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1449</v>
      </c>
      <c r="B2274" s="12">
        <v>90</v>
      </c>
      <c r="C2274" s="12">
        <v>212</v>
      </c>
      <c r="D2274" s="12" t="s">
        <v>552</v>
      </c>
      <c r="E2274" s="12">
        <v>20</v>
      </c>
      <c r="F2274" s="12">
        <v>5</v>
      </c>
      <c r="G2274" s="14">
        <v>30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1449</v>
      </c>
      <c r="B2275" s="12">
        <v>90</v>
      </c>
      <c r="C2275" s="12">
        <v>212</v>
      </c>
      <c r="D2275" s="12" t="s">
        <v>554</v>
      </c>
      <c r="E2275" s="12">
        <v>20</v>
      </c>
      <c r="F2275" s="12">
        <v>5</v>
      </c>
      <c r="G2275" s="14">
        <v>30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1449</v>
      </c>
      <c r="B2276" s="12">
        <v>90</v>
      </c>
      <c r="C2276" s="12">
        <v>212</v>
      </c>
      <c r="D2276" s="12" t="s">
        <v>550</v>
      </c>
      <c r="E2276" s="12">
        <v>20</v>
      </c>
      <c r="F2276" s="12">
        <v>5</v>
      </c>
      <c r="G2276" s="14">
        <v>30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1449</v>
      </c>
      <c r="B2277" s="12">
        <v>90</v>
      </c>
      <c r="C2277" s="12">
        <v>212</v>
      </c>
      <c r="D2277" s="12" t="s">
        <v>541</v>
      </c>
      <c r="E2277" s="12">
        <v>20</v>
      </c>
      <c r="F2277" s="12">
        <v>5</v>
      </c>
      <c r="G2277" s="14">
        <v>30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1448</v>
      </c>
      <c r="B2278" s="12">
        <v>90</v>
      </c>
      <c r="C2278" s="12">
        <v>120</v>
      </c>
      <c r="D2278" s="12" t="s">
        <v>558</v>
      </c>
      <c r="E2278" s="12">
        <v>20</v>
      </c>
      <c r="F2278" s="12">
        <v>5</v>
      </c>
      <c r="G2278" s="14">
        <v>30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1449</v>
      </c>
      <c r="B2279" s="12">
        <v>90</v>
      </c>
      <c r="C2279" s="12">
        <v>120</v>
      </c>
      <c r="D2279" s="12" t="s">
        <v>552</v>
      </c>
      <c r="E2279" s="12">
        <v>20</v>
      </c>
      <c r="F2279" s="12">
        <v>5</v>
      </c>
      <c r="G2279" s="14">
        <v>30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1449</v>
      </c>
      <c r="B2280" s="12">
        <v>90</v>
      </c>
      <c r="C2280" s="12">
        <v>120</v>
      </c>
      <c r="D2280" s="12" t="s">
        <v>554</v>
      </c>
      <c r="E2280" s="12">
        <v>20</v>
      </c>
      <c r="F2280" s="12">
        <v>5</v>
      </c>
      <c r="G2280" s="14">
        <v>30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1449</v>
      </c>
      <c r="B2281" s="12">
        <v>90</v>
      </c>
      <c r="C2281" s="12">
        <v>120</v>
      </c>
      <c r="D2281" s="12" t="s">
        <v>550</v>
      </c>
      <c r="E2281" s="12">
        <v>20</v>
      </c>
      <c r="F2281" s="12">
        <v>5</v>
      </c>
      <c r="G2281" s="14">
        <v>30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1449</v>
      </c>
      <c r="B2282" s="12">
        <v>90</v>
      </c>
      <c r="C2282" s="12">
        <v>120</v>
      </c>
      <c r="D2282" s="12" t="s">
        <v>541</v>
      </c>
      <c r="E2282" s="12">
        <v>20</v>
      </c>
      <c r="F2282" s="12">
        <v>5</v>
      </c>
      <c r="G2282" s="14">
        <v>30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1448</v>
      </c>
      <c r="B2283" s="12">
        <v>135</v>
      </c>
      <c r="C2283" s="12">
        <v>42</v>
      </c>
      <c r="D2283" s="12" t="s">
        <v>558</v>
      </c>
      <c r="E2283" s="12">
        <v>20</v>
      </c>
      <c r="F2283" s="12">
        <v>5</v>
      </c>
      <c r="G2283" s="14">
        <v>30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1449</v>
      </c>
      <c r="B2284" s="12">
        <v>135</v>
      </c>
      <c r="C2284" s="12">
        <v>42</v>
      </c>
      <c r="D2284" s="12" t="s">
        <v>552</v>
      </c>
      <c r="E2284" s="12">
        <v>20</v>
      </c>
      <c r="F2284" s="12">
        <v>5</v>
      </c>
      <c r="G2284" s="14">
        <v>30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1449</v>
      </c>
      <c r="B2285" s="12">
        <v>135</v>
      </c>
      <c r="C2285" s="12">
        <v>42</v>
      </c>
      <c r="D2285" s="12" t="s">
        <v>554</v>
      </c>
      <c r="E2285" s="12">
        <v>20</v>
      </c>
      <c r="F2285" s="12">
        <v>5</v>
      </c>
      <c r="G2285" s="14">
        <v>30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1449</v>
      </c>
      <c r="B2286" s="12">
        <v>135</v>
      </c>
      <c r="C2286" s="12">
        <v>42</v>
      </c>
      <c r="D2286" s="12" t="s">
        <v>550</v>
      </c>
      <c r="E2286" s="12">
        <v>20</v>
      </c>
      <c r="F2286" s="12">
        <v>5</v>
      </c>
      <c r="G2286" s="14">
        <v>30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1449</v>
      </c>
      <c r="B2287" s="12">
        <v>135</v>
      </c>
      <c r="C2287" s="12">
        <v>42</v>
      </c>
      <c r="D2287" s="12" t="s">
        <v>541</v>
      </c>
      <c r="E2287" s="12">
        <v>20</v>
      </c>
      <c r="F2287" s="12">
        <v>5</v>
      </c>
      <c r="G2287" s="14">
        <v>30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1448</v>
      </c>
      <c r="B2288" s="12">
        <v>180</v>
      </c>
      <c r="C2288" s="12">
        <v>120</v>
      </c>
      <c r="D2288" s="12" t="s">
        <v>558</v>
      </c>
      <c r="E2288" s="12">
        <v>20</v>
      </c>
      <c r="F2288" s="12">
        <v>5</v>
      </c>
      <c r="G2288" s="14">
        <v>30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1449</v>
      </c>
      <c r="B2289" s="12">
        <v>180</v>
      </c>
      <c r="C2289" s="12">
        <v>120</v>
      </c>
      <c r="D2289" s="12" t="s">
        <v>552</v>
      </c>
      <c r="E2289" s="12">
        <v>20</v>
      </c>
      <c r="F2289" s="12">
        <v>5</v>
      </c>
      <c r="G2289" s="14">
        <v>30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1449</v>
      </c>
      <c r="B2290" s="12">
        <v>180</v>
      </c>
      <c r="C2290" s="12">
        <v>120</v>
      </c>
      <c r="D2290" s="12" t="s">
        <v>554</v>
      </c>
      <c r="E2290" s="12">
        <v>20</v>
      </c>
      <c r="F2290" s="12">
        <v>5</v>
      </c>
      <c r="G2290" s="14">
        <v>30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1449</v>
      </c>
      <c r="B2291" s="12">
        <v>180</v>
      </c>
      <c r="C2291" s="12">
        <v>120</v>
      </c>
      <c r="D2291" s="12" t="s">
        <v>550</v>
      </c>
      <c r="E2291" s="12">
        <v>20</v>
      </c>
      <c r="F2291" s="12">
        <v>5</v>
      </c>
      <c r="G2291" s="14">
        <v>30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1449</v>
      </c>
      <c r="B2292" s="12">
        <v>180</v>
      </c>
      <c r="C2292" s="12">
        <v>120</v>
      </c>
      <c r="D2292" s="12" t="s">
        <v>541</v>
      </c>
      <c r="E2292" s="12">
        <v>20</v>
      </c>
      <c r="F2292" s="12">
        <v>5</v>
      </c>
      <c r="G2292" s="14">
        <v>30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1448</v>
      </c>
      <c r="B2293" s="12">
        <v>245</v>
      </c>
      <c r="C2293" s="12">
        <v>120</v>
      </c>
      <c r="D2293" s="12" t="s">
        <v>558</v>
      </c>
      <c r="E2293" s="12">
        <v>20</v>
      </c>
      <c r="F2293" s="12">
        <v>5</v>
      </c>
      <c r="G2293" s="14">
        <v>30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1449</v>
      </c>
      <c r="B2294" s="12">
        <v>245</v>
      </c>
      <c r="C2294" s="12">
        <v>120</v>
      </c>
      <c r="D2294" s="12" t="s">
        <v>552</v>
      </c>
      <c r="E2294" s="12">
        <v>20</v>
      </c>
      <c r="F2294" s="12">
        <v>5</v>
      </c>
      <c r="G2294" s="14">
        <v>30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1449</v>
      </c>
      <c r="B2295" s="12">
        <v>245</v>
      </c>
      <c r="C2295" s="12">
        <v>120</v>
      </c>
      <c r="D2295" s="12" t="s">
        <v>554</v>
      </c>
      <c r="E2295" s="12">
        <v>20</v>
      </c>
      <c r="F2295" s="12">
        <v>5</v>
      </c>
      <c r="G2295" s="14">
        <v>30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1449</v>
      </c>
      <c r="B2296" s="12">
        <v>245</v>
      </c>
      <c r="C2296" s="12">
        <v>120</v>
      </c>
      <c r="D2296" s="12" t="s">
        <v>550</v>
      </c>
      <c r="E2296" s="12">
        <v>20</v>
      </c>
      <c r="F2296" s="12">
        <v>5</v>
      </c>
      <c r="G2296" s="14">
        <v>30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1449</v>
      </c>
      <c r="B2297" s="12">
        <v>245</v>
      </c>
      <c r="C2297" s="12">
        <v>120</v>
      </c>
      <c r="D2297" s="12" t="s">
        <v>541</v>
      </c>
      <c r="E2297" s="12">
        <v>20</v>
      </c>
      <c r="F2297" s="12">
        <v>5</v>
      </c>
      <c r="G2297" s="14">
        <v>30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1448</v>
      </c>
      <c r="B2298" s="12">
        <v>36</v>
      </c>
      <c r="C2298" s="12">
        <v>167</v>
      </c>
      <c r="D2298" s="12" t="s">
        <v>558</v>
      </c>
      <c r="E2298" s="12">
        <v>20</v>
      </c>
      <c r="F2298" s="12">
        <v>5</v>
      </c>
      <c r="G2298" s="14">
        <v>30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1449</v>
      </c>
      <c r="B2299" s="12">
        <v>36</v>
      </c>
      <c r="C2299" s="12">
        <v>167</v>
      </c>
      <c r="D2299" s="12" t="s">
        <v>552</v>
      </c>
      <c r="E2299" s="12">
        <v>20</v>
      </c>
      <c r="F2299" s="12">
        <v>5</v>
      </c>
      <c r="G2299" s="14">
        <v>30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0" spans="1:14">
      <c r="A2300" s="11" t="s">
        <v>1449</v>
      </c>
      <c r="B2300" s="12">
        <v>36</v>
      </c>
      <c r="C2300" s="12">
        <v>167</v>
      </c>
      <c r="D2300" s="12" t="s">
        <v>554</v>
      </c>
      <c r="E2300" s="12">
        <v>20</v>
      </c>
      <c r="F2300" s="12">
        <v>5</v>
      </c>
      <c r="G2300" s="14">
        <v>30</v>
      </c>
      <c r="H2300" s="12">
        <v>0</v>
      </c>
      <c r="I2300" s="12">
        <v>246</v>
      </c>
      <c r="J2300" s="12">
        <v>0</v>
      </c>
      <c r="K2300" s="12">
        <v>0</v>
      </c>
      <c r="L2300" s="12">
        <v>0</v>
      </c>
      <c r="M2300" s="12">
        <v>0</v>
      </c>
      <c r="N2300" s="12">
        <v>0</v>
      </c>
    </row>
    <row r="2301" spans="1:14">
      <c r="A2301" s="11" t="s">
        <v>1449</v>
      </c>
      <c r="B2301" s="12">
        <v>36</v>
      </c>
      <c r="C2301" s="12">
        <v>167</v>
      </c>
      <c r="D2301" s="12" t="s">
        <v>550</v>
      </c>
      <c r="E2301" s="12">
        <v>20</v>
      </c>
      <c r="F2301" s="12">
        <v>5</v>
      </c>
      <c r="G2301" s="14">
        <v>30</v>
      </c>
      <c r="H2301" s="12">
        <v>0</v>
      </c>
      <c r="I2301" s="12">
        <v>246</v>
      </c>
      <c r="J2301" s="12">
        <v>0</v>
      </c>
      <c r="K2301" s="12">
        <v>0</v>
      </c>
      <c r="L2301" s="12">
        <v>0</v>
      </c>
      <c r="M2301" s="12">
        <v>0</v>
      </c>
      <c r="N2301" s="12">
        <v>0</v>
      </c>
    </row>
    <row r="2302" spans="1:14">
      <c r="A2302" s="11" t="s">
        <v>1449</v>
      </c>
      <c r="B2302" s="12">
        <v>36</v>
      </c>
      <c r="C2302" s="12">
        <v>167</v>
      </c>
      <c r="D2302" s="12" t="s">
        <v>541</v>
      </c>
      <c r="E2302" s="12">
        <v>20</v>
      </c>
      <c r="F2302" s="12">
        <v>5</v>
      </c>
      <c r="G2302" s="14">
        <v>30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4" spans="1:14">
      <c r="A2304" s="11" t="s">
        <v>1450</v>
      </c>
    </row>
    <row r="2305" spans="1:14">
      <c r="A2305" s="11" t="s">
        <v>1451</v>
      </c>
      <c r="B2305" s="12">
        <v>150</v>
      </c>
      <c r="C2305" s="12">
        <v>135</v>
      </c>
      <c r="D2305" s="12" t="s">
        <v>558</v>
      </c>
      <c r="E2305" s="12">
        <v>200</v>
      </c>
      <c r="F2305" s="12">
        <v>60</v>
      </c>
      <c r="G2305" s="12">
        <v>80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1451</v>
      </c>
      <c r="B2306" s="12">
        <v>150</v>
      </c>
      <c r="C2306" s="12">
        <v>135</v>
      </c>
      <c r="D2306" s="12" t="s">
        <v>552</v>
      </c>
      <c r="E2306" s="12">
        <v>200</v>
      </c>
      <c r="F2306" s="12">
        <v>60</v>
      </c>
      <c r="G2306" s="12">
        <v>80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>
      <c r="A2307" s="11" t="s">
        <v>1451</v>
      </c>
      <c r="B2307" s="12">
        <v>150</v>
      </c>
      <c r="C2307" s="12">
        <v>135</v>
      </c>
      <c r="D2307" s="12" t="s">
        <v>554</v>
      </c>
      <c r="E2307" s="12">
        <v>200</v>
      </c>
      <c r="F2307" s="12">
        <v>60</v>
      </c>
      <c r="G2307" s="12">
        <v>80</v>
      </c>
      <c r="H2307" s="12">
        <v>0</v>
      </c>
      <c r="I2307" s="12">
        <v>246</v>
      </c>
      <c r="J2307" s="12">
        <v>0</v>
      </c>
      <c r="K2307" s="12">
        <v>0</v>
      </c>
      <c r="L2307" s="12">
        <v>0</v>
      </c>
      <c r="M2307" s="12">
        <v>0</v>
      </c>
      <c r="N2307" s="12">
        <v>0</v>
      </c>
    </row>
    <row r="2308" spans="1:14">
      <c r="A2308" s="11" t="s">
        <v>1451</v>
      </c>
      <c r="B2308" s="12">
        <v>150</v>
      </c>
      <c r="C2308" s="12">
        <v>135</v>
      </c>
      <c r="D2308" s="12" t="s">
        <v>541</v>
      </c>
      <c r="E2308" s="12">
        <v>200</v>
      </c>
      <c r="F2308" s="12">
        <v>60</v>
      </c>
      <c r="G2308" s="12">
        <v>80</v>
      </c>
      <c r="H2308" s="12">
        <v>0</v>
      </c>
      <c r="I2308" s="12">
        <v>246</v>
      </c>
      <c r="J2308" s="12">
        <v>0</v>
      </c>
      <c r="K2308" s="12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1451</v>
      </c>
      <c r="B2309" s="12">
        <v>150</v>
      </c>
      <c r="C2309" s="12">
        <v>135</v>
      </c>
      <c r="D2309" s="12" t="s">
        <v>550</v>
      </c>
      <c r="E2309" s="12">
        <v>200</v>
      </c>
      <c r="F2309" s="12">
        <v>60</v>
      </c>
      <c r="G2309" s="12">
        <v>80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 s="18" customFormat="1">
      <c r="A2310" s="17" t="s">
        <v>1451</v>
      </c>
      <c r="B2310" s="18">
        <v>150</v>
      </c>
      <c r="C2310" s="18">
        <v>135</v>
      </c>
      <c r="D2310" s="18" t="s">
        <v>556</v>
      </c>
      <c r="E2310" s="18">
        <v>200</v>
      </c>
      <c r="F2310" s="18">
        <v>50</v>
      </c>
      <c r="G2310" s="18">
        <v>60</v>
      </c>
      <c r="H2310" s="18">
        <v>0</v>
      </c>
      <c r="I2310" s="18">
        <v>246</v>
      </c>
      <c r="J2310" s="18">
        <v>0</v>
      </c>
      <c r="K2310" s="18">
        <v>0</v>
      </c>
      <c r="L2310" s="12">
        <v>0</v>
      </c>
      <c r="M2310" s="12">
        <v>0</v>
      </c>
      <c r="N2310" s="12">
        <v>0</v>
      </c>
    </row>
    <row r="2311" spans="1:14" s="18" customFormat="1">
      <c r="A2311" s="17" t="s">
        <v>1451</v>
      </c>
      <c r="B2311" s="18">
        <v>150</v>
      </c>
      <c r="C2311" s="18">
        <v>135</v>
      </c>
      <c r="D2311" s="18" t="s">
        <v>542</v>
      </c>
      <c r="E2311" s="18">
        <v>200</v>
      </c>
      <c r="F2311" s="18">
        <v>10</v>
      </c>
      <c r="G2311" s="18">
        <v>60</v>
      </c>
      <c r="H2311" s="18">
        <v>0</v>
      </c>
      <c r="I2311" s="18">
        <v>246</v>
      </c>
      <c r="J2311" s="18">
        <v>0</v>
      </c>
      <c r="K2311" s="18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1451</v>
      </c>
      <c r="B2312" s="12">
        <v>150</v>
      </c>
      <c r="C2312" s="12">
        <v>135</v>
      </c>
      <c r="D2312" s="12" t="s">
        <v>551</v>
      </c>
      <c r="E2312" s="12">
        <v>200</v>
      </c>
      <c r="F2312" s="12">
        <v>5</v>
      </c>
      <c r="G2312" s="12">
        <v>80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1451</v>
      </c>
      <c r="B2313" s="12">
        <v>150</v>
      </c>
      <c r="C2313" s="12">
        <v>135</v>
      </c>
      <c r="D2313" s="12" t="s">
        <v>553</v>
      </c>
      <c r="E2313" s="12">
        <v>200</v>
      </c>
      <c r="F2313" s="12">
        <v>5</v>
      </c>
      <c r="G2313" s="12">
        <v>80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>
      <c r="A2314" s="11" t="s">
        <v>1451</v>
      </c>
      <c r="B2314" s="12">
        <v>150</v>
      </c>
      <c r="C2314" s="12">
        <v>135</v>
      </c>
      <c r="D2314" s="12" t="s">
        <v>549</v>
      </c>
      <c r="E2314" s="12">
        <v>200</v>
      </c>
      <c r="F2314" s="12">
        <v>5</v>
      </c>
      <c r="G2314" s="12">
        <v>80</v>
      </c>
      <c r="H2314" s="12">
        <v>0</v>
      </c>
      <c r="I2314" s="12">
        <v>246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</row>
    <row r="2315" spans="1:14">
      <c r="A2315" s="11" t="s">
        <v>1451</v>
      </c>
      <c r="B2315" s="12">
        <v>150</v>
      </c>
      <c r="C2315" s="12">
        <v>135</v>
      </c>
      <c r="D2315" s="12" t="s">
        <v>557</v>
      </c>
      <c r="E2315" s="12">
        <v>200</v>
      </c>
      <c r="F2315" s="12">
        <v>5</v>
      </c>
      <c r="G2315" s="12">
        <v>80</v>
      </c>
      <c r="H2315" s="12">
        <v>0</v>
      </c>
      <c r="I2315" s="12">
        <v>246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1451</v>
      </c>
      <c r="B2316" s="12">
        <v>150</v>
      </c>
      <c r="C2316" s="12">
        <v>135</v>
      </c>
      <c r="D2316" s="12" t="s">
        <v>540</v>
      </c>
      <c r="E2316" s="12">
        <v>200</v>
      </c>
      <c r="F2316" s="12">
        <v>5</v>
      </c>
      <c r="G2316" s="12">
        <v>80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7" t="s">
        <v>1451</v>
      </c>
      <c r="B2317" s="18">
        <v>150</v>
      </c>
      <c r="C2317" s="18">
        <v>135</v>
      </c>
      <c r="D2317" s="18" t="s">
        <v>555</v>
      </c>
      <c r="E2317" s="18">
        <v>200</v>
      </c>
      <c r="F2317" s="18">
        <v>5</v>
      </c>
      <c r="G2317" s="18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7" t="s">
        <v>1451</v>
      </c>
      <c r="B2318" s="18">
        <v>150</v>
      </c>
      <c r="C2318" s="18">
        <v>135</v>
      </c>
      <c r="D2318" s="18" t="s">
        <v>1161</v>
      </c>
      <c r="E2318" s="18">
        <v>200</v>
      </c>
      <c r="F2318" s="18">
        <v>5</v>
      </c>
      <c r="G2318" s="18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>
      <c r="A2319" s="11" t="s">
        <v>1451</v>
      </c>
      <c r="B2319" s="12">
        <v>150</v>
      </c>
      <c r="C2319" s="12">
        <v>135</v>
      </c>
      <c r="D2319" s="12" t="s">
        <v>1434</v>
      </c>
      <c r="E2319" s="12">
        <v>200</v>
      </c>
      <c r="F2319" s="12">
        <v>5</v>
      </c>
      <c r="G2319" s="12">
        <v>80</v>
      </c>
      <c r="H2319" s="12">
        <v>0</v>
      </c>
      <c r="I2319" s="12">
        <v>246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9" t="s">
        <v>1451</v>
      </c>
      <c r="B2320" s="18">
        <v>150</v>
      </c>
      <c r="C2320" s="18">
        <v>135</v>
      </c>
      <c r="D2320" s="18" t="s">
        <v>1442</v>
      </c>
      <c r="E2320" s="18">
        <v>200</v>
      </c>
      <c r="F2320" s="18">
        <v>5</v>
      </c>
      <c r="G2320" s="18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1" spans="1:14" s="18" customFormat="1">
      <c r="A2321" s="19" t="s">
        <v>1451</v>
      </c>
      <c r="B2321" s="18">
        <v>150</v>
      </c>
      <c r="C2321" s="18">
        <v>135</v>
      </c>
      <c r="D2321" s="18" t="s">
        <v>1443</v>
      </c>
      <c r="E2321" s="18">
        <v>200</v>
      </c>
      <c r="F2321" s="18">
        <v>5</v>
      </c>
      <c r="G2321" s="18">
        <v>60</v>
      </c>
      <c r="H2321" s="18">
        <v>0</v>
      </c>
      <c r="I2321" s="18">
        <v>246</v>
      </c>
      <c r="J2321" s="18">
        <v>0</v>
      </c>
      <c r="K2321" s="18">
        <v>0</v>
      </c>
      <c r="L2321" s="12">
        <v>0</v>
      </c>
      <c r="M2321" s="12">
        <v>0</v>
      </c>
      <c r="N2321" s="12">
        <v>0</v>
      </c>
    </row>
    <row r="2322" spans="1:14" s="18" customFormat="1">
      <c r="A2322" s="17" t="s">
        <v>1451</v>
      </c>
      <c r="B2322" s="18">
        <v>150</v>
      </c>
      <c r="C2322" s="18">
        <v>135</v>
      </c>
      <c r="D2322" s="18" t="s">
        <v>1452</v>
      </c>
      <c r="E2322" s="18">
        <v>200</v>
      </c>
      <c r="F2322" s="18">
        <v>5</v>
      </c>
      <c r="G2322" s="18">
        <v>60</v>
      </c>
      <c r="H2322" s="18">
        <v>0</v>
      </c>
      <c r="I2322" s="18">
        <v>246</v>
      </c>
      <c r="J2322" s="18">
        <v>0</v>
      </c>
      <c r="K2322" s="18">
        <v>0</v>
      </c>
      <c r="L2322" s="12">
        <v>0</v>
      </c>
      <c r="M2322" s="12">
        <v>0</v>
      </c>
      <c r="N2322" s="12">
        <v>0</v>
      </c>
    </row>
    <row r="2323" spans="1:14" s="18" customFormat="1">
      <c r="A2323" s="17" t="s">
        <v>1451</v>
      </c>
      <c r="B2323" s="18">
        <v>150</v>
      </c>
      <c r="C2323" s="18">
        <v>135</v>
      </c>
      <c r="D2323" s="18" t="s">
        <v>1162</v>
      </c>
      <c r="E2323" s="18">
        <v>200</v>
      </c>
      <c r="F2323" s="18">
        <v>5</v>
      </c>
      <c r="G2323" s="18">
        <v>60</v>
      </c>
      <c r="H2323" s="18">
        <v>0</v>
      </c>
      <c r="I2323" s="18">
        <v>246</v>
      </c>
      <c r="J2323" s="18">
        <v>0</v>
      </c>
      <c r="K2323" s="18">
        <v>0</v>
      </c>
      <c r="L2323" s="12">
        <v>0</v>
      </c>
      <c r="M2323" s="12">
        <v>0</v>
      </c>
      <c r="N2323" s="12">
        <v>0</v>
      </c>
    </row>
    <row r="2325" spans="1:14">
      <c r="A2325" s="11" t="s">
        <v>1451</v>
      </c>
      <c r="B2325" s="12">
        <v>116</v>
      </c>
      <c r="C2325" s="12">
        <v>136</v>
      </c>
      <c r="D2325" s="12" t="s">
        <v>558</v>
      </c>
      <c r="E2325" s="12">
        <v>20</v>
      </c>
      <c r="F2325" s="12">
        <v>5</v>
      </c>
      <c r="G2325" s="14">
        <v>30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1451</v>
      </c>
      <c r="B2326" s="12">
        <v>116</v>
      </c>
      <c r="C2326" s="12">
        <v>136</v>
      </c>
      <c r="D2326" s="12" t="s">
        <v>552</v>
      </c>
      <c r="E2326" s="12">
        <v>20</v>
      </c>
      <c r="F2326" s="12">
        <v>5</v>
      </c>
      <c r="G2326" s="14">
        <v>30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1451</v>
      </c>
      <c r="B2327" s="12">
        <v>116</v>
      </c>
      <c r="C2327" s="12">
        <v>136</v>
      </c>
      <c r="D2327" s="12" t="s">
        <v>554</v>
      </c>
      <c r="E2327" s="12">
        <v>20</v>
      </c>
      <c r="F2327" s="12">
        <v>5</v>
      </c>
      <c r="G2327" s="14">
        <v>30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1451</v>
      </c>
      <c r="B2328" s="12">
        <v>116</v>
      </c>
      <c r="C2328" s="12">
        <v>136</v>
      </c>
      <c r="D2328" s="12" t="s">
        <v>541</v>
      </c>
      <c r="E2328" s="12">
        <v>20</v>
      </c>
      <c r="F2328" s="12">
        <v>5</v>
      </c>
      <c r="G2328" s="14">
        <v>30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1451</v>
      </c>
      <c r="B2329" s="12">
        <v>116</v>
      </c>
      <c r="C2329" s="12">
        <v>136</v>
      </c>
      <c r="D2329" s="12" t="s">
        <v>550</v>
      </c>
      <c r="E2329" s="12">
        <v>20</v>
      </c>
      <c r="F2329" s="12">
        <v>5</v>
      </c>
      <c r="G2329" s="14">
        <v>30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1451</v>
      </c>
      <c r="B2330" s="12">
        <v>240</v>
      </c>
      <c r="C2330" s="12">
        <v>90</v>
      </c>
      <c r="D2330" s="12" t="s">
        <v>558</v>
      </c>
      <c r="E2330" s="12">
        <v>20</v>
      </c>
      <c r="F2330" s="12">
        <v>5</v>
      </c>
      <c r="G2330" s="14">
        <v>30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1451</v>
      </c>
      <c r="B2331" s="12">
        <v>240</v>
      </c>
      <c r="C2331" s="12">
        <v>90</v>
      </c>
      <c r="D2331" s="12" t="s">
        <v>552</v>
      </c>
      <c r="E2331" s="12">
        <v>20</v>
      </c>
      <c r="F2331" s="12">
        <v>5</v>
      </c>
      <c r="G2331" s="14">
        <v>30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1451</v>
      </c>
      <c r="B2332" s="12">
        <v>240</v>
      </c>
      <c r="C2332" s="12">
        <v>90</v>
      </c>
      <c r="D2332" s="12" t="s">
        <v>554</v>
      </c>
      <c r="E2332" s="12">
        <v>20</v>
      </c>
      <c r="F2332" s="12">
        <v>5</v>
      </c>
      <c r="G2332" s="14">
        <v>30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1451</v>
      </c>
      <c r="B2333" s="12">
        <v>240</v>
      </c>
      <c r="C2333" s="12">
        <v>90</v>
      </c>
      <c r="D2333" s="12" t="s">
        <v>541</v>
      </c>
      <c r="E2333" s="12">
        <v>20</v>
      </c>
      <c r="F2333" s="12">
        <v>5</v>
      </c>
      <c r="G2333" s="14">
        <v>30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1451</v>
      </c>
      <c r="B2334" s="12">
        <v>240</v>
      </c>
      <c r="C2334" s="12">
        <v>90</v>
      </c>
      <c r="D2334" s="12" t="s">
        <v>550</v>
      </c>
      <c r="E2334" s="12">
        <v>20</v>
      </c>
      <c r="F2334" s="12">
        <v>5</v>
      </c>
      <c r="G2334" s="14">
        <v>30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1451</v>
      </c>
      <c r="B2335" s="12">
        <v>135</v>
      </c>
      <c r="C2335" s="12">
        <v>97</v>
      </c>
      <c r="D2335" s="12" t="s">
        <v>558</v>
      </c>
      <c r="E2335" s="12">
        <v>20</v>
      </c>
      <c r="F2335" s="12">
        <v>5</v>
      </c>
      <c r="G2335" s="14">
        <v>30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1451</v>
      </c>
      <c r="B2336" s="12">
        <v>135</v>
      </c>
      <c r="C2336" s="12">
        <v>97</v>
      </c>
      <c r="D2336" s="12" t="s">
        <v>552</v>
      </c>
      <c r="E2336" s="12">
        <v>20</v>
      </c>
      <c r="F2336" s="12">
        <v>5</v>
      </c>
      <c r="G2336" s="14">
        <v>30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1451</v>
      </c>
      <c r="B2337" s="12">
        <v>135</v>
      </c>
      <c r="C2337" s="12">
        <v>97</v>
      </c>
      <c r="D2337" s="12" t="s">
        <v>554</v>
      </c>
      <c r="E2337" s="12">
        <v>20</v>
      </c>
      <c r="F2337" s="12">
        <v>5</v>
      </c>
      <c r="G2337" s="14">
        <v>30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1451</v>
      </c>
      <c r="B2338" s="12">
        <v>135</v>
      </c>
      <c r="C2338" s="12">
        <v>97</v>
      </c>
      <c r="D2338" s="12" t="s">
        <v>541</v>
      </c>
      <c r="E2338" s="12">
        <v>20</v>
      </c>
      <c r="F2338" s="12">
        <v>5</v>
      </c>
      <c r="G2338" s="14">
        <v>30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1451</v>
      </c>
      <c r="B2339" s="12">
        <v>135</v>
      </c>
      <c r="C2339" s="12">
        <v>97</v>
      </c>
      <c r="D2339" s="12" t="s">
        <v>550</v>
      </c>
      <c r="E2339" s="12">
        <v>20</v>
      </c>
      <c r="F2339" s="12">
        <v>5</v>
      </c>
      <c r="G2339" s="14">
        <v>30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1451</v>
      </c>
      <c r="B2340" s="12">
        <v>180</v>
      </c>
      <c r="C2340" s="12">
        <v>243</v>
      </c>
      <c r="D2340" s="12" t="s">
        <v>558</v>
      </c>
      <c r="E2340" s="12">
        <v>20</v>
      </c>
      <c r="F2340" s="12">
        <v>5</v>
      </c>
      <c r="G2340" s="14">
        <v>30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1451</v>
      </c>
      <c r="B2341" s="12">
        <v>180</v>
      </c>
      <c r="C2341" s="12">
        <v>243</v>
      </c>
      <c r="D2341" s="12" t="s">
        <v>552</v>
      </c>
      <c r="E2341" s="12">
        <v>20</v>
      </c>
      <c r="F2341" s="12">
        <v>5</v>
      </c>
      <c r="G2341" s="14">
        <v>30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1451</v>
      </c>
      <c r="B2342" s="12">
        <v>180</v>
      </c>
      <c r="C2342" s="12">
        <v>243</v>
      </c>
      <c r="D2342" s="12" t="s">
        <v>554</v>
      </c>
      <c r="E2342" s="12">
        <v>20</v>
      </c>
      <c r="F2342" s="12">
        <v>5</v>
      </c>
      <c r="G2342" s="14">
        <v>30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1451</v>
      </c>
      <c r="B2343" s="12">
        <v>180</v>
      </c>
      <c r="C2343" s="12">
        <v>243</v>
      </c>
      <c r="D2343" s="12" t="s">
        <v>541</v>
      </c>
      <c r="E2343" s="12">
        <v>20</v>
      </c>
      <c r="F2343" s="12">
        <v>5</v>
      </c>
      <c r="G2343" s="14">
        <v>30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1451</v>
      </c>
      <c r="B2344" s="12">
        <v>180</v>
      </c>
      <c r="C2344" s="12">
        <v>243</v>
      </c>
      <c r="D2344" s="12" t="s">
        <v>550</v>
      </c>
      <c r="E2344" s="12">
        <v>20</v>
      </c>
      <c r="F2344" s="12">
        <v>5</v>
      </c>
      <c r="G2344" s="14">
        <v>30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1451</v>
      </c>
      <c r="B2345" s="12">
        <v>50</v>
      </c>
      <c r="C2345" s="12">
        <v>40</v>
      </c>
      <c r="D2345" s="12" t="s">
        <v>558</v>
      </c>
      <c r="E2345" s="12">
        <v>20</v>
      </c>
      <c r="F2345" s="12">
        <v>5</v>
      </c>
      <c r="G2345" s="14">
        <v>30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1451</v>
      </c>
      <c r="B2346" s="12">
        <v>50</v>
      </c>
      <c r="C2346" s="12">
        <v>40</v>
      </c>
      <c r="D2346" s="12" t="s">
        <v>552</v>
      </c>
      <c r="E2346" s="12">
        <v>20</v>
      </c>
      <c r="F2346" s="12">
        <v>5</v>
      </c>
      <c r="G2346" s="14">
        <v>30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1451</v>
      </c>
      <c r="B2347" s="12">
        <v>50</v>
      </c>
      <c r="C2347" s="12">
        <v>40</v>
      </c>
      <c r="D2347" s="12" t="s">
        <v>554</v>
      </c>
      <c r="E2347" s="12">
        <v>20</v>
      </c>
      <c r="F2347" s="12">
        <v>5</v>
      </c>
      <c r="G2347" s="14">
        <v>30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1451</v>
      </c>
      <c r="B2348" s="12">
        <v>50</v>
      </c>
      <c r="C2348" s="12">
        <v>40</v>
      </c>
      <c r="D2348" s="12" t="s">
        <v>550</v>
      </c>
      <c r="E2348" s="12">
        <v>20</v>
      </c>
      <c r="F2348" s="12">
        <v>5</v>
      </c>
      <c r="G2348" s="14">
        <v>30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1451</v>
      </c>
      <c r="B2349" s="12">
        <v>125</v>
      </c>
      <c r="C2349" s="12">
        <v>35</v>
      </c>
      <c r="D2349" s="12" t="s">
        <v>558</v>
      </c>
      <c r="E2349" s="12">
        <v>20</v>
      </c>
      <c r="F2349" s="12">
        <v>5</v>
      </c>
      <c r="G2349" s="14">
        <v>30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1451</v>
      </c>
      <c r="B2350" s="12">
        <v>125</v>
      </c>
      <c r="C2350" s="12">
        <v>35</v>
      </c>
      <c r="D2350" s="12" t="s">
        <v>552</v>
      </c>
      <c r="E2350" s="12">
        <v>20</v>
      </c>
      <c r="F2350" s="12">
        <v>5</v>
      </c>
      <c r="G2350" s="14">
        <v>30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1451</v>
      </c>
      <c r="B2351" s="12">
        <v>125</v>
      </c>
      <c r="C2351" s="12">
        <v>35</v>
      </c>
      <c r="D2351" s="12" t="s">
        <v>554</v>
      </c>
      <c r="E2351" s="12">
        <v>20</v>
      </c>
      <c r="F2351" s="12">
        <v>5</v>
      </c>
      <c r="G2351" s="14">
        <v>30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1451</v>
      </c>
      <c r="B2352" s="12">
        <v>125</v>
      </c>
      <c r="C2352" s="12">
        <v>35</v>
      </c>
      <c r="D2352" s="12" t="s">
        <v>550</v>
      </c>
      <c r="E2352" s="12">
        <v>20</v>
      </c>
      <c r="F2352" s="12">
        <v>5</v>
      </c>
      <c r="G2352" s="14">
        <v>30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1451</v>
      </c>
      <c r="B2353" s="12">
        <v>195</v>
      </c>
      <c r="C2353" s="12">
        <v>133</v>
      </c>
      <c r="D2353" s="12" t="s">
        <v>558</v>
      </c>
      <c r="E2353" s="12">
        <v>20</v>
      </c>
      <c r="F2353" s="12">
        <v>5</v>
      </c>
      <c r="G2353" s="14">
        <v>30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1451</v>
      </c>
      <c r="B2354" s="12">
        <v>195</v>
      </c>
      <c r="C2354" s="12">
        <v>133</v>
      </c>
      <c r="D2354" s="12" t="s">
        <v>552</v>
      </c>
      <c r="E2354" s="12">
        <v>20</v>
      </c>
      <c r="F2354" s="12">
        <v>5</v>
      </c>
      <c r="G2354" s="14">
        <v>30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1451</v>
      </c>
      <c r="B2355" s="12">
        <v>195</v>
      </c>
      <c r="C2355" s="12">
        <v>133</v>
      </c>
      <c r="D2355" s="12" t="s">
        <v>554</v>
      </c>
      <c r="E2355" s="12">
        <v>20</v>
      </c>
      <c r="F2355" s="12">
        <v>5</v>
      </c>
      <c r="G2355" s="14">
        <v>30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1451</v>
      </c>
      <c r="B2356" s="12">
        <v>195</v>
      </c>
      <c r="C2356" s="12">
        <v>133</v>
      </c>
      <c r="D2356" s="12" t="s">
        <v>550</v>
      </c>
      <c r="E2356" s="12">
        <v>20</v>
      </c>
      <c r="F2356" s="12">
        <v>5</v>
      </c>
      <c r="G2356" s="14">
        <v>30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1451</v>
      </c>
      <c r="B2357" s="12">
        <v>242</v>
      </c>
      <c r="C2357" s="12">
        <v>153</v>
      </c>
      <c r="D2357" s="12" t="s">
        <v>558</v>
      </c>
      <c r="E2357" s="12">
        <v>20</v>
      </c>
      <c r="F2357" s="12">
        <v>5</v>
      </c>
      <c r="G2357" s="14">
        <v>30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1451</v>
      </c>
      <c r="B2358" s="12">
        <v>242</v>
      </c>
      <c r="C2358" s="12">
        <v>153</v>
      </c>
      <c r="D2358" s="12" t="s">
        <v>552</v>
      </c>
      <c r="E2358" s="12">
        <v>20</v>
      </c>
      <c r="F2358" s="12">
        <v>5</v>
      </c>
      <c r="G2358" s="14">
        <v>30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1451</v>
      </c>
      <c r="B2359" s="12">
        <v>242</v>
      </c>
      <c r="C2359" s="12">
        <v>153</v>
      </c>
      <c r="D2359" s="12" t="s">
        <v>554</v>
      </c>
      <c r="E2359" s="12">
        <v>20</v>
      </c>
      <c r="F2359" s="12">
        <v>5</v>
      </c>
      <c r="G2359" s="14">
        <v>30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1451</v>
      </c>
      <c r="B2360" s="12">
        <v>242</v>
      </c>
      <c r="C2360" s="12">
        <v>153</v>
      </c>
      <c r="D2360" s="12" t="s">
        <v>550</v>
      </c>
      <c r="E2360" s="12">
        <v>20</v>
      </c>
      <c r="F2360" s="12">
        <v>5</v>
      </c>
      <c r="G2360" s="14">
        <v>30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1451</v>
      </c>
      <c r="B2361" s="12">
        <v>152</v>
      </c>
      <c r="C2361" s="12">
        <v>189</v>
      </c>
      <c r="D2361" s="12" t="s">
        <v>558</v>
      </c>
      <c r="E2361" s="12">
        <v>20</v>
      </c>
      <c r="F2361" s="12">
        <v>5</v>
      </c>
      <c r="G2361" s="14">
        <v>30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1451</v>
      </c>
      <c r="B2362" s="12">
        <v>152</v>
      </c>
      <c r="C2362" s="12">
        <v>189</v>
      </c>
      <c r="D2362" s="12" t="s">
        <v>552</v>
      </c>
      <c r="E2362" s="12">
        <v>20</v>
      </c>
      <c r="F2362" s="12">
        <v>5</v>
      </c>
      <c r="G2362" s="14">
        <v>30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1451</v>
      </c>
      <c r="B2363" s="12">
        <v>152</v>
      </c>
      <c r="C2363" s="12">
        <v>189</v>
      </c>
      <c r="D2363" s="12" t="s">
        <v>554</v>
      </c>
      <c r="E2363" s="12">
        <v>20</v>
      </c>
      <c r="F2363" s="12">
        <v>5</v>
      </c>
      <c r="G2363" s="14">
        <v>30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1451</v>
      </c>
      <c r="B2364" s="12">
        <v>152</v>
      </c>
      <c r="C2364" s="12">
        <v>189</v>
      </c>
      <c r="D2364" s="12" t="s">
        <v>550</v>
      </c>
      <c r="E2364" s="12">
        <v>20</v>
      </c>
      <c r="F2364" s="12">
        <v>5</v>
      </c>
      <c r="G2364" s="14">
        <v>30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1451</v>
      </c>
      <c r="B2365" s="12">
        <v>46</v>
      </c>
      <c r="C2365" s="12">
        <v>222</v>
      </c>
      <c r="D2365" s="12" t="s">
        <v>558</v>
      </c>
      <c r="E2365" s="12">
        <v>20</v>
      </c>
      <c r="F2365" s="12">
        <v>5</v>
      </c>
      <c r="G2365" s="14">
        <v>30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1451</v>
      </c>
      <c r="B2366" s="12">
        <v>46</v>
      </c>
      <c r="C2366" s="12">
        <v>222</v>
      </c>
      <c r="D2366" s="12" t="s">
        <v>552</v>
      </c>
      <c r="E2366" s="12">
        <v>20</v>
      </c>
      <c r="F2366" s="12">
        <v>5</v>
      </c>
      <c r="G2366" s="14">
        <v>30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1451</v>
      </c>
      <c r="B2367" s="12">
        <v>46</v>
      </c>
      <c r="C2367" s="12">
        <v>222</v>
      </c>
      <c r="D2367" s="12" t="s">
        <v>554</v>
      </c>
      <c r="E2367" s="12">
        <v>20</v>
      </c>
      <c r="F2367" s="12">
        <v>5</v>
      </c>
      <c r="G2367" s="14">
        <v>30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1451</v>
      </c>
      <c r="B2368" s="12">
        <v>46</v>
      </c>
      <c r="C2368" s="12">
        <v>222</v>
      </c>
      <c r="D2368" s="12" t="s">
        <v>550</v>
      </c>
      <c r="E2368" s="12">
        <v>20</v>
      </c>
      <c r="F2368" s="12">
        <v>5</v>
      </c>
      <c r="G2368" s="14">
        <v>30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1451</v>
      </c>
      <c r="B2369" s="12">
        <v>210</v>
      </c>
      <c r="C2369" s="12">
        <v>46</v>
      </c>
      <c r="D2369" s="12" t="s">
        <v>558</v>
      </c>
      <c r="E2369" s="12">
        <v>20</v>
      </c>
      <c r="F2369" s="12">
        <v>5</v>
      </c>
      <c r="G2369" s="14">
        <v>30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0" spans="1:14">
      <c r="A2370" s="11" t="s">
        <v>1451</v>
      </c>
      <c r="B2370" s="12">
        <v>210</v>
      </c>
      <c r="C2370" s="12">
        <v>46</v>
      </c>
      <c r="D2370" s="12" t="s">
        <v>552</v>
      </c>
      <c r="E2370" s="12">
        <v>20</v>
      </c>
      <c r="F2370" s="12">
        <v>5</v>
      </c>
      <c r="G2370" s="14">
        <v>30</v>
      </c>
      <c r="H2370" s="12">
        <v>0</v>
      </c>
      <c r="I2370" s="12">
        <v>246</v>
      </c>
      <c r="J2370" s="12">
        <v>0</v>
      </c>
      <c r="K2370" s="12">
        <v>0</v>
      </c>
      <c r="L2370" s="12">
        <v>0</v>
      </c>
      <c r="M2370" s="12">
        <v>0</v>
      </c>
      <c r="N2370" s="12">
        <v>0</v>
      </c>
    </row>
    <row r="2371" spans="1:14">
      <c r="A2371" s="11" t="s">
        <v>1451</v>
      </c>
      <c r="B2371" s="12">
        <v>210</v>
      </c>
      <c r="C2371" s="12">
        <v>46</v>
      </c>
      <c r="D2371" s="12" t="s">
        <v>554</v>
      </c>
      <c r="E2371" s="12">
        <v>20</v>
      </c>
      <c r="F2371" s="12">
        <v>5</v>
      </c>
      <c r="G2371" s="14">
        <v>30</v>
      </c>
      <c r="H2371" s="12">
        <v>0</v>
      </c>
      <c r="I2371" s="12">
        <v>246</v>
      </c>
      <c r="J2371" s="12">
        <v>0</v>
      </c>
      <c r="K2371" s="12">
        <v>0</v>
      </c>
      <c r="L2371" s="12">
        <v>0</v>
      </c>
      <c r="M2371" s="12">
        <v>0</v>
      </c>
      <c r="N2371" s="12">
        <v>0</v>
      </c>
    </row>
    <row r="2372" spans="1:14">
      <c r="A2372" s="11" t="s">
        <v>1451</v>
      </c>
      <c r="B2372" s="12">
        <v>210</v>
      </c>
      <c r="C2372" s="12">
        <v>46</v>
      </c>
      <c r="D2372" s="12" t="s">
        <v>550</v>
      </c>
      <c r="E2372" s="12">
        <v>20</v>
      </c>
      <c r="F2372" s="12">
        <v>5</v>
      </c>
      <c r="G2372" s="14">
        <v>30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4" spans="1:14">
      <c r="A2374" s="11" t="s">
        <v>1453</v>
      </c>
    </row>
    <row r="2375" spans="1:14">
      <c r="A2375" s="11" t="s">
        <v>1454</v>
      </c>
      <c r="B2375" s="12">
        <v>145</v>
      </c>
      <c r="C2375" s="12">
        <v>140</v>
      </c>
      <c r="D2375" s="12" t="s">
        <v>558</v>
      </c>
      <c r="E2375" s="12">
        <v>150</v>
      </c>
      <c r="F2375" s="12">
        <v>60</v>
      </c>
      <c r="G2375" s="12">
        <v>80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1455</v>
      </c>
      <c r="B2376" s="12">
        <v>145</v>
      </c>
      <c r="C2376" s="12">
        <v>140</v>
      </c>
      <c r="D2376" s="12" t="s">
        <v>552</v>
      </c>
      <c r="E2376" s="12">
        <v>150</v>
      </c>
      <c r="F2376" s="12">
        <v>60</v>
      </c>
      <c r="G2376" s="12">
        <v>80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>
      <c r="A2377" s="11" t="s">
        <v>1455</v>
      </c>
      <c r="B2377" s="12">
        <v>145</v>
      </c>
      <c r="C2377" s="12">
        <v>140</v>
      </c>
      <c r="D2377" s="12" t="s">
        <v>554</v>
      </c>
      <c r="E2377" s="12">
        <v>150</v>
      </c>
      <c r="F2377" s="12">
        <v>60</v>
      </c>
      <c r="G2377" s="12">
        <v>80</v>
      </c>
      <c r="H2377" s="12">
        <v>0</v>
      </c>
      <c r="I2377" s="12">
        <v>246</v>
      </c>
      <c r="J2377" s="12">
        <v>0</v>
      </c>
      <c r="K2377" s="12">
        <v>0</v>
      </c>
      <c r="L2377" s="12">
        <v>0</v>
      </c>
      <c r="M2377" s="12">
        <v>0</v>
      </c>
      <c r="N2377" s="12">
        <v>0</v>
      </c>
    </row>
    <row r="2378" spans="1:14">
      <c r="A2378" s="11" t="s">
        <v>1455</v>
      </c>
      <c r="B2378" s="12">
        <v>145</v>
      </c>
      <c r="C2378" s="12">
        <v>140</v>
      </c>
      <c r="D2378" s="12" t="s">
        <v>541</v>
      </c>
      <c r="E2378" s="12">
        <v>150</v>
      </c>
      <c r="F2378" s="12">
        <v>60</v>
      </c>
      <c r="G2378" s="12">
        <v>80</v>
      </c>
      <c r="H2378" s="12">
        <v>0</v>
      </c>
      <c r="I2378" s="12">
        <v>246</v>
      </c>
      <c r="J2378" s="12">
        <v>0</v>
      </c>
      <c r="K2378" s="12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1455</v>
      </c>
      <c r="B2379" s="12">
        <v>145</v>
      </c>
      <c r="C2379" s="12">
        <v>140</v>
      </c>
      <c r="D2379" s="12" t="s">
        <v>550</v>
      </c>
      <c r="E2379" s="12">
        <v>150</v>
      </c>
      <c r="F2379" s="12">
        <v>60</v>
      </c>
      <c r="G2379" s="12">
        <v>80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 s="18" customFormat="1">
      <c r="A2380" s="17" t="s">
        <v>1455</v>
      </c>
      <c r="B2380" s="18">
        <v>145</v>
      </c>
      <c r="C2380" s="18">
        <v>140</v>
      </c>
      <c r="D2380" s="18" t="s">
        <v>556</v>
      </c>
      <c r="E2380" s="18">
        <v>150</v>
      </c>
      <c r="F2380" s="18">
        <v>20</v>
      </c>
      <c r="G2380" s="18">
        <v>60</v>
      </c>
      <c r="H2380" s="18">
        <v>0</v>
      </c>
      <c r="I2380" s="18">
        <v>246</v>
      </c>
      <c r="J2380" s="18">
        <v>0</v>
      </c>
      <c r="K2380" s="18">
        <v>0</v>
      </c>
      <c r="L2380" s="12">
        <v>0</v>
      </c>
      <c r="M2380" s="12">
        <v>0</v>
      </c>
      <c r="N2380" s="12">
        <v>0</v>
      </c>
    </row>
    <row r="2381" spans="1:14" s="18" customFormat="1">
      <c r="A2381" s="17" t="s">
        <v>1455</v>
      </c>
      <c r="B2381" s="18">
        <v>145</v>
      </c>
      <c r="C2381" s="18">
        <v>140</v>
      </c>
      <c r="D2381" s="18" t="s">
        <v>542</v>
      </c>
      <c r="E2381" s="18">
        <v>150</v>
      </c>
      <c r="F2381" s="18">
        <v>10</v>
      </c>
      <c r="G2381" s="18">
        <v>60</v>
      </c>
      <c r="H2381" s="18">
        <v>0</v>
      </c>
      <c r="I2381" s="18">
        <v>246</v>
      </c>
      <c r="J2381" s="18">
        <v>0</v>
      </c>
      <c r="K2381" s="18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1455</v>
      </c>
      <c r="B2382" s="12">
        <v>145</v>
      </c>
      <c r="C2382" s="12">
        <v>140</v>
      </c>
      <c r="D2382" s="12" t="s">
        <v>551</v>
      </c>
      <c r="E2382" s="12">
        <v>150</v>
      </c>
      <c r="F2382" s="12">
        <v>5</v>
      </c>
      <c r="G2382" s="12">
        <v>80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1455</v>
      </c>
      <c r="B2383" s="12">
        <v>145</v>
      </c>
      <c r="C2383" s="12">
        <v>140</v>
      </c>
      <c r="D2383" s="12" t="s">
        <v>553</v>
      </c>
      <c r="E2383" s="12">
        <v>150</v>
      </c>
      <c r="F2383" s="12">
        <v>5</v>
      </c>
      <c r="G2383" s="12">
        <v>80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>
      <c r="A2384" s="11" t="s">
        <v>1455</v>
      </c>
      <c r="B2384" s="12">
        <v>145</v>
      </c>
      <c r="C2384" s="12">
        <v>140</v>
      </c>
      <c r="D2384" s="12" t="s">
        <v>549</v>
      </c>
      <c r="E2384" s="12">
        <v>150</v>
      </c>
      <c r="F2384" s="12">
        <v>5</v>
      </c>
      <c r="G2384" s="12">
        <v>80</v>
      </c>
      <c r="H2384" s="12">
        <v>0</v>
      </c>
      <c r="I2384" s="12">
        <v>246</v>
      </c>
      <c r="J2384" s="12">
        <v>0</v>
      </c>
      <c r="K2384" s="12">
        <v>0</v>
      </c>
      <c r="L2384" s="12">
        <v>0</v>
      </c>
      <c r="M2384" s="12">
        <v>0</v>
      </c>
      <c r="N2384" s="12">
        <v>0</v>
      </c>
    </row>
    <row r="2385" spans="1:14">
      <c r="A2385" s="11" t="s">
        <v>1455</v>
      </c>
      <c r="B2385" s="12">
        <v>145</v>
      </c>
      <c r="C2385" s="12">
        <v>140</v>
      </c>
      <c r="D2385" s="12" t="s">
        <v>557</v>
      </c>
      <c r="E2385" s="12">
        <v>150</v>
      </c>
      <c r="F2385" s="12">
        <v>5</v>
      </c>
      <c r="G2385" s="12">
        <v>80</v>
      </c>
      <c r="H2385" s="12">
        <v>0</v>
      </c>
      <c r="I2385" s="12">
        <v>246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</row>
    <row r="2386" spans="1:14">
      <c r="A2386" s="11" t="s">
        <v>1455</v>
      </c>
      <c r="B2386" s="12">
        <v>145</v>
      </c>
      <c r="C2386" s="12">
        <v>140</v>
      </c>
      <c r="D2386" s="12" t="s">
        <v>540</v>
      </c>
      <c r="E2386" s="12">
        <v>150</v>
      </c>
      <c r="F2386" s="12">
        <v>5</v>
      </c>
      <c r="G2386" s="12">
        <v>80</v>
      </c>
      <c r="H2386" s="12">
        <v>0</v>
      </c>
      <c r="I2386" s="12">
        <v>246</v>
      </c>
      <c r="J2386" s="12">
        <v>0</v>
      </c>
      <c r="K2386" s="12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1455</v>
      </c>
      <c r="B2387" s="18">
        <v>145</v>
      </c>
      <c r="C2387" s="18">
        <v>140</v>
      </c>
      <c r="D2387" s="18" t="s">
        <v>555</v>
      </c>
      <c r="E2387" s="18">
        <v>150</v>
      </c>
      <c r="F2387" s="18">
        <v>5</v>
      </c>
      <c r="G2387" s="18">
        <v>60</v>
      </c>
      <c r="H2387" s="18">
        <v>0</v>
      </c>
      <c r="I2387" s="18">
        <v>246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1455</v>
      </c>
      <c r="B2388" s="18">
        <v>145</v>
      </c>
      <c r="C2388" s="18">
        <v>140</v>
      </c>
      <c r="D2388" s="18" t="s">
        <v>1161</v>
      </c>
      <c r="E2388" s="18">
        <v>150</v>
      </c>
      <c r="F2388" s="18">
        <v>5</v>
      </c>
      <c r="G2388" s="18">
        <v>60</v>
      </c>
      <c r="H2388" s="18">
        <v>0</v>
      </c>
      <c r="I2388" s="18">
        <v>246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1455</v>
      </c>
      <c r="B2389" s="18">
        <v>145</v>
      </c>
      <c r="C2389" s="18">
        <v>140</v>
      </c>
      <c r="D2389" s="18" t="s">
        <v>1456</v>
      </c>
      <c r="E2389" s="18">
        <v>150</v>
      </c>
      <c r="F2389" s="18">
        <v>20</v>
      </c>
      <c r="G2389" s="18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1455</v>
      </c>
      <c r="B2390" s="18">
        <v>145</v>
      </c>
      <c r="C2390" s="18">
        <v>140</v>
      </c>
      <c r="D2390" s="18" t="s">
        <v>559</v>
      </c>
      <c r="E2390" s="18">
        <v>150</v>
      </c>
      <c r="F2390" s="18">
        <v>5</v>
      </c>
      <c r="G2390" s="18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1455</v>
      </c>
      <c r="B2391" s="18">
        <v>145</v>
      </c>
      <c r="C2391" s="18">
        <v>140</v>
      </c>
      <c r="D2391" s="18" t="s">
        <v>1457</v>
      </c>
      <c r="E2391" s="18">
        <v>150</v>
      </c>
      <c r="F2391" s="18">
        <v>5</v>
      </c>
      <c r="G2391" s="18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 s="18" customFormat="1">
      <c r="A2392" s="17" t="s">
        <v>1455</v>
      </c>
      <c r="B2392" s="18">
        <v>145</v>
      </c>
      <c r="C2392" s="18">
        <v>140</v>
      </c>
      <c r="D2392" s="18" t="s">
        <v>539</v>
      </c>
      <c r="E2392" s="18">
        <v>150</v>
      </c>
      <c r="F2392" s="18">
        <v>20</v>
      </c>
      <c r="G2392" s="18">
        <v>60</v>
      </c>
      <c r="H2392" s="18">
        <v>0</v>
      </c>
      <c r="I2392" s="18">
        <v>249</v>
      </c>
      <c r="J2392" s="18">
        <v>0</v>
      </c>
      <c r="K2392" s="18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7" t="s">
        <v>1455</v>
      </c>
      <c r="B2393" s="18">
        <v>145</v>
      </c>
      <c r="C2393" s="18">
        <v>140</v>
      </c>
      <c r="D2393" s="18" t="s">
        <v>538</v>
      </c>
      <c r="E2393" s="18">
        <v>150</v>
      </c>
      <c r="F2393" s="18">
        <v>5</v>
      </c>
      <c r="G2393" s="18">
        <v>60</v>
      </c>
      <c r="H2393" s="18">
        <v>0</v>
      </c>
      <c r="I2393" s="18">
        <v>249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7" t="s">
        <v>1455</v>
      </c>
      <c r="B2394" s="18">
        <v>145</v>
      </c>
      <c r="C2394" s="18">
        <v>140</v>
      </c>
      <c r="D2394" s="18" t="s">
        <v>1167</v>
      </c>
      <c r="E2394" s="18">
        <v>150</v>
      </c>
      <c r="F2394" s="18">
        <v>5</v>
      </c>
      <c r="G2394" s="18">
        <v>120</v>
      </c>
      <c r="H2394" s="18">
        <v>0</v>
      </c>
      <c r="I2394" s="18">
        <v>249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>
      <c r="A2395" s="11" t="s">
        <v>1455</v>
      </c>
      <c r="B2395" s="12">
        <v>145</v>
      </c>
      <c r="C2395" s="12">
        <v>140</v>
      </c>
      <c r="D2395" s="12" t="s">
        <v>1434</v>
      </c>
      <c r="E2395" s="12">
        <v>150</v>
      </c>
      <c r="F2395" s="12">
        <v>5</v>
      </c>
      <c r="G2395" s="12">
        <v>80</v>
      </c>
      <c r="H2395" s="12">
        <v>0</v>
      </c>
      <c r="I2395" s="12">
        <v>246</v>
      </c>
      <c r="J2395" s="12">
        <v>0</v>
      </c>
      <c r="K2395" s="12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1455</v>
      </c>
      <c r="B2396" s="18">
        <v>145</v>
      </c>
      <c r="C2396" s="18">
        <v>140</v>
      </c>
      <c r="D2396" s="18" t="s">
        <v>1442</v>
      </c>
      <c r="E2396" s="18">
        <v>150</v>
      </c>
      <c r="F2396" s="18">
        <v>5</v>
      </c>
      <c r="G2396" s="18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7" spans="1:14" s="18" customFormat="1">
      <c r="A2397" s="19" t="s">
        <v>1455</v>
      </c>
      <c r="B2397" s="18">
        <v>145</v>
      </c>
      <c r="C2397" s="18">
        <v>140</v>
      </c>
      <c r="D2397" s="18" t="s">
        <v>1443</v>
      </c>
      <c r="E2397" s="18">
        <v>150</v>
      </c>
      <c r="F2397" s="18">
        <v>5</v>
      </c>
      <c r="G2397" s="18">
        <v>60</v>
      </c>
      <c r="H2397" s="18">
        <v>0</v>
      </c>
      <c r="I2397" s="18">
        <v>246</v>
      </c>
      <c r="J2397" s="18">
        <v>0</v>
      </c>
      <c r="K2397" s="18">
        <v>0</v>
      </c>
      <c r="L2397" s="12">
        <v>0</v>
      </c>
      <c r="M2397" s="12">
        <v>0</v>
      </c>
      <c r="N2397" s="12">
        <v>0</v>
      </c>
    </row>
    <row r="2398" spans="1:14" s="18" customFormat="1">
      <c r="A2398" s="17" t="s">
        <v>1455</v>
      </c>
      <c r="B2398" s="18">
        <v>145</v>
      </c>
      <c r="C2398" s="18">
        <v>140</v>
      </c>
      <c r="D2398" s="18" t="s">
        <v>1452</v>
      </c>
      <c r="E2398" s="18">
        <v>150</v>
      </c>
      <c r="F2398" s="18">
        <v>5</v>
      </c>
      <c r="G2398" s="18">
        <v>60</v>
      </c>
      <c r="H2398" s="18">
        <v>0</v>
      </c>
      <c r="I2398" s="18">
        <v>246</v>
      </c>
      <c r="J2398" s="18">
        <v>0</v>
      </c>
      <c r="K2398" s="18">
        <v>0</v>
      </c>
      <c r="L2398" s="12">
        <v>0</v>
      </c>
      <c r="M2398" s="12">
        <v>0</v>
      </c>
      <c r="N2398" s="12">
        <v>0</v>
      </c>
    </row>
    <row r="2399" spans="1:14" s="18" customFormat="1">
      <c r="A2399" s="19" t="s">
        <v>1455</v>
      </c>
      <c r="B2399" s="18">
        <v>145</v>
      </c>
      <c r="C2399" s="18">
        <v>140</v>
      </c>
      <c r="D2399" s="18" t="s">
        <v>1162</v>
      </c>
      <c r="E2399" s="18">
        <v>150</v>
      </c>
      <c r="F2399" s="18">
        <v>5</v>
      </c>
      <c r="G2399" s="18">
        <v>60</v>
      </c>
      <c r="H2399" s="18">
        <v>0</v>
      </c>
      <c r="I2399" s="18">
        <v>246</v>
      </c>
      <c r="J2399" s="18">
        <v>0</v>
      </c>
      <c r="K2399" s="18">
        <v>0</v>
      </c>
      <c r="L2399" s="12">
        <v>0</v>
      </c>
      <c r="M2399" s="12">
        <v>0</v>
      </c>
      <c r="N2399" s="12">
        <v>0</v>
      </c>
    </row>
    <row r="2401" spans="1:14">
      <c r="A2401" s="11" t="s">
        <v>1455</v>
      </c>
      <c r="B2401" s="12">
        <v>126</v>
      </c>
      <c r="C2401" s="12">
        <v>50</v>
      </c>
      <c r="D2401" s="12" t="s">
        <v>558</v>
      </c>
      <c r="E2401" s="12">
        <v>20</v>
      </c>
      <c r="F2401" s="12">
        <v>5</v>
      </c>
      <c r="G2401" s="14">
        <v>30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1455</v>
      </c>
      <c r="B2402" s="12">
        <v>126</v>
      </c>
      <c r="C2402" s="12">
        <v>50</v>
      </c>
      <c r="D2402" s="12" t="s">
        <v>552</v>
      </c>
      <c r="E2402" s="12">
        <v>20</v>
      </c>
      <c r="F2402" s="12">
        <v>5</v>
      </c>
      <c r="G2402" s="14">
        <v>30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>
      <c r="A2403" s="11" t="s">
        <v>1455</v>
      </c>
      <c r="B2403" s="12">
        <v>126</v>
      </c>
      <c r="C2403" s="12">
        <v>50</v>
      </c>
      <c r="D2403" s="12" t="s">
        <v>554</v>
      </c>
      <c r="E2403" s="12">
        <v>20</v>
      </c>
      <c r="F2403" s="12">
        <v>5</v>
      </c>
      <c r="G2403" s="14">
        <v>30</v>
      </c>
      <c r="H2403" s="12">
        <v>0</v>
      </c>
      <c r="I2403" s="12">
        <v>246</v>
      </c>
      <c r="J2403" s="12">
        <v>0</v>
      </c>
      <c r="K2403" s="12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1455</v>
      </c>
      <c r="B2404" s="12">
        <v>126</v>
      </c>
      <c r="C2404" s="12">
        <v>50</v>
      </c>
      <c r="D2404" s="12" t="s">
        <v>541</v>
      </c>
      <c r="E2404" s="12">
        <v>20</v>
      </c>
      <c r="F2404" s="12">
        <v>5</v>
      </c>
      <c r="G2404" s="14">
        <v>30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1455</v>
      </c>
      <c r="B2405" s="12">
        <v>126</v>
      </c>
      <c r="C2405" s="12">
        <v>50</v>
      </c>
      <c r="D2405" s="12" t="s">
        <v>550</v>
      </c>
      <c r="E2405" s="12">
        <v>20</v>
      </c>
      <c r="F2405" s="12">
        <v>5</v>
      </c>
      <c r="G2405" s="14">
        <v>30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 s="18" customFormat="1">
      <c r="A2406" s="17" t="s">
        <v>1455</v>
      </c>
      <c r="B2406" s="18">
        <v>126</v>
      </c>
      <c r="C2406" s="18">
        <v>50</v>
      </c>
      <c r="D2406" s="18" t="s">
        <v>556</v>
      </c>
      <c r="E2406" s="18">
        <v>20</v>
      </c>
      <c r="F2406" s="18">
        <v>5</v>
      </c>
      <c r="G2406" s="16">
        <v>30</v>
      </c>
      <c r="H2406" s="18">
        <v>0</v>
      </c>
      <c r="I2406" s="18">
        <v>246</v>
      </c>
      <c r="J2406" s="18">
        <v>0</v>
      </c>
      <c r="K2406" s="18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1455</v>
      </c>
      <c r="B2407" s="12">
        <v>235</v>
      </c>
      <c r="C2407" s="12">
        <v>155</v>
      </c>
      <c r="D2407" s="12" t="s">
        <v>558</v>
      </c>
      <c r="E2407" s="12">
        <v>20</v>
      </c>
      <c r="F2407" s="12">
        <v>5</v>
      </c>
      <c r="G2407" s="14">
        <v>30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1455</v>
      </c>
      <c r="B2408" s="12">
        <v>235</v>
      </c>
      <c r="C2408" s="12">
        <v>155</v>
      </c>
      <c r="D2408" s="12" t="s">
        <v>552</v>
      </c>
      <c r="E2408" s="12">
        <v>20</v>
      </c>
      <c r="F2408" s="12">
        <v>5</v>
      </c>
      <c r="G2408" s="14">
        <v>30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>
      <c r="A2409" s="11" t="s">
        <v>1455</v>
      </c>
      <c r="B2409" s="12">
        <v>235</v>
      </c>
      <c r="C2409" s="12">
        <v>155</v>
      </c>
      <c r="D2409" s="12" t="s">
        <v>554</v>
      </c>
      <c r="E2409" s="12">
        <v>20</v>
      </c>
      <c r="F2409" s="12">
        <v>5</v>
      </c>
      <c r="G2409" s="14">
        <v>30</v>
      </c>
      <c r="H2409" s="12">
        <v>0</v>
      </c>
      <c r="I2409" s="12">
        <v>246</v>
      </c>
      <c r="J2409" s="12">
        <v>0</v>
      </c>
      <c r="K2409" s="12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1455</v>
      </c>
      <c r="B2410" s="12">
        <v>235</v>
      </c>
      <c r="C2410" s="12">
        <v>155</v>
      </c>
      <c r="D2410" s="12" t="s">
        <v>541</v>
      </c>
      <c r="E2410" s="12">
        <v>20</v>
      </c>
      <c r="F2410" s="12">
        <v>5</v>
      </c>
      <c r="G2410" s="14">
        <v>30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1455</v>
      </c>
      <c r="B2411" s="12">
        <v>235</v>
      </c>
      <c r="C2411" s="12">
        <v>155</v>
      </c>
      <c r="D2411" s="12" t="s">
        <v>550</v>
      </c>
      <c r="E2411" s="12">
        <v>20</v>
      </c>
      <c r="F2411" s="12">
        <v>5</v>
      </c>
      <c r="G2411" s="14">
        <v>30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 s="18" customFormat="1">
      <c r="A2412" s="17" t="s">
        <v>1455</v>
      </c>
      <c r="B2412" s="18">
        <v>235</v>
      </c>
      <c r="C2412" s="18">
        <v>155</v>
      </c>
      <c r="D2412" s="18" t="s">
        <v>556</v>
      </c>
      <c r="E2412" s="18">
        <v>20</v>
      </c>
      <c r="F2412" s="18">
        <v>5</v>
      </c>
      <c r="G2412" s="16">
        <v>30</v>
      </c>
      <c r="H2412" s="18">
        <v>0</v>
      </c>
      <c r="I2412" s="18">
        <v>246</v>
      </c>
      <c r="J2412" s="18">
        <v>0</v>
      </c>
      <c r="K2412" s="18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1455</v>
      </c>
      <c r="B2413" s="12">
        <v>34</v>
      </c>
      <c r="C2413" s="12">
        <v>132</v>
      </c>
      <c r="D2413" s="12" t="s">
        <v>558</v>
      </c>
      <c r="E2413" s="12">
        <v>20</v>
      </c>
      <c r="F2413" s="12">
        <v>5</v>
      </c>
      <c r="G2413" s="14">
        <v>30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1455</v>
      </c>
      <c r="B2414" s="12">
        <v>34</v>
      </c>
      <c r="C2414" s="12">
        <v>132</v>
      </c>
      <c r="D2414" s="12" t="s">
        <v>552</v>
      </c>
      <c r="E2414" s="12">
        <v>20</v>
      </c>
      <c r="F2414" s="12">
        <v>5</v>
      </c>
      <c r="G2414" s="14">
        <v>30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>
      <c r="A2415" s="11" t="s">
        <v>1455</v>
      </c>
      <c r="B2415" s="12">
        <v>34</v>
      </c>
      <c r="C2415" s="12">
        <v>132</v>
      </c>
      <c r="D2415" s="12" t="s">
        <v>554</v>
      </c>
      <c r="E2415" s="12">
        <v>20</v>
      </c>
      <c r="F2415" s="12">
        <v>5</v>
      </c>
      <c r="G2415" s="14">
        <v>30</v>
      </c>
      <c r="H2415" s="12">
        <v>0</v>
      </c>
      <c r="I2415" s="12">
        <v>246</v>
      </c>
      <c r="J2415" s="12">
        <v>0</v>
      </c>
      <c r="K2415" s="12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1455</v>
      </c>
      <c r="B2416" s="12">
        <v>34</v>
      </c>
      <c r="C2416" s="12">
        <v>132</v>
      </c>
      <c r="D2416" s="12" t="s">
        <v>541</v>
      </c>
      <c r="E2416" s="12">
        <v>20</v>
      </c>
      <c r="F2416" s="12">
        <v>5</v>
      </c>
      <c r="G2416" s="14">
        <v>30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1455</v>
      </c>
      <c r="B2417" s="12">
        <v>34</v>
      </c>
      <c r="C2417" s="12">
        <v>132</v>
      </c>
      <c r="D2417" s="12" t="s">
        <v>550</v>
      </c>
      <c r="E2417" s="12">
        <v>20</v>
      </c>
      <c r="F2417" s="12">
        <v>5</v>
      </c>
      <c r="G2417" s="14">
        <v>30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 s="18" customFormat="1">
      <c r="A2418" s="17" t="s">
        <v>1455</v>
      </c>
      <c r="B2418" s="18">
        <v>34</v>
      </c>
      <c r="C2418" s="18">
        <v>132</v>
      </c>
      <c r="D2418" s="18" t="s">
        <v>556</v>
      </c>
      <c r="E2418" s="18">
        <v>20</v>
      </c>
      <c r="F2418" s="18">
        <v>5</v>
      </c>
      <c r="G2418" s="16">
        <v>30</v>
      </c>
      <c r="H2418" s="18">
        <v>0</v>
      </c>
      <c r="I2418" s="18">
        <v>246</v>
      </c>
      <c r="J2418" s="18">
        <v>0</v>
      </c>
      <c r="K2418" s="18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1455</v>
      </c>
      <c r="B2419" s="12">
        <v>240</v>
      </c>
      <c r="C2419" s="12">
        <v>172</v>
      </c>
      <c r="D2419" s="12" t="s">
        <v>558</v>
      </c>
      <c r="E2419" s="12">
        <v>20</v>
      </c>
      <c r="F2419" s="12">
        <v>5</v>
      </c>
      <c r="G2419" s="14">
        <v>30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1455</v>
      </c>
      <c r="B2420" s="12">
        <v>240</v>
      </c>
      <c r="C2420" s="12">
        <v>172</v>
      </c>
      <c r="D2420" s="12" t="s">
        <v>552</v>
      </c>
      <c r="E2420" s="12">
        <v>20</v>
      </c>
      <c r="F2420" s="12">
        <v>5</v>
      </c>
      <c r="G2420" s="14">
        <v>30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1455</v>
      </c>
      <c r="B2421" s="12">
        <v>240</v>
      </c>
      <c r="C2421" s="12">
        <v>172</v>
      </c>
      <c r="D2421" s="12" t="s">
        <v>554</v>
      </c>
      <c r="E2421" s="12">
        <v>20</v>
      </c>
      <c r="F2421" s="12">
        <v>5</v>
      </c>
      <c r="G2421" s="14">
        <v>30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1455</v>
      </c>
      <c r="B2422" s="12">
        <v>240</v>
      </c>
      <c r="C2422" s="12">
        <v>172</v>
      </c>
      <c r="D2422" s="12" t="s">
        <v>550</v>
      </c>
      <c r="E2422" s="12">
        <v>20</v>
      </c>
      <c r="F2422" s="12">
        <v>5</v>
      </c>
      <c r="G2422" s="14">
        <v>30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1455</v>
      </c>
      <c r="B2423" s="12">
        <v>176</v>
      </c>
      <c r="C2423" s="12">
        <v>246</v>
      </c>
      <c r="D2423" s="12" t="s">
        <v>558</v>
      </c>
      <c r="E2423" s="12">
        <v>20</v>
      </c>
      <c r="F2423" s="12">
        <v>5</v>
      </c>
      <c r="G2423" s="14">
        <v>30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1455</v>
      </c>
      <c r="B2424" s="12">
        <v>176</v>
      </c>
      <c r="C2424" s="12">
        <v>246</v>
      </c>
      <c r="D2424" s="12" t="s">
        <v>552</v>
      </c>
      <c r="E2424" s="12">
        <v>20</v>
      </c>
      <c r="F2424" s="12">
        <v>5</v>
      </c>
      <c r="G2424" s="14">
        <v>30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1455</v>
      </c>
      <c r="B2425" s="12">
        <v>176</v>
      </c>
      <c r="C2425" s="12">
        <v>246</v>
      </c>
      <c r="D2425" s="12" t="s">
        <v>554</v>
      </c>
      <c r="E2425" s="12">
        <v>20</v>
      </c>
      <c r="F2425" s="12">
        <v>5</v>
      </c>
      <c r="G2425" s="14">
        <v>30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1455</v>
      </c>
      <c r="B2426" s="12">
        <v>176</v>
      </c>
      <c r="C2426" s="12">
        <v>246</v>
      </c>
      <c r="D2426" s="12" t="s">
        <v>550</v>
      </c>
      <c r="E2426" s="12">
        <v>20</v>
      </c>
      <c r="F2426" s="12">
        <v>5</v>
      </c>
      <c r="G2426" s="14">
        <v>30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1455</v>
      </c>
      <c r="B2427" s="12">
        <v>199</v>
      </c>
      <c r="C2427" s="12">
        <v>103</v>
      </c>
      <c r="D2427" s="12" t="s">
        <v>558</v>
      </c>
      <c r="E2427" s="12">
        <v>20</v>
      </c>
      <c r="F2427" s="12">
        <v>5</v>
      </c>
      <c r="G2427" s="14">
        <v>30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1455</v>
      </c>
      <c r="B2428" s="12">
        <v>199</v>
      </c>
      <c r="C2428" s="12">
        <v>103</v>
      </c>
      <c r="D2428" s="12" t="s">
        <v>552</v>
      </c>
      <c r="E2428" s="12">
        <v>20</v>
      </c>
      <c r="F2428" s="12">
        <v>5</v>
      </c>
      <c r="G2428" s="14">
        <v>30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1455</v>
      </c>
      <c r="B2429" s="12">
        <v>199</v>
      </c>
      <c r="C2429" s="12">
        <v>103</v>
      </c>
      <c r="D2429" s="12" t="s">
        <v>554</v>
      </c>
      <c r="E2429" s="12">
        <v>20</v>
      </c>
      <c r="F2429" s="12">
        <v>5</v>
      </c>
      <c r="G2429" s="14">
        <v>30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1455</v>
      </c>
      <c r="B2430" s="12">
        <v>199</v>
      </c>
      <c r="C2430" s="12">
        <v>103</v>
      </c>
      <c r="D2430" s="12" t="s">
        <v>550</v>
      </c>
      <c r="E2430" s="12">
        <v>20</v>
      </c>
      <c r="F2430" s="12">
        <v>5</v>
      </c>
      <c r="G2430" s="14">
        <v>30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1455</v>
      </c>
      <c r="B2431" s="12">
        <v>250</v>
      </c>
      <c r="C2431" s="12">
        <v>70</v>
      </c>
      <c r="D2431" s="12" t="s">
        <v>558</v>
      </c>
      <c r="E2431" s="12">
        <v>20</v>
      </c>
      <c r="F2431" s="12">
        <v>5</v>
      </c>
      <c r="G2431" s="14">
        <v>30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1455</v>
      </c>
      <c r="B2432" s="12">
        <v>250</v>
      </c>
      <c r="C2432" s="12">
        <v>70</v>
      </c>
      <c r="D2432" s="12" t="s">
        <v>552</v>
      </c>
      <c r="E2432" s="12">
        <v>20</v>
      </c>
      <c r="F2432" s="12">
        <v>5</v>
      </c>
      <c r="G2432" s="14">
        <v>30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1455</v>
      </c>
      <c r="B2433" s="12">
        <v>250</v>
      </c>
      <c r="C2433" s="12">
        <v>70</v>
      </c>
      <c r="D2433" s="12" t="s">
        <v>554</v>
      </c>
      <c r="E2433" s="12">
        <v>20</v>
      </c>
      <c r="F2433" s="12">
        <v>5</v>
      </c>
      <c r="G2433" s="14">
        <v>30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1455</v>
      </c>
      <c r="B2434" s="12">
        <v>250</v>
      </c>
      <c r="C2434" s="12">
        <v>70</v>
      </c>
      <c r="D2434" s="12" t="s">
        <v>550</v>
      </c>
      <c r="E2434" s="12">
        <v>20</v>
      </c>
      <c r="F2434" s="12">
        <v>5</v>
      </c>
      <c r="G2434" s="14">
        <v>30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1455</v>
      </c>
      <c r="B2435" s="12">
        <v>39</v>
      </c>
      <c r="C2435" s="12">
        <v>56</v>
      </c>
      <c r="D2435" s="12" t="s">
        <v>558</v>
      </c>
      <c r="E2435" s="12">
        <v>20</v>
      </c>
      <c r="F2435" s="12">
        <v>5</v>
      </c>
      <c r="G2435" s="14">
        <v>30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1455</v>
      </c>
      <c r="B2436" s="12">
        <v>39</v>
      </c>
      <c r="C2436" s="12">
        <v>56</v>
      </c>
      <c r="D2436" s="12" t="s">
        <v>552</v>
      </c>
      <c r="E2436" s="12">
        <v>20</v>
      </c>
      <c r="F2436" s="12">
        <v>5</v>
      </c>
      <c r="G2436" s="14">
        <v>30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1455</v>
      </c>
      <c r="B2437" s="12">
        <v>39</v>
      </c>
      <c r="C2437" s="12">
        <v>56</v>
      </c>
      <c r="D2437" s="12" t="s">
        <v>554</v>
      </c>
      <c r="E2437" s="12">
        <v>20</v>
      </c>
      <c r="F2437" s="12">
        <v>5</v>
      </c>
      <c r="G2437" s="14">
        <v>30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1455</v>
      </c>
      <c r="B2438" s="12">
        <v>39</v>
      </c>
      <c r="C2438" s="12">
        <v>56</v>
      </c>
      <c r="D2438" s="12" t="s">
        <v>550</v>
      </c>
      <c r="E2438" s="12">
        <v>20</v>
      </c>
      <c r="F2438" s="12">
        <v>5</v>
      </c>
      <c r="G2438" s="14">
        <v>30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1455</v>
      </c>
      <c r="B2439" s="12">
        <v>250</v>
      </c>
      <c r="C2439" s="12">
        <v>250</v>
      </c>
      <c r="D2439" s="12" t="s">
        <v>558</v>
      </c>
      <c r="E2439" s="12">
        <v>20</v>
      </c>
      <c r="F2439" s="12">
        <v>5</v>
      </c>
      <c r="G2439" s="14">
        <v>30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1455</v>
      </c>
      <c r="B2440" s="12">
        <v>250</v>
      </c>
      <c r="C2440" s="12">
        <v>250</v>
      </c>
      <c r="D2440" s="12" t="s">
        <v>552</v>
      </c>
      <c r="E2440" s="12">
        <v>20</v>
      </c>
      <c r="F2440" s="12">
        <v>5</v>
      </c>
      <c r="G2440" s="14">
        <v>30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1455</v>
      </c>
      <c r="B2441" s="12">
        <v>250</v>
      </c>
      <c r="C2441" s="12">
        <v>250</v>
      </c>
      <c r="D2441" s="12" t="s">
        <v>554</v>
      </c>
      <c r="E2441" s="12">
        <v>20</v>
      </c>
      <c r="F2441" s="12">
        <v>5</v>
      </c>
      <c r="G2441" s="14">
        <v>30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1455</v>
      </c>
      <c r="B2442" s="12">
        <v>250</v>
      </c>
      <c r="C2442" s="12">
        <v>250</v>
      </c>
      <c r="D2442" s="12" t="s">
        <v>550</v>
      </c>
      <c r="E2442" s="12">
        <v>20</v>
      </c>
      <c r="F2442" s="12">
        <v>5</v>
      </c>
      <c r="G2442" s="14">
        <v>30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1455</v>
      </c>
      <c r="B2443" s="12">
        <v>42</v>
      </c>
      <c r="C2443" s="12">
        <v>224</v>
      </c>
      <c r="D2443" s="12" t="s">
        <v>558</v>
      </c>
      <c r="E2443" s="12">
        <v>20</v>
      </c>
      <c r="F2443" s="12">
        <v>5</v>
      </c>
      <c r="G2443" s="14">
        <v>30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1455</v>
      </c>
      <c r="B2444" s="12">
        <v>42</v>
      </c>
      <c r="C2444" s="12">
        <v>224</v>
      </c>
      <c r="D2444" s="12" t="s">
        <v>552</v>
      </c>
      <c r="E2444" s="12">
        <v>20</v>
      </c>
      <c r="F2444" s="12">
        <v>5</v>
      </c>
      <c r="G2444" s="14">
        <v>30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1455</v>
      </c>
      <c r="B2445" s="12">
        <v>42</v>
      </c>
      <c r="C2445" s="12">
        <v>224</v>
      </c>
      <c r="D2445" s="12" t="s">
        <v>554</v>
      </c>
      <c r="E2445" s="12">
        <v>20</v>
      </c>
      <c r="F2445" s="12">
        <v>5</v>
      </c>
      <c r="G2445" s="14">
        <v>30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1455</v>
      </c>
      <c r="B2446" s="12">
        <v>42</v>
      </c>
      <c r="C2446" s="12">
        <v>224</v>
      </c>
      <c r="D2446" s="12" t="s">
        <v>550</v>
      </c>
      <c r="E2446" s="12">
        <v>20</v>
      </c>
      <c r="F2446" s="12">
        <v>5</v>
      </c>
      <c r="G2446" s="14">
        <v>30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1455</v>
      </c>
      <c r="B2447" s="12">
        <v>99</v>
      </c>
      <c r="C2447" s="12">
        <v>146</v>
      </c>
      <c r="D2447" s="12" t="s">
        <v>558</v>
      </c>
      <c r="E2447" s="12">
        <v>20</v>
      </c>
      <c r="F2447" s="12">
        <v>5</v>
      </c>
      <c r="G2447" s="14">
        <v>30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1455</v>
      </c>
      <c r="B2448" s="12">
        <v>99</v>
      </c>
      <c r="C2448" s="12">
        <v>146</v>
      </c>
      <c r="D2448" s="12" t="s">
        <v>552</v>
      </c>
      <c r="E2448" s="12">
        <v>20</v>
      </c>
      <c r="F2448" s="12">
        <v>5</v>
      </c>
      <c r="G2448" s="14">
        <v>30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1455</v>
      </c>
      <c r="B2449" s="12">
        <v>99</v>
      </c>
      <c r="C2449" s="12">
        <v>146</v>
      </c>
      <c r="D2449" s="12" t="s">
        <v>554</v>
      </c>
      <c r="E2449" s="12">
        <v>20</v>
      </c>
      <c r="F2449" s="12">
        <v>5</v>
      </c>
      <c r="G2449" s="14">
        <v>30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1455</v>
      </c>
      <c r="B2450" s="12">
        <v>99</v>
      </c>
      <c r="C2450" s="12">
        <v>146</v>
      </c>
      <c r="D2450" s="12" t="s">
        <v>550</v>
      </c>
      <c r="E2450" s="12">
        <v>20</v>
      </c>
      <c r="F2450" s="12">
        <v>5</v>
      </c>
      <c r="G2450" s="14">
        <v>30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1455</v>
      </c>
      <c r="B2451" s="12">
        <v>157</v>
      </c>
      <c r="C2451" s="12">
        <v>188</v>
      </c>
      <c r="D2451" s="12" t="s">
        <v>558</v>
      </c>
      <c r="E2451" s="12">
        <v>20</v>
      </c>
      <c r="F2451" s="12">
        <v>5</v>
      </c>
      <c r="G2451" s="14">
        <v>30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1455</v>
      </c>
      <c r="B2452" s="12">
        <v>157</v>
      </c>
      <c r="C2452" s="12">
        <v>188</v>
      </c>
      <c r="D2452" s="12" t="s">
        <v>552</v>
      </c>
      <c r="E2452" s="12">
        <v>20</v>
      </c>
      <c r="F2452" s="12">
        <v>5</v>
      </c>
      <c r="G2452" s="14">
        <v>30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1455</v>
      </c>
      <c r="B2453" s="12">
        <v>157</v>
      </c>
      <c r="C2453" s="12">
        <v>188</v>
      </c>
      <c r="D2453" s="12" t="s">
        <v>554</v>
      </c>
      <c r="E2453" s="12">
        <v>20</v>
      </c>
      <c r="F2453" s="12">
        <v>5</v>
      </c>
      <c r="G2453" s="14">
        <v>30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1455</v>
      </c>
      <c r="B2454" s="12">
        <v>157</v>
      </c>
      <c r="C2454" s="12">
        <v>188</v>
      </c>
      <c r="D2454" s="12" t="s">
        <v>550</v>
      </c>
      <c r="E2454" s="12">
        <v>20</v>
      </c>
      <c r="F2454" s="12">
        <v>5</v>
      </c>
      <c r="G2454" s="14">
        <v>30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1455</v>
      </c>
      <c r="B2455" s="12">
        <v>25</v>
      </c>
      <c r="C2455" s="12">
        <v>90</v>
      </c>
      <c r="D2455" s="12" t="s">
        <v>558</v>
      </c>
      <c r="E2455" s="12">
        <v>20</v>
      </c>
      <c r="F2455" s="12">
        <v>5</v>
      </c>
      <c r="G2455" s="14">
        <v>30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6" spans="1:14">
      <c r="A2456" s="11" t="s">
        <v>1455</v>
      </c>
      <c r="B2456" s="12">
        <v>25</v>
      </c>
      <c r="C2456" s="12">
        <v>90</v>
      </c>
      <c r="D2456" s="12" t="s">
        <v>552</v>
      </c>
      <c r="E2456" s="12">
        <v>20</v>
      </c>
      <c r="F2456" s="12">
        <v>5</v>
      </c>
      <c r="G2456" s="14">
        <v>30</v>
      </c>
      <c r="H2456" s="12">
        <v>0</v>
      </c>
      <c r="I2456" s="12">
        <v>246</v>
      </c>
      <c r="J2456" s="12">
        <v>0</v>
      </c>
      <c r="K2456" s="12">
        <v>0</v>
      </c>
      <c r="L2456" s="12">
        <v>0</v>
      </c>
      <c r="M2456" s="12">
        <v>0</v>
      </c>
      <c r="N2456" s="12">
        <v>0</v>
      </c>
    </row>
    <row r="2457" spans="1:14">
      <c r="A2457" s="11" t="s">
        <v>1455</v>
      </c>
      <c r="B2457" s="12">
        <v>25</v>
      </c>
      <c r="C2457" s="12">
        <v>90</v>
      </c>
      <c r="D2457" s="12" t="s">
        <v>554</v>
      </c>
      <c r="E2457" s="12">
        <v>20</v>
      </c>
      <c r="F2457" s="12">
        <v>5</v>
      </c>
      <c r="G2457" s="14">
        <v>30</v>
      </c>
      <c r="H2457" s="12">
        <v>0</v>
      </c>
      <c r="I2457" s="12">
        <v>246</v>
      </c>
      <c r="J2457" s="12">
        <v>0</v>
      </c>
      <c r="K2457" s="12">
        <v>0</v>
      </c>
      <c r="L2457" s="12">
        <v>0</v>
      </c>
      <c r="M2457" s="12">
        <v>0</v>
      </c>
      <c r="N2457" s="12">
        <v>0</v>
      </c>
    </row>
    <row r="2458" spans="1:14">
      <c r="A2458" s="11" t="s">
        <v>1455</v>
      </c>
      <c r="B2458" s="12">
        <v>25</v>
      </c>
      <c r="C2458" s="12">
        <v>90</v>
      </c>
      <c r="D2458" s="12" t="s">
        <v>550</v>
      </c>
      <c r="E2458" s="12">
        <v>20</v>
      </c>
      <c r="F2458" s="12">
        <v>5</v>
      </c>
      <c r="G2458" s="14">
        <v>30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60" spans="1:14">
      <c r="A2460" s="11" t="s">
        <v>1458</v>
      </c>
    </row>
    <row r="2461" spans="1:14">
      <c r="A2461" s="11" t="s">
        <v>1459</v>
      </c>
      <c r="B2461" s="12">
        <v>150</v>
      </c>
      <c r="C2461" s="12">
        <v>140</v>
      </c>
      <c r="D2461" s="12" t="s">
        <v>558</v>
      </c>
      <c r="E2461" s="12">
        <v>130</v>
      </c>
      <c r="F2461" s="12">
        <v>60</v>
      </c>
      <c r="G2461" s="12">
        <v>80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1459</v>
      </c>
      <c r="B2462" s="12">
        <v>150</v>
      </c>
      <c r="C2462" s="12">
        <v>140</v>
      </c>
      <c r="D2462" s="12" t="s">
        <v>552</v>
      </c>
      <c r="E2462" s="12">
        <v>130</v>
      </c>
      <c r="F2462" s="12">
        <v>60</v>
      </c>
      <c r="G2462" s="12">
        <v>80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>
      <c r="A2463" s="11" t="s">
        <v>1460</v>
      </c>
      <c r="B2463" s="12">
        <v>150</v>
      </c>
      <c r="C2463" s="12">
        <v>140</v>
      </c>
      <c r="D2463" s="12" t="s">
        <v>554</v>
      </c>
      <c r="E2463" s="12">
        <v>130</v>
      </c>
      <c r="F2463" s="12">
        <v>60</v>
      </c>
      <c r="G2463" s="12">
        <v>80</v>
      </c>
      <c r="H2463" s="12">
        <v>0</v>
      </c>
      <c r="I2463" s="12">
        <v>246</v>
      </c>
      <c r="J2463" s="12">
        <v>0</v>
      </c>
      <c r="K2463" s="12">
        <v>0</v>
      </c>
      <c r="L2463" s="12">
        <v>0</v>
      </c>
      <c r="M2463" s="12">
        <v>0</v>
      </c>
      <c r="N2463" s="12">
        <v>0</v>
      </c>
    </row>
    <row r="2464" spans="1:14">
      <c r="A2464" s="11" t="s">
        <v>1460</v>
      </c>
      <c r="B2464" s="12">
        <v>150</v>
      </c>
      <c r="C2464" s="12">
        <v>140</v>
      </c>
      <c r="D2464" s="12" t="s">
        <v>541</v>
      </c>
      <c r="E2464" s="12">
        <v>130</v>
      </c>
      <c r="F2464" s="12">
        <v>60</v>
      </c>
      <c r="G2464" s="12">
        <v>80</v>
      </c>
      <c r="H2464" s="12">
        <v>0</v>
      </c>
      <c r="I2464" s="12">
        <v>246</v>
      </c>
      <c r="J2464" s="12">
        <v>0</v>
      </c>
      <c r="K2464" s="12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1460</v>
      </c>
      <c r="B2465" s="12">
        <v>150</v>
      </c>
      <c r="C2465" s="12">
        <v>140</v>
      </c>
      <c r="D2465" s="12" t="s">
        <v>550</v>
      </c>
      <c r="E2465" s="12">
        <v>130</v>
      </c>
      <c r="F2465" s="12">
        <v>60</v>
      </c>
      <c r="G2465" s="12">
        <v>80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 s="18" customFormat="1">
      <c r="A2466" s="17" t="s">
        <v>1460</v>
      </c>
      <c r="B2466" s="18">
        <v>150</v>
      </c>
      <c r="C2466" s="18">
        <v>140</v>
      </c>
      <c r="D2466" s="18" t="s">
        <v>556</v>
      </c>
      <c r="E2466" s="18">
        <v>130</v>
      </c>
      <c r="F2466" s="18">
        <v>20</v>
      </c>
      <c r="G2466" s="18">
        <v>60</v>
      </c>
      <c r="H2466" s="18">
        <v>0</v>
      </c>
      <c r="I2466" s="18">
        <v>246</v>
      </c>
      <c r="J2466" s="18">
        <v>0</v>
      </c>
      <c r="K2466" s="18">
        <v>0</v>
      </c>
      <c r="L2466" s="12">
        <v>0</v>
      </c>
      <c r="M2466" s="12">
        <v>0</v>
      </c>
      <c r="N2466" s="12">
        <v>0</v>
      </c>
    </row>
    <row r="2467" spans="1:14" s="18" customFormat="1">
      <c r="A2467" s="17" t="s">
        <v>1460</v>
      </c>
      <c r="B2467" s="18">
        <v>150</v>
      </c>
      <c r="C2467" s="18">
        <v>140</v>
      </c>
      <c r="D2467" s="18" t="s">
        <v>542</v>
      </c>
      <c r="E2467" s="18">
        <v>130</v>
      </c>
      <c r="F2467" s="18">
        <v>10</v>
      </c>
      <c r="G2467" s="18">
        <v>60</v>
      </c>
      <c r="H2467" s="18">
        <v>0</v>
      </c>
      <c r="I2467" s="18">
        <v>246</v>
      </c>
      <c r="J2467" s="18">
        <v>0</v>
      </c>
      <c r="K2467" s="18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1460</v>
      </c>
      <c r="B2468" s="12">
        <v>150</v>
      </c>
      <c r="C2468" s="12">
        <v>140</v>
      </c>
      <c r="D2468" s="12" t="s">
        <v>551</v>
      </c>
      <c r="E2468" s="12">
        <v>130</v>
      </c>
      <c r="F2468" s="12">
        <v>5</v>
      </c>
      <c r="G2468" s="12">
        <v>80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1460</v>
      </c>
      <c r="B2469" s="12">
        <v>150</v>
      </c>
      <c r="C2469" s="12">
        <v>140</v>
      </c>
      <c r="D2469" s="12" t="s">
        <v>553</v>
      </c>
      <c r="E2469" s="12">
        <v>130</v>
      </c>
      <c r="F2469" s="12">
        <v>5</v>
      </c>
      <c r="G2469" s="12">
        <v>80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>
      <c r="A2470" s="11" t="s">
        <v>1460</v>
      </c>
      <c r="B2470" s="12">
        <v>150</v>
      </c>
      <c r="C2470" s="12">
        <v>140</v>
      </c>
      <c r="D2470" s="12" t="s">
        <v>549</v>
      </c>
      <c r="E2470" s="12">
        <v>130</v>
      </c>
      <c r="F2470" s="12">
        <v>5</v>
      </c>
      <c r="G2470" s="12">
        <v>80</v>
      </c>
      <c r="H2470" s="12">
        <v>0</v>
      </c>
      <c r="I2470" s="12">
        <v>246</v>
      </c>
      <c r="J2470" s="12">
        <v>0</v>
      </c>
      <c r="K2470" s="12">
        <v>0</v>
      </c>
      <c r="L2470" s="12">
        <v>0</v>
      </c>
      <c r="M2470" s="12">
        <v>0</v>
      </c>
      <c r="N2470" s="12">
        <v>0</v>
      </c>
    </row>
    <row r="2471" spans="1:14">
      <c r="A2471" s="11" t="s">
        <v>1460</v>
      </c>
      <c r="B2471" s="12">
        <v>150</v>
      </c>
      <c r="C2471" s="12">
        <v>140</v>
      </c>
      <c r="D2471" s="12" t="s">
        <v>557</v>
      </c>
      <c r="E2471" s="12">
        <v>130</v>
      </c>
      <c r="F2471" s="12">
        <v>5</v>
      </c>
      <c r="G2471" s="12">
        <v>80</v>
      </c>
      <c r="H2471" s="12">
        <v>0</v>
      </c>
      <c r="I2471" s="12">
        <v>246</v>
      </c>
      <c r="J2471" s="12">
        <v>0</v>
      </c>
      <c r="K2471" s="12">
        <v>0</v>
      </c>
      <c r="L2471" s="12">
        <v>0</v>
      </c>
      <c r="M2471" s="12">
        <v>0</v>
      </c>
      <c r="N2471" s="12">
        <v>0</v>
      </c>
    </row>
    <row r="2472" spans="1:14">
      <c r="A2472" s="11" t="s">
        <v>1460</v>
      </c>
      <c r="B2472" s="12">
        <v>150</v>
      </c>
      <c r="C2472" s="12">
        <v>140</v>
      </c>
      <c r="D2472" s="12" t="s">
        <v>540</v>
      </c>
      <c r="E2472" s="12">
        <v>130</v>
      </c>
      <c r="F2472" s="12">
        <v>5</v>
      </c>
      <c r="G2472" s="12">
        <v>80</v>
      </c>
      <c r="H2472" s="12">
        <v>0</v>
      </c>
      <c r="I2472" s="12">
        <v>246</v>
      </c>
      <c r="J2472" s="12">
        <v>0</v>
      </c>
      <c r="K2472" s="12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1460</v>
      </c>
      <c r="B2473" s="18">
        <v>150</v>
      </c>
      <c r="C2473" s="18">
        <v>140</v>
      </c>
      <c r="D2473" s="18" t="s">
        <v>555</v>
      </c>
      <c r="E2473" s="18">
        <v>130</v>
      </c>
      <c r="F2473" s="18">
        <v>5</v>
      </c>
      <c r="G2473" s="18">
        <v>60</v>
      </c>
      <c r="H2473" s="18">
        <v>0</v>
      </c>
      <c r="I2473" s="18">
        <v>246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1460</v>
      </c>
      <c r="B2474" s="18">
        <v>150</v>
      </c>
      <c r="C2474" s="18">
        <v>140</v>
      </c>
      <c r="D2474" s="18" t="s">
        <v>1161</v>
      </c>
      <c r="E2474" s="18">
        <v>130</v>
      </c>
      <c r="F2474" s="18">
        <v>5</v>
      </c>
      <c r="G2474" s="18">
        <v>60</v>
      </c>
      <c r="H2474" s="18">
        <v>0</v>
      </c>
      <c r="I2474" s="18">
        <v>246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1460</v>
      </c>
      <c r="B2475" s="18">
        <v>150</v>
      </c>
      <c r="C2475" s="18">
        <v>140</v>
      </c>
      <c r="D2475" s="18" t="s">
        <v>1456</v>
      </c>
      <c r="E2475" s="18">
        <v>130</v>
      </c>
      <c r="F2475" s="18">
        <v>20</v>
      </c>
      <c r="G2475" s="18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1460</v>
      </c>
      <c r="B2476" s="18">
        <v>150</v>
      </c>
      <c r="C2476" s="18">
        <v>140</v>
      </c>
      <c r="D2476" s="18" t="s">
        <v>559</v>
      </c>
      <c r="E2476" s="18">
        <v>130</v>
      </c>
      <c r="F2476" s="18">
        <v>5</v>
      </c>
      <c r="G2476" s="18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1460</v>
      </c>
      <c r="B2477" s="18">
        <v>150</v>
      </c>
      <c r="C2477" s="18">
        <v>140</v>
      </c>
      <c r="D2477" s="18" t="s">
        <v>1457</v>
      </c>
      <c r="E2477" s="18">
        <v>130</v>
      </c>
      <c r="F2477" s="18">
        <v>5</v>
      </c>
      <c r="G2477" s="18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 s="18" customFormat="1">
      <c r="A2478" s="17" t="s">
        <v>1460</v>
      </c>
      <c r="B2478" s="18">
        <v>150</v>
      </c>
      <c r="C2478" s="18">
        <v>140</v>
      </c>
      <c r="D2478" s="18" t="s">
        <v>539</v>
      </c>
      <c r="E2478" s="18">
        <v>130</v>
      </c>
      <c r="F2478" s="18">
        <v>20</v>
      </c>
      <c r="G2478" s="18">
        <v>60</v>
      </c>
      <c r="H2478" s="18">
        <v>0</v>
      </c>
      <c r="I2478" s="18">
        <v>249</v>
      </c>
      <c r="J2478" s="18">
        <v>0</v>
      </c>
      <c r="K2478" s="18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7" t="s">
        <v>1460</v>
      </c>
      <c r="B2479" s="18">
        <v>150</v>
      </c>
      <c r="C2479" s="18">
        <v>140</v>
      </c>
      <c r="D2479" s="18" t="s">
        <v>538</v>
      </c>
      <c r="E2479" s="18">
        <v>130</v>
      </c>
      <c r="F2479" s="18">
        <v>5</v>
      </c>
      <c r="G2479" s="18">
        <v>60</v>
      </c>
      <c r="H2479" s="18">
        <v>0</v>
      </c>
      <c r="I2479" s="18">
        <v>249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7" t="s">
        <v>1460</v>
      </c>
      <c r="B2480" s="18">
        <v>150</v>
      </c>
      <c r="C2480" s="18">
        <v>140</v>
      </c>
      <c r="D2480" s="18" t="s">
        <v>1167</v>
      </c>
      <c r="E2480" s="18">
        <v>130</v>
      </c>
      <c r="F2480" s="18">
        <v>5</v>
      </c>
      <c r="G2480" s="18">
        <v>120</v>
      </c>
      <c r="H2480" s="18">
        <v>0</v>
      </c>
      <c r="I2480" s="18">
        <v>249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>
      <c r="A2481" s="11" t="s">
        <v>1460</v>
      </c>
      <c r="B2481" s="12">
        <v>150</v>
      </c>
      <c r="C2481" s="12">
        <v>140</v>
      </c>
      <c r="D2481" s="12" t="s">
        <v>1434</v>
      </c>
      <c r="E2481" s="12">
        <v>130</v>
      </c>
      <c r="F2481" s="12">
        <v>5</v>
      </c>
      <c r="G2481" s="12">
        <v>80</v>
      </c>
      <c r="H2481" s="12">
        <v>0</v>
      </c>
      <c r="I2481" s="12">
        <v>246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9" t="s">
        <v>1460</v>
      </c>
      <c r="B2482" s="18">
        <v>150</v>
      </c>
      <c r="C2482" s="18">
        <v>140</v>
      </c>
      <c r="D2482" s="18" t="s">
        <v>1442</v>
      </c>
      <c r="E2482" s="18">
        <v>130</v>
      </c>
      <c r="F2482" s="18">
        <v>5</v>
      </c>
      <c r="G2482" s="18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3" spans="1:14" s="18" customFormat="1">
      <c r="A2483" s="19" t="s">
        <v>1460</v>
      </c>
      <c r="B2483" s="18">
        <v>150</v>
      </c>
      <c r="C2483" s="18">
        <v>140</v>
      </c>
      <c r="D2483" s="18" t="s">
        <v>1443</v>
      </c>
      <c r="E2483" s="18">
        <v>130</v>
      </c>
      <c r="F2483" s="18">
        <v>5</v>
      </c>
      <c r="G2483" s="18">
        <v>60</v>
      </c>
      <c r="H2483" s="18">
        <v>0</v>
      </c>
      <c r="I2483" s="18">
        <v>246</v>
      </c>
      <c r="J2483" s="18">
        <v>0</v>
      </c>
      <c r="K2483" s="18">
        <v>0</v>
      </c>
      <c r="L2483" s="12">
        <v>0</v>
      </c>
      <c r="M2483" s="12">
        <v>0</v>
      </c>
      <c r="N2483" s="12">
        <v>0</v>
      </c>
    </row>
    <row r="2484" spans="1:14" s="18" customFormat="1">
      <c r="A2484" s="17" t="s">
        <v>1460</v>
      </c>
      <c r="B2484" s="18">
        <v>150</v>
      </c>
      <c r="C2484" s="18">
        <v>140</v>
      </c>
      <c r="D2484" s="18" t="s">
        <v>1452</v>
      </c>
      <c r="E2484" s="18">
        <v>130</v>
      </c>
      <c r="F2484" s="18">
        <v>5</v>
      </c>
      <c r="G2484" s="18">
        <v>60</v>
      </c>
      <c r="H2484" s="18">
        <v>0</v>
      </c>
      <c r="I2484" s="18">
        <v>246</v>
      </c>
      <c r="J2484" s="18">
        <v>0</v>
      </c>
      <c r="K2484" s="18">
        <v>0</v>
      </c>
      <c r="L2484" s="12">
        <v>0</v>
      </c>
      <c r="M2484" s="12">
        <v>0</v>
      </c>
      <c r="N2484" s="12">
        <v>0</v>
      </c>
    </row>
    <row r="2485" spans="1:14" s="18" customFormat="1">
      <c r="A2485" s="17" t="s">
        <v>1460</v>
      </c>
      <c r="B2485" s="18">
        <v>150</v>
      </c>
      <c r="C2485" s="18">
        <v>140</v>
      </c>
      <c r="D2485" s="18" t="s">
        <v>1162</v>
      </c>
      <c r="E2485" s="18">
        <v>130</v>
      </c>
      <c r="F2485" s="18">
        <v>5</v>
      </c>
      <c r="G2485" s="18">
        <v>60</v>
      </c>
      <c r="H2485" s="18">
        <v>0</v>
      </c>
      <c r="I2485" s="18">
        <v>246</v>
      </c>
      <c r="J2485" s="18">
        <v>0</v>
      </c>
      <c r="K2485" s="18">
        <v>0</v>
      </c>
      <c r="L2485" s="12">
        <v>0</v>
      </c>
      <c r="M2485" s="12">
        <v>0</v>
      </c>
      <c r="N2485" s="12">
        <v>0</v>
      </c>
    </row>
    <row r="2487" spans="1:14">
      <c r="A2487" s="11" t="s">
        <v>1460</v>
      </c>
      <c r="B2487" s="12">
        <v>155</v>
      </c>
      <c r="C2487" s="12">
        <v>93</v>
      </c>
      <c r="D2487" s="12" t="s">
        <v>558</v>
      </c>
      <c r="E2487" s="12">
        <v>20</v>
      </c>
      <c r="F2487" s="12">
        <v>5</v>
      </c>
      <c r="G2487" s="14">
        <v>30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1460</v>
      </c>
      <c r="B2488" s="12">
        <v>155</v>
      </c>
      <c r="C2488" s="12">
        <v>93</v>
      </c>
      <c r="D2488" s="12" t="s">
        <v>552</v>
      </c>
      <c r="E2488" s="12">
        <v>20</v>
      </c>
      <c r="F2488" s="12">
        <v>5</v>
      </c>
      <c r="G2488" s="14">
        <v>30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>
      <c r="A2489" s="11" t="s">
        <v>1460</v>
      </c>
      <c r="B2489" s="12">
        <v>155</v>
      </c>
      <c r="C2489" s="12">
        <v>93</v>
      </c>
      <c r="D2489" s="12" t="s">
        <v>554</v>
      </c>
      <c r="E2489" s="12">
        <v>20</v>
      </c>
      <c r="F2489" s="12">
        <v>5</v>
      </c>
      <c r="G2489" s="14">
        <v>30</v>
      </c>
      <c r="H2489" s="12">
        <v>0</v>
      </c>
      <c r="I2489" s="12">
        <v>246</v>
      </c>
      <c r="J2489" s="12">
        <v>0</v>
      </c>
      <c r="K2489" s="12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1460</v>
      </c>
      <c r="B2490" s="12">
        <v>155</v>
      </c>
      <c r="C2490" s="12">
        <v>93</v>
      </c>
      <c r="D2490" s="12" t="s">
        <v>541</v>
      </c>
      <c r="E2490" s="12">
        <v>20</v>
      </c>
      <c r="F2490" s="12">
        <v>5</v>
      </c>
      <c r="G2490" s="14">
        <v>30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1460</v>
      </c>
      <c r="B2491" s="12">
        <v>155</v>
      </c>
      <c r="C2491" s="12">
        <v>93</v>
      </c>
      <c r="D2491" s="12" t="s">
        <v>550</v>
      </c>
      <c r="E2491" s="12">
        <v>20</v>
      </c>
      <c r="F2491" s="12">
        <v>5</v>
      </c>
      <c r="G2491" s="14">
        <v>30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 s="18" customFormat="1">
      <c r="A2492" s="17" t="s">
        <v>1460</v>
      </c>
      <c r="B2492" s="18">
        <v>155</v>
      </c>
      <c r="C2492" s="18">
        <v>93</v>
      </c>
      <c r="D2492" s="18" t="s">
        <v>556</v>
      </c>
      <c r="E2492" s="18">
        <v>20</v>
      </c>
      <c r="F2492" s="18">
        <v>5</v>
      </c>
      <c r="G2492" s="16">
        <v>30</v>
      </c>
      <c r="H2492" s="18">
        <v>0</v>
      </c>
      <c r="I2492" s="18">
        <v>246</v>
      </c>
      <c r="J2492" s="18">
        <v>0</v>
      </c>
      <c r="K2492" s="18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1460</v>
      </c>
      <c r="B2493" s="12">
        <v>220</v>
      </c>
      <c r="C2493" s="12">
        <v>215</v>
      </c>
      <c r="D2493" s="12" t="s">
        <v>558</v>
      </c>
      <c r="E2493" s="12">
        <v>20</v>
      </c>
      <c r="F2493" s="12">
        <v>5</v>
      </c>
      <c r="G2493" s="14">
        <v>30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1460</v>
      </c>
      <c r="B2494" s="12">
        <v>220</v>
      </c>
      <c r="C2494" s="12">
        <v>215</v>
      </c>
      <c r="D2494" s="12" t="s">
        <v>552</v>
      </c>
      <c r="E2494" s="12">
        <v>20</v>
      </c>
      <c r="F2494" s="12">
        <v>5</v>
      </c>
      <c r="G2494" s="14">
        <v>30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>
      <c r="A2495" s="11" t="s">
        <v>1460</v>
      </c>
      <c r="B2495" s="12">
        <v>220</v>
      </c>
      <c r="C2495" s="12">
        <v>215</v>
      </c>
      <c r="D2495" s="12" t="s">
        <v>554</v>
      </c>
      <c r="E2495" s="12">
        <v>20</v>
      </c>
      <c r="F2495" s="12">
        <v>5</v>
      </c>
      <c r="G2495" s="14">
        <v>30</v>
      </c>
      <c r="H2495" s="12">
        <v>0</v>
      </c>
      <c r="I2495" s="12">
        <v>246</v>
      </c>
      <c r="J2495" s="12">
        <v>0</v>
      </c>
      <c r="K2495" s="12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1460</v>
      </c>
      <c r="B2496" s="12">
        <v>220</v>
      </c>
      <c r="C2496" s="12">
        <v>215</v>
      </c>
      <c r="D2496" s="12" t="s">
        <v>541</v>
      </c>
      <c r="E2496" s="12">
        <v>20</v>
      </c>
      <c r="F2496" s="12">
        <v>5</v>
      </c>
      <c r="G2496" s="14">
        <v>30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1460</v>
      </c>
      <c r="B2497" s="12">
        <v>220</v>
      </c>
      <c r="C2497" s="12">
        <v>215</v>
      </c>
      <c r="D2497" s="12" t="s">
        <v>550</v>
      </c>
      <c r="E2497" s="12">
        <v>20</v>
      </c>
      <c r="F2497" s="12">
        <v>5</v>
      </c>
      <c r="G2497" s="14">
        <v>30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 s="18" customFormat="1">
      <c r="A2498" s="17" t="s">
        <v>1460</v>
      </c>
      <c r="B2498" s="18">
        <v>220</v>
      </c>
      <c r="C2498" s="18">
        <v>215</v>
      </c>
      <c r="D2498" s="18" t="s">
        <v>556</v>
      </c>
      <c r="E2498" s="18">
        <v>20</v>
      </c>
      <c r="F2498" s="18">
        <v>5</v>
      </c>
      <c r="G2498" s="16">
        <v>30</v>
      </c>
      <c r="H2498" s="18">
        <v>0</v>
      </c>
      <c r="I2498" s="18">
        <v>246</v>
      </c>
      <c r="J2498" s="18">
        <v>0</v>
      </c>
      <c r="K2498" s="18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1460</v>
      </c>
      <c r="B2499" s="12">
        <v>90</v>
      </c>
      <c r="C2499" s="12">
        <v>180</v>
      </c>
      <c r="D2499" s="12" t="s">
        <v>558</v>
      </c>
      <c r="E2499" s="12">
        <v>20</v>
      </c>
      <c r="F2499" s="12">
        <v>5</v>
      </c>
      <c r="G2499" s="14">
        <v>30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1460</v>
      </c>
      <c r="B2500" s="12">
        <v>90</v>
      </c>
      <c r="C2500" s="12">
        <v>180</v>
      </c>
      <c r="D2500" s="12" t="s">
        <v>552</v>
      </c>
      <c r="E2500" s="12">
        <v>20</v>
      </c>
      <c r="F2500" s="12">
        <v>5</v>
      </c>
      <c r="G2500" s="14">
        <v>30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>
      <c r="A2501" s="11" t="s">
        <v>1460</v>
      </c>
      <c r="B2501" s="12">
        <v>90</v>
      </c>
      <c r="C2501" s="12">
        <v>180</v>
      </c>
      <c r="D2501" s="12" t="s">
        <v>554</v>
      </c>
      <c r="E2501" s="12">
        <v>20</v>
      </c>
      <c r="F2501" s="12">
        <v>5</v>
      </c>
      <c r="G2501" s="14">
        <v>30</v>
      </c>
      <c r="H2501" s="12">
        <v>0</v>
      </c>
      <c r="I2501" s="12">
        <v>246</v>
      </c>
      <c r="J2501" s="12">
        <v>0</v>
      </c>
      <c r="K2501" s="12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1460</v>
      </c>
      <c r="B2502" s="12">
        <v>90</v>
      </c>
      <c r="C2502" s="12">
        <v>180</v>
      </c>
      <c r="D2502" s="12" t="s">
        <v>541</v>
      </c>
      <c r="E2502" s="12">
        <v>20</v>
      </c>
      <c r="F2502" s="12">
        <v>5</v>
      </c>
      <c r="G2502" s="14">
        <v>30</v>
      </c>
      <c r="H2502" s="12">
        <v>0</v>
      </c>
      <c r="I2502" s="12">
        <v>246</v>
      </c>
      <c r="J2502" s="12">
        <v>0</v>
      </c>
    </row>
    <row r="2503" spans="1:14">
      <c r="A2503" s="11" t="s">
        <v>1460</v>
      </c>
      <c r="B2503" s="12">
        <v>90</v>
      </c>
      <c r="C2503" s="12">
        <v>180</v>
      </c>
      <c r="D2503" s="12" t="s">
        <v>550</v>
      </c>
      <c r="E2503" s="12">
        <v>20</v>
      </c>
      <c r="F2503" s="12">
        <v>5</v>
      </c>
      <c r="G2503" s="14">
        <v>30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 s="18" customFormat="1">
      <c r="A2504" s="17" t="s">
        <v>1460</v>
      </c>
      <c r="B2504" s="18">
        <v>90</v>
      </c>
      <c r="C2504" s="18">
        <v>180</v>
      </c>
      <c r="D2504" s="18" t="s">
        <v>556</v>
      </c>
      <c r="E2504" s="18">
        <v>20</v>
      </c>
      <c r="F2504" s="18">
        <v>5</v>
      </c>
      <c r="G2504" s="16">
        <v>30</v>
      </c>
      <c r="H2504" s="18">
        <v>0</v>
      </c>
      <c r="I2504" s="18">
        <v>246</v>
      </c>
      <c r="J2504" s="18">
        <v>0</v>
      </c>
      <c r="K2504" s="18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1460</v>
      </c>
      <c r="B2505" s="12">
        <v>137</v>
      </c>
      <c r="C2505" s="12">
        <v>149</v>
      </c>
      <c r="D2505" s="12" t="s">
        <v>558</v>
      </c>
      <c r="E2505" s="12">
        <v>20</v>
      </c>
      <c r="F2505" s="12">
        <v>5</v>
      </c>
      <c r="G2505" s="14">
        <v>30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>
      <c r="A2506" s="11" t="s">
        <v>1460</v>
      </c>
      <c r="B2506" s="12">
        <v>137</v>
      </c>
      <c r="C2506" s="12">
        <v>149</v>
      </c>
      <c r="D2506" s="12" t="s">
        <v>552</v>
      </c>
      <c r="E2506" s="12">
        <v>20</v>
      </c>
      <c r="F2506" s="12">
        <v>5</v>
      </c>
      <c r="G2506" s="14">
        <v>30</v>
      </c>
      <c r="H2506" s="12">
        <v>0</v>
      </c>
      <c r="I2506" s="12">
        <v>246</v>
      </c>
      <c r="J2506" s="12">
        <v>0</v>
      </c>
      <c r="K2506" s="12">
        <v>0</v>
      </c>
      <c r="L2506" s="12">
        <v>0</v>
      </c>
      <c r="M2506" s="12">
        <v>0</v>
      </c>
      <c r="N2506" s="12">
        <v>0</v>
      </c>
    </row>
    <row r="2507" spans="1:14">
      <c r="A2507" s="11" t="s">
        <v>1460</v>
      </c>
      <c r="B2507" s="12">
        <v>137</v>
      </c>
      <c r="C2507" s="12">
        <v>149</v>
      </c>
      <c r="D2507" s="12" t="s">
        <v>554</v>
      </c>
      <c r="E2507" s="12">
        <v>20</v>
      </c>
      <c r="F2507" s="12">
        <v>5</v>
      </c>
      <c r="G2507" s="14">
        <v>30</v>
      </c>
      <c r="H2507" s="12">
        <v>0</v>
      </c>
      <c r="I2507" s="12">
        <v>246</v>
      </c>
      <c r="J2507" s="12">
        <v>0</v>
      </c>
      <c r="K2507" s="12">
        <v>0</v>
      </c>
      <c r="L2507" s="12">
        <v>0</v>
      </c>
      <c r="M2507" s="12">
        <v>0</v>
      </c>
      <c r="N2507" s="12">
        <v>0</v>
      </c>
    </row>
    <row r="2508" spans="1:14">
      <c r="A2508" s="11" t="s">
        <v>1460</v>
      </c>
      <c r="B2508" s="12">
        <v>137</v>
      </c>
      <c r="C2508" s="12">
        <v>149</v>
      </c>
      <c r="D2508" s="12" t="s">
        <v>550</v>
      </c>
      <c r="E2508" s="12">
        <v>20</v>
      </c>
      <c r="F2508" s="12">
        <v>5</v>
      </c>
      <c r="G2508" s="14">
        <v>30</v>
      </c>
      <c r="H2508" s="12">
        <v>0</v>
      </c>
      <c r="I2508" s="12">
        <v>246</v>
      </c>
      <c r="J2508" s="12">
        <v>0</v>
      </c>
      <c r="K2508" s="12">
        <v>0</v>
      </c>
      <c r="L2508" s="12">
        <v>0</v>
      </c>
      <c r="M2508" s="12">
        <v>0</v>
      </c>
      <c r="N2508" s="12">
        <v>0</v>
      </c>
    </row>
    <row r="2509" spans="1:14" s="25" customFormat="1">
      <c r="A2509" s="24" t="s">
        <v>1460</v>
      </c>
      <c r="B2509" s="25">
        <v>110</v>
      </c>
      <c r="C2509" s="25">
        <v>250</v>
      </c>
      <c r="D2509" s="25" t="s">
        <v>558</v>
      </c>
      <c r="E2509" s="25">
        <v>20</v>
      </c>
      <c r="F2509" s="12">
        <v>5</v>
      </c>
      <c r="G2509" s="14">
        <v>30</v>
      </c>
      <c r="H2509" s="25">
        <v>0</v>
      </c>
      <c r="I2509" s="25">
        <v>246</v>
      </c>
      <c r="J2509" s="25">
        <v>0</v>
      </c>
      <c r="K2509" s="25">
        <v>0</v>
      </c>
      <c r="L2509" s="12">
        <v>0</v>
      </c>
      <c r="M2509" s="12">
        <v>0</v>
      </c>
      <c r="N2509" s="12">
        <v>0</v>
      </c>
    </row>
    <row r="2510" spans="1:14" s="25" customFormat="1">
      <c r="A2510" s="24" t="s">
        <v>1460</v>
      </c>
      <c r="B2510" s="25">
        <v>110</v>
      </c>
      <c r="C2510" s="25">
        <v>250</v>
      </c>
      <c r="D2510" s="25" t="s">
        <v>552</v>
      </c>
      <c r="E2510" s="25">
        <v>20</v>
      </c>
      <c r="F2510" s="12">
        <v>5</v>
      </c>
      <c r="G2510" s="14">
        <v>30</v>
      </c>
      <c r="H2510" s="25">
        <v>0</v>
      </c>
      <c r="I2510" s="25">
        <v>246</v>
      </c>
      <c r="J2510" s="25">
        <v>0</v>
      </c>
      <c r="K2510" s="25">
        <v>0</v>
      </c>
      <c r="L2510" s="12">
        <v>0</v>
      </c>
      <c r="M2510" s="12">
        <v>0</v>
      </c>
      <c r="N2510" s="12">
        <v>0</v>
      </c>
    </row>
    <row r="2511" spans="1:14" s="25" customFormat="1">
      <c r="A2511" s="24" t="s">
        <v>1460</v>
      </c>
      <c r="B2511" s="25">
        <v>110</v>
      </c>
      <c r="C2511" s="25">
        <v>250</v>
      </c>
      <c r="D2511" s="25" t="s">
        <v>554</v>
      </c>
      <c r="E2511" s="25">
        <v>20</v>
      </c>
      <c r="F2511" s="12">
        <v>5</v>
      </c>
      <c r="G2511" s="14">
        <v>30</v>
      </c>
      <c r="H2511" s="25">
        <v>0</v>
      </c>
      <c r="I2511" s="25">
        <v>246</v>
      </c>
      <c r="J2511" s="25">
        <v>0</v>
      </c>
      <c r="K2511" s="25">
        <v>0</v>
      </c>
      <c r="L2511" s="12">
        <v>0</v>
      </c>
      <c r="M2511" s="12">
        <v>0</v>
      </c>
      <c r="N2511" s="12">
        <v>0</v>
      </c>
    </row>
    <row r="2512" spans="1:14" s="25" customFormat="1">
      <c r="A2512" s="24" t="s">
        <v>1460</v>
      </c>
      <c r="B2512" s="25">
        <v>110</v>
      </c>
      <c r="C2512" s="25">
        <v>250</v>
      </c>
      <c r="D2512" s="25" t="s">
        <v>550</v>
      </c>
      <c r="E2512" s="25">
        <v>20</v>
      </c>
      <c r="F2512" s="12">
        <v>5</v>
      </c>
      <c r="G2512" s="14">
        <v>30</v>
      </c>
      <c r="H2512" s="25">
        <v>0</v>
      </c>
      <c r="I2512" s="25">
        <v>246</v>
      </c>
      <c r="J2512" s="25">
        <v>0</v>
      </c>
      <c r="K2512" s="25">
        <v>0</v>
      </c>
      <c r="L2512" s="12">
        <v>0</v>
      </c>
      <c r="M2512" s="12">
        <v>0</v>
      </c>
      <c r="N2512" s="12">
        <v>0</v>
      </c>
    </row>
    <row r="2513" spans="1:14" s="25" customFormat="1">
      <c r="A2513" s="26" t="s">
        <v>1460</v>
      </c>
      <c r="B2513" s="25">
        <v>170</v>
      </c>
      <c r="C2513" s="25">
        <v>232</v>
      </c>
      <c r="D2513" s="25" t="s">
        <v>558</v>
      </c>
      <c r="E2513" s="25">
        <v>20</v>
      </c>
      <c r="F2513" s="12">
        <v>5</v>
      </c>
      <c r="G2513" s="14">
        <v>30</v>
      </c>
      <c r="H2513" s="25">
        <v>0</v>
      </c>
      <c r="I2513" s="25">
        <v>246</v>
      </c>
      <c r="J2513" s="25">
        <v>0</v>
      </c>
      <c r="K2513" s="25">
        <v>0</v>
      </c>
      <c r="L2513" s="12">
        <v>0</v>
      </c>
      <c r="M2513" s="12">
        <v>0</v>
      </c>
      <c r="N2513" s="12">
        <v>0</v>
      </c>
    </row>
    <row r="2514" spans="1:14" s="25" customFormat="1">
      <c r="A2514" s="26" t="s">
        <v>1460</v>
      </c>
      <c r="B2514" s="25">
        <v>170</v>
      </c>
      <c r="C2514" s="25">
        <v>232</v>
      </c>
      <c r="D2514" s="25" t="s">
        <v>552</v>
      </c>
      <c r="E2514" s="25">
        <v>20</v>
      </c>
      <c r="F2514" s="12">
        <v>5</v>
      </c>
      <c r="G2514" s="14">
        <v>30</v>
      </c>
      <c r="H2514" s="25">
        <v>0</v>
      </c>
      <c r="I2514" s="25">
        <v>246</v>
      </c>
      <c r="J2514" s="25">
        <v>0</v>
      </c>
      <c r="K2514" s="25">
        <v>0</v>
      </c>
      <c r="L2514" s="12">
        <v>0</v>
      </c>
      <c r="M2514" s="12">
        <v>0</v>
      </c>
      <c r="N2514" s="12">
        <v>0</v>
      </c>
    </row>
    <row r="2515" spans="1:14" s="25" customFormat="1">
      <c r="A2515" s="26" t="s">
        <v>1460</v>
      </c>
      <c r="B2515" s="25">
        <v>170</v>
      </c>
      <c r="C2515" s="25">
        <v>232</v>
      </c>
      <c r="D2515" s="25" t="s">
        <v>554</v>
      </c>
      <c r="E2515" s="25">
        <v>20</v>
      </c>
      <c r="F2515" s="12">
        <v>5</v>
      </c>
      <c r="G2515" s="14">
        <v>30</v>
      </c>
      <c r="H2515" s="25">
        <v>0</v>
      </c>
      <c r="I2515" s="25">
        <v>246</v>
      </c>
      <c r="J2515" s="25">
        <v>0</v>
      </c>
      <c r="K2515" s="25">
        <v>0</v>
      </c>
      <c r="L2515" s="12">
        <v>0</v>
      </c>
      <c r="M2515" s="12">
        <v>0</v>
      </c>
      <c r="N2515" s="12">
        <v>0</v>
      </c>
    </row>
    <row r="2516" spans="1:14" s="25" customFormat="1">
      <c r="A2516" s="26" t="s">
        <v>1460</v>
      </c>
      <c r="B2516" s="25">
        <v>170</v>
      </c>
      <c r="C2516" s="25">
        <v>232</v>
      </c>
      <c r="D2516" s="25" t="s">
        <v>550</v>
      </c>
      <c r="E2516" s="25">
        <v>20</v>
      </c>
      <c r="F2516" s="12">
        <v>5</v>
      </c>
      <c r="G2516" s="14">
        <v>30</v>
      </c>
      <c r="H2516" s="25">
        <v>0</v>
      </c>
      <c r="I2516" s="25">
        <v>246</v>
      </c>
      <c r="J2516" s="25">
        <v>0</v>
      </c>
      <c r="K2516" s="25">
        <v>0</v>
      </c>
      <c r="L2516" s="12">
        <v>0</v>
      </c>
      <c r="M2516" s="12">
        <v>0</v>
      </c>
      <c r="N2516" s="12">
        <v>0</v>
      </c>
    </row>
    <row r="2517" spans="1:14" s="25" customFormat="1">
      <c r="A2517" s="26" t="s">
        <v>1460</v>
      </c>
      <c r="B2517" s="25">
        <v>250</v>
      </c>
      <c r="C2517" s="25">
        <v>179</v>
      </c>
      <c r="D2517" s="25" t="s">
        <v>558</v>
      </c>
      <c r="E2517" s="25">
        <v>20</v>
      </c>
      <c r="F2517" s="12">
        <v>5</v>
      </c>
      <c r="G2517" s="14">
        <v>30</v>
      </c>
      <c r="H2517" s="25">
        <v>0</v>
      </c>
      <c r="I2517" s="25">
        <v>246</v>
      </c>
      <c r="J2517" s="25">
        <v>0</v>
      </c>
      <c r="K2517" s="25">
        <v>0</v>
      </c>
      <c r="L2517" s="12">
        <v>0</v>
      </c>
      <c r="M2517" s="12">
        <v>0</v>
      </c>
      <c r="N2517" s="12">
        <v>0</v>
      </c>
    </row>
    <row r="2518" spans="1:14" s="25" customFormat="1">
      <c r="A2518" s="26" t="s">
        <v>1460</v>
      </c>
      <c r="B2518" s="25">
        <v>250</v>
      </c>
      <c r="C2518" s="25">
        <v>179</v>
      </c>
      <c r="D2518" s="25" t="s">
        <v>552</v>
      </c>
      <c r="E2518" s="25">
        <v>20</v>
      </c>
      <c r="F2518" s="12">
        <v>5</v>
      </c>
      <c r="G2518" s="14">
        <v>30</v>
      </c>
      <c r="H2518" s="25">
        <v>0</v>
      </c>
      <c r="I2518" s="25">
        <v>246</v>
      </c>
      <c r="J2518" s="25">
        <v>0</v>
      </c>
      <c r="K2518" s="25">
        <v>0</v>
      </c>
      <c r="L2518" s="12">
        <v>0</v>
      </c>
      <c r="M2518" s="12">
        <v>0</v>
      </c>
      <c r="N2518" s="12">
        <v>0</v>
      </c>
    </row>
    <row r="2519" spans="1:14" s="25" customFormat="1">
      <c r="A2519" s="26" t="s">
        <v>1460</v>
      </c>
      <c r="B2519" s="25">
        <v>250</v>
      </c>
      <c r="C2519" s="25">
        <v>179</v>
      </c>
      <c r="D2519" s="25" t="s">
        <v>554</v>
      </c>
      <c r="E2519" s="25">
        <v>20</v>
      </c>
      <c r="F2519" s="12">
        <v>5</v>
      </c>
      <c r="G2519" s="14">
        <v>30</v>
      </c>
      <c r="H2519" s="25">
        <v>0</v>
      </c>
      <c r="I2519" s="25">
        <v>246</v>
      </c>
      <c r="J2519" s="25">
        <v>0</v>
      </c>
      <c r="K2519" s="25">
        <v>0</v>
      </c>
      <c r="L2519" s="12">
        <v>0</v>
      </c>
      <c r="M2519" s="12">
        <v>0</v>
      </c>
      <c r="N2519" s="12">
        <v>0</v>
      </c>
    </row>
    <row r="2520" spans="1:14" s="25" customFormat="1">
      <c r="A2520" s="26" t="s">
        <v>1460</v>
      </c>
      <c r="B2520" s="25">
        <v>250</v>
      </c>
      <c r="C2520" s="25">
        <v>179</v>
      </c>
      <c r="D2520" s="25" t="s">
        <v>550</v>
      </c>
      <c r="E2520" s="25">
        <v>20</v>
      </c>
      <c r="F2520" s="12">
        <v>5</v>
      </c>
      <c r="G2520" s="14">
        <v>30</v>
      </c>
      <c r="H2520" s="25">
        <v>0</v>
      </c>
      <c r="I2520" s="25">
        <v>246</v>
      </c>
      <c r="J2520" s="25">
        <v>0</v>
      </c>
      <c r="K2520" s="25">
        <v>0</v>
      </c>
      <c r="L2520" s="12">
        <v>0</v>
      </c>
      <c r="M2520" s="12">
        <v>0</v>
      </c>
      <c r="N2520" s="12">
        <v>0</v>
      </c>
    </row>
    <row r="2521" spans="1:14" s="25" customFormat="1">
      <c r="A2521" s="24" t="s">
        <v>1460</v>
      </c>
      <c r="B2521" s="25">
        <v>75</v>
      </c>
      <c r="C2521" s="25">
        <v>220</v>
      </c>
      <c r="D2521" s="25" t="s">
        <v>558</v>
      </c>
      <c r="E2521" s="25">
        <v>20</v>
      </c>
      <c r="F2521" s="12">
        <v>5</v>
      </c>
      <c r="G2521" s="14">
        <v>30</v>
      </c>
      <c r="H2521" s="25">
        <v>0</v>
      </c>
      <c r="I2521" s="25">
        <v>246</v>
      </c>
      <c r="J2521" s="25">
        <v>0</v>
      </c>
      <c r="K2521" s="25">
        <v>0</v>
      </c>
      <c r="L2521" s="12">
        <v>0</v>
      </c>
      <c r="M2521" s="12">
        <v>0</v>
      </c>
      <c r="N2521" s="12">
        <v>0</v>
      </c>
    </row>
    <row r="2522" spans="1:14" s="25" customFormat="1">
      <c r="A2522" s="24" t="s">
        <v>1460</v>
      </c>
      <c r="B2522" s="25">
        <v>75</v>
      </c>
      <c r="C2522" s="25">
        <v>220</v>
      </c>
      <c r="D2522" s="25" t="s">
        <v>552</v>
      </c>
      <c r="E2522" s="25">
        <v>20</v>
      </c>
      <c r="F2522" s="12">
        <v>5</v>
      </c>
      <c r="G2522" s="14">
        <v>30</v>
      </c>
      <c r="H2522" s="25">
        <v>0</v>
      </c>
      <c r="I2522" s="25">
        <v>246</v>
      </c>
      <c r="J2522" s="25">
        <v>0</v>
      </c>
      <c r="K2522" s="25">
        <v>0</v>
      </c>
      <c r="L2522" s="12">
        <v>0</v>
      </c>
      <c r="M2522" s="12">
        <v>0</v>
      </c>
      <c r="N2522" s="12">
        <v>0</v>
      </c>
    </row>
    <row r="2523" spans="1:14" s="25" customFormat="1">
      <c r="A2523" s="24" t="s">
        <v>1460</v>
      </c>
      <c r="B2523" s="25">
        <v>75</v>
      </c>
      <c r="C2523" s="25">
        <v>220</v>
      </c>
      <c r="D2523" s="25" t="s">
        <v>554</v>
      </c>
      <c r="E2523" s="25">
        <v>20</v>
      </c>
      <c r="F2523" s="12">
        <v>5</v>
      </c>
      <c r="G2523" s="14">
        <v>30</v>
      </c>
      <c r="H2523" s="25">
        <v>0</v>
      </c>
      <c r="I2523" s="25">
        <v>246</v>
      </c>
      <c r="J2523" s="25">
        <v>0</v>
      </c>
      <c r="K2523" s="25">
        <v>0</v>
      </c>
      <c r="L2523" s="12">
        <v>0</v>
      </c>
      <c r="M2523" s="12">
        <v>0</v>
      </c>
      <c r="N2523" s="12">
        <v>0</v>
      </c>
    </row>
    <row r="2524" spans="1:14" s="25" customFormat="1">
      <c r="A2524" s="24" t="s">
        <v>1460</v>
      </c>
      <c r="B2524" s="25">
        <v>75</v>
      </c>
      <c r="C2524" s="25">
        <v>220</v>
      </c>
      <c r="D2524" s="25" t="s">
        <v>550</v>
      </c>
      <c r="E2524" s="25">
        <v>20</v>
      </c>
      <c r="F2524" s="12">
        <v>5</v>
      </c>
      <c r="G2524" s="14">
        <v>30</v>
      </c>
      <c r="H2524" s="25">
        <v>0</v>
      </c>
      <c r="I2524" s="25">
        <v>246</v>
      </c>
      <c r="J2524" s="25">
        <v>0</v>
      </c>
      <c r="K2524" s="25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1460</v>
      </c>
      <c r="B2525" s="12">
        <v>94</v>
      </c>
      <c r="C2525" s="12">
        <v>85</v>
      </c>
      <c r="D2525" s="12" t="s">
        <v>558</v>
      </c>
      <c r="E2525" s="12">
        <v>20</v>
      </c>
      <c r="F2525" s="12">
        <v>5</v>
      </c>
      <c r="G2525" s="14">
        <v>30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1460</v>
      </c>
      <c r="B2526" s="12">
        <v>94</v>
      </c>
      <c r="C2526" s="12">
        <v>85</v>
      </c>
      <c r="D2526" s="12" t="s">
        <v>552</v>
      </c>
      <c r="E2526" s="12">
        <v>20</v>
      </c>
      <c r="F2526" s="12">
        <v>5</v>
      </c>
      <c r="G2526" s="14">
        <v>30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1460</v>
      </c>
      <c r="B2527" s="12">
        <v>94</v>
      </c>
      <c r="C2527" s="12">
        <v>85</v>
      </c>
      <c r="D2527" s="12" t="s">
        <v>554</v>
      </c>
      <c r="E2527" s="12">
        <v>20</v>
      </c>
      <c r="F2527" s="12">
        <v>5</v>
      </c>
      <c r="G2527" s="14">
        <v>30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1460</v>
      </c>
      <c r="B2528" s="12">
        <v>94</v>
      </c>
      <c r="C2528" s="12">
        <v>85</v>
      </c>
      <c r="D2528" s="12" t="s">
        <v>550</v>
      </c>
      <c r="E2528" s="12">
        <v>20</v>
      </c>
      <c r="F2528" s="12">
        <v>5</v>
      </c>
      <c r="G2528" s="14">
        <v>30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1460</v>
      </c>
      <c r="B2529" s="12">
        <v>140</v>
      </c>
      <c r="C2529" s="12">
        <v>150</v>
      </c>
      <c r="D2529" s="12" t="s">
        <v>558</v>
      </c>
      <c r="E2529" s="12">
        <v>20</v>
      </c>
      <c r="F2529" s="12">
        <v>5</v>
      </c>
      <c r="G2529" s="14">
        <v>30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1460</v>
      </c>
      <c r="B2530" s="12">
        <v>140</v>
      </c>
      <c r="C2530" s="12">
        <v>150</v>
      </c>
      <c r="D2530" s="12" t="s">
        <v>552</v>
      </c>
      <c r="E2530" s="12">
        <v>20</v>
      </c>
      <c r="F2530" s="12">
        <v>5</v>
      </c>
      <c r="G2530" s="14">
        <v>30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1460</v>
      </c>
      <c r="B2531" s="12">
        <v>140</v>
      </c>
      <c r="C2531" s="12">
        <v>150</v>
      </c>
      <c r="D2531" s="12" t="s">
        <v>554</v>
      </c>
      <c r="E2531" s="12">
        <v>20</v>
      </c>
      <c r="F2531" s="12">
        <v>5</v>
      </c>
      <c r="G2531" s="14">
        <v>30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1460</v>
      </c>
      <c r="B2532" s="12">
        <v>140</v>
      </c>
      <c r="C2532" s="12">
        <v>150</v>
      </c>
      <c r="D2532" s="12" t="s">
        <v>550</v>
      </c>
      <c r="E2532" s="12">
        <v>20</v>
      </c>
      <c r="F2532" s="12">
        <v>5</v>
      </c>
      <c r="G2532" s="14">
        <v>30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1460</v>
      </c>
      <c r="B2533" s="12">
        <v>36</v>
      </c>
      <c r="C2533" s="12">
        <v>148</v>
      </c>
      <c r="D2533" s="12" t="s">
        <v>558</v>
      </c>
      <c r="E2533" s="12">
        <v>20</v>
      </c>
      <c r="F2533" s="12">
        <v>5</v>
      </c>
      <c r="G2533" s="14">
        <v>30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1460</v>
      </c>
      <c r="B2534" s="12">
        <v>36</v>
      </c>
      <c r="C2534" s="12">
        <v>148</v>
      </c>
      <c r="D2534" s="12" t="s">
        <v>552</v>
      </c>
      <c r="E2534" s="12">
        <v>20</v>
      </c>
      <c r="F2534" s="12">
        <v>5</v>
      </c>
      <c r="G2534" s="14">
        <v>30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1460</v>
      </c>
      <c r="B2535" s="12">
        <v>36</v>
      </c>
      <c r="C2535" s="12">
        <v>148</v>
      </c>
      <c r="D2535" s="12" t="s">
        <v>554</v>
      </c>
      <c r="E2535" s="12">
        <v>20</v>
      </c>
      <c r="F2535" s="12">
        <v>5</v>
      </c>
      <c r="G2535" s="14">
        <v>30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1460</v>
      </c>
      <c r="B2536" s="12">
        <v>36</v>
      </c>
      <c r="C2536" s="12">
        <v>148</v>
      </c>
      <c r="D2536" s="12" t="s">
        <v>550</v>
      </c>
      <c r="E2536" s="12">
        <v>20</v>
      </c>
      <c r="F2536" s="12">
        <v>5</v>
      </c>
      <c r="G2536" s="14">
        <v>30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1460</v>
      </c>
      <c r="B2537" s="12">
        <v>196</v>
      </c>
      <c r="C2537" s="12">
        <v>33</v>
      </c>
      <c r="D2537" s="12" t="s">
        <v>558</v>
      </c>
      <c r="E2537" s="12">
        <v>20</v>
      </c>
      <c r="F2537" s="12">
        <v>5</v>
      </c>
      <c r="G2537" s="14">
        <v>30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1460</v>
      </c>
      <c r="B2538" s="12">
        <v>196</v>
      </c>
      <c r="C2538" s="12">
        <v>33</v>
      </c>
      <c r="D2538" s="12" t="s">
        <v>552</v>
      </c>
      <c r="E2538" s="12">
        <v>20</v>
      </c>
      <c r="F2538" s="12">
        <v>5</v>
      </c>
      <c r="G2538" s="14">
        <v>30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1460</v>
      </c>
      <c r="B2539" s="12">
        <v>196</v>
      </c>
      <c r="C2539" s="12">
        <v>33</v>
      </c>
      <c r="D2539" s="12" t="s">
        <v>554</v>
      </c>
      <c r="E2539" s="12">
        <v>20</v>
      </c>
      <c r="F2539" s="12">
        <v>5</v>
      </c>
      <c r="G2539" s="14">
        <v>30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1460</v>
      </c>
      <c r="B2540" s="12">
        <v>196</v>
      </c>
      <c r="C2540" s="12">
        <v>33</v>
      </c>
      <c r="D2540" s="12" t="s">
        <v>550</v>
      </c>
      <c r="E2540" s="12">
        <v>20</v>
      </c>
      <c r="F2540" s="12">
        <v>5</v>
      </c>
      <c r="G2540" s="14">
        <v>30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1460</v>
      </c>
      <c r="B2541" s="12">
        <v>250</v>
      </c>
      <c r="C2541" s="12">
        <v>44</v>
      </c>
      <c r="D2541" s="12" t="s">
        <v>558</v>
      </c>
      <c r="E2541" s="12">
        <v>20</v>
      </c>
      <c r="F2541" s="12">
        <v>5</v>
      </c>
      <c r="G2541" s="14">
        <v>30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1460</v>
      </c>
      <c r="B2542" s="12">
        <v>250</v>
      </c>
      <c r="C2542" s="12">
        <v>44</v>
      </c>
      <c r="D2542" s="12" t="s">
        <v>552</v>
      </c>
      <c r="E2542" s="12">
        <v>20</v>
      </c>
      <c r="F2542" s="12">
        <v>5</v>
      </c>
      <c r="G2542" s="14">
        <v>30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1460</v>
      </c>
      <c r="B2543" s="12">
        <v>250</v>
      </c>
      <c r="C2543" s="12">
        <v>44</v>
      </c>
      <c r="D2543" s="12" t="s">
        <v>554</v>
      </c>
      <c r="E2543" s="12">
        <v>20</v>
      </c>
      <c r="F2543" s="12">
        <v>5</v>
      </c>
      <c r="G2543" s="14">
        <v>30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1460</v>
      </c>
      <c r="B2544" s="12">
        <v>250</v>
      </c>
      <c r="C2544" s="12">
        <v>44</v>
      </c>
      <c r="D2544" s="12" t="s">
        <v>550</v>
      </c>
      <c r="E2544" s="12">
        <v>20</v>
      </c>
      <c r="F2544" s="12">
        <v>5</v>
      </c>
      <c r="G2544" s="14">
        <v>30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1460</v>
      </c>
      <c r="B2545" s="12">
        <v>234</v>
      </c>
      <c r="C2545" s="12">
        <v>126</v>
      </c>
      <c r="D2545" s="12" t="s">
        <v>558</v>
      </c>
      <c r="E2545" s="12">
        <v>20</v>
      </c>
      <c r="F2545" s="12">
        <v>5</v>
      </c>
      <c r="G2545" s="14">
        <v>30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1460</v>
      </c>
      <c r="B2546" s="12">
        <v>234</v>
      </c>
      <c r="C2546" s="12">
        <v>126</v>
      </c>
      <c r="D2546" s="12" t="s">
        <v>552</v>
      </c>
      <c r="E2546" s="12">
        <v>20</v>
      </c>
      <c r="F2546" s="12">
        <v>5</v>
      </c>
      <c r="G2546" s="14">
        <v>30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1460</v>
      </c>
      <c r="B2547" s="12">
        <v>234</v>
      </c>
      <c r="C2547" s="12">
        <v>126</v>
      </c>
      <c r="D2547" s="12" t="s">
        <v>554</v>
      </c>
      <c r="E2547" s="12">
        <v>20</v>
      </c>
      <c r="F2547" s="12">
        <v>5</v>
      </c>
      <c r="G2547" s="14">
        <v>30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1460</v>
      </c>
      <c r="B2548" s="12">
        <v>234</v>
      </c>
      <c r="C2548" s="12">
        <v>126</v>
      </c>
      <c r="D2548" s="12" t="s">
        <v>550</v>
      </c>
      <c r="E2548" s="12">
        <v>20</v>
      </c>
      <c r="F2548" s="12">
        <v>5</v>
      </c>
      <c r="G2548" s="14">
        <v>30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1460</v>
      </c>
      <c r="B2549" s="12">
        <v>250</v>
      </c>
      <c r="C2549" s="12">
        <v>236</v>
      </c>
      <c r="D2549" s="12" t="s">
        <v>558</v>
      </c>
      <c r="E2549" s="12">
        <v>20</v>
      </c>
      <c r="F2549" s="12">
        <v>5</v>
      </c>
      <c r="G2549" s="14">
        <v>30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0" spans="1:14">
      <c r="A2550" s="11" t="s">
        <v>1460</v>
      </c>
      <c r="B2550" s="12">
        <v>250</v>
      </c>
      <c r="C2550" s="12">
        <v>236</v>
      </c>
      <c r="D2550" s="12" t="s">
        <v>552</v>
      </c>
      <c r="E2550" s="12">
        <v>20</v>
      </c>
      <c r="F2550" s="12">
        <v>5</v>
      </c>
      <c r="G2550" s="14">
        <v>30</v>
      </c>
      <c r="H2550" s="12">
        <v>0</v>
      </c>
      <c r="I2550" s="12">
        <v>246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</row>
    <row r="2551" spans="1:14">
      <c r="A2551" s="11" t="s">
        <v>1460</v>
      </c>
      <c r="B2551" s="12">
        <v>250</v>
      </c>
      <c r="C2551" s="12">
        <v>236</v>
      </c>
      <c r="D2551" s="12" t="s">
        <v>554</v>
      </c>
      <c r="E2551" s="12">
        <v>20</v>
      </c>
      <c r="F2551" s="12">
        <v>5</v>
      </c>
      <c r="G2551" s="14">
        <v>30</v>
      </c>
      <c r="H2551" s="12">
        <v>0</v>
      </c>
      <c r="I2551" s="12">
        <v>246</v>
      </c>
      <c r="J2551" s="12">
        <v>0</v>
      </c>
      <c r="K2551" s="12">
        <v>0</v>
      </c>
      <c r="L2551" s="12">
        <v>0</v>
      </c>
      <c r="M2551" s="12">
        <v>0</v>
      </c>
      <c r="N2551" s="12">
        <v>0</v>
      </c>
    </row>
    <row r="2552" spans="1:14">
      <c r="A2552" s="11" t="s">
        <v>1460</v>
      </c>
      <c r="B2552" s="12">
        <v>250</v>
      </c>
      <c r="C2552" s="12">
        <v>236</v>
      </c>
      <c r="D2552" s="12" t="s">
        <v>550</v>
      </c>
      <c r="E2552" s="12">
        <v>20</v>
      </c>
      <c r="F2552" s="12">
        <v>5</v>
      </c>
      <c r="G2552" s="14">
        <v>30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4" spans="1:14">
      <c r="A2554" s="11" t="s">
        <v>1461</v>
      </c>
    </row>
    <row r="2555" spans="1:14">
      <c r="A2555" s="11" t="s">
        <v>1462</v>
      </c>
      <c r="B2555" s="12">
        <v>156</v>
      </c>
      <c r="C2555" s="12">
        <v>159</v>
      </c>
      <c r="D2555" s="12" t="s">
        <v>558</v>
      </c>
      <c r="E2555" s="12">
        <v>200</v>
      </c>
      <c r="F2555" s="12">
        <v>60</v>
      </c>
      <c r="G2555" s="12">
        <v>80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1463</v>
      </c>
      <c r="B2556" s="12">
        <v>156</v>
      </c>
      <c r="C2556" s="12">
        <v>159</v>
      </c>
      <c r="D2556" s="12" t="s">
        <v>552</v>
      </c>
      <c r="E2556" s="12">
        <v>200</v>
      </c>
      <c r="F2556" s="12">
        <v>60</v>
      </c>
      <c r="G2556" s="12">
        <v>80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>
      <c r="A2557" s="11" t="s">
        <v>1463</v>
      </c>
      <c r="B2557" s="12">
        <v>156</v>
      </c>
      <c r="C2557" s="12">
        <v>159</v>
      </c>
      <c r="D2557" s="12" t="s">
        <v>554</v>
      </c>
      <c r="E2557" s="12">
        <v>200</v>
      </c>
      <c r="F2557" s="12">
        <v>60</v>
      </c>
      <c r="G2557" s="12">
        <v>80</v>
      </c>
      <c r="H2557" s="12">
        <v>0</v>
      </c>
      <c r="I2557" s="12">
        <v>246</v>
      </c>
      <c r="J2557" s="12">
        <v>0</v>
      </c>
      <c r="K2557" s="12">
        <v>0</v>
      </c>
      <c r="L2557" s="12">
        <v>0</v>
      </c>
      <c r="M2557" s="12">
        <v>0</v>
      </c>
      <c r="N2557" s="12">
        <v>0</v>
      </c>
    </row>
    <row r="2558" spans="1:14">
      <c r="A2558" s="11" t="s">
        <v>1463</v>
      </c>
      <c r="B2558" s="12">
        <v>156</v>
      </c>
      <c r="C2558" s="12">
        <v>159</v>
      </c>
      <c r="D2558" s="12" t="s">
        <v>541</v>
      </c>
      <c r="E2558" s="12">
        <v>200</v>
      </c>
      <c r="F2558" s="12">
        <v>60</v>
      </c>
      <c r="G2558" s="12">
        <v>80</v>
      </c>
      <c r="H2558" s="12">
        <v>0</v>
      </c>
      <c r="I2558" s="12">
        <v>246</v>
      </c>
      <c r="J2558" s="12">
        <v>0</v>
      </c>
      <c r="K2558" s="12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1463</v>
      </c>
      <c r="B2559" s="12">
        <v>156</v>
      </c>
      <c r="C2559" s="12">
        <v>159</v>
      </c>
      <c r="D2559" s="12" t="s">
        <v>550</v>
      </c>
      <c r="E2559" s="12">
        <v>200</v>
      </c>
      <c r="F2559" s="12">
        <v>60</v>
      </c>
      <c r="G2559" s="12">
        <v>80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 s="18" customFormat="1">
      <c r="A2560" s="17" t="s">
        <v>1463</v>
      </c>
      <c r="B2560" s="18">
        <v>156</v>
      </c>
      <c r="C2560" s="18">
        <v>159</v>
      </c>
      <c r="D2560" s="18" t="s">
        <v>556</v>
      </c>
      <c r="E2560" s="18">
        <v>200</v>
      </c>
      <c r="F2560" s="18">
        <v>30</v>
      </c>
      <c r="G2560" s="18">
        <v>60</v>
      </c>
      <c r="H2560" s="18">
        <v>0</v>
      </c>
      <c r="I2560" s="18">
        <v>246</v>
      </c>
      <c r="J2560" s="18">
        <v>0</v>
      </c>
      <c r="K2560" s="18">
        <v>0</v>
      </c>
      <c r="L2560" s="12">
        <v>0</v>
      </c>
      <c r="M2560" s="12">
        <v>0</v>
      </c>
      <c r="N2560" s="12">
        <v>0</v>
      </c>
    </row>
    <row r="2561" spans="1:14" s="18" customFormat="1">
      <c r="A2561" s="17" t="s">
        <v>1463</v>
      </c>
      <c r="B2561" s="18">
        <v>156</v>
      </c>
      <c r="C2561" s="18">
        <v>159</v>
      </c>
      <c r="D2561" s="18" t="s">
        <v>542</v>
      </c>
      <c r="E2561" s="18">
        <v>200</v>
      </c>
      <c r="F2561" s="18">
        <v>10</v>
      </c>
      <c r="G2561" s="18">
        <v>60</v>
      </c>
      <c r="H2561" s="18">
        <v>0</v>
      </c>
      <c r="I2561" s="18">
        <v>246</v>
      </c>
      <c r="J2561" s="18">
        <v>0</v>
      </c>
      <c r="K2561" s="18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1463</v>
      </c>
      <c r="B2562" s="12">
        <v>156</v>
      </c>
      <c r="C2562" s="12">
        <v>159</v>
      </c>
      <c r="D2562" s="12" t="s">
        <v>557</v>
      </c>
      <c r="E2562" s="12">
        <v>200</v>
      </c>
      <c r="F2562" s="12">
        <v>5</v>
      </c>
      <c r="G2562" s="12">
        <v>80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1463</v>
      </c>
      <c r="B2563" s="12">
        <v>156</v>
      </c>
      <c r="C2563" s="12">
        <v>159</v>
      </c>
      <c r="D2563" s="12" t="s">
        <v>551</v>
      </c>
      <c r="E2563" s="12">
        <v>200</v>
      </c>
      <c r="F2563" s="12">
        <v>5</v>
      </c>
      <c r="G2563" s="12">
        <v>80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>
      <c r="A2564" s="11" t="s">
        <v>1463</v>
      </c>
      <c r="B2564" s="12">
        <v>156</v>
      </c>
      <c r="C2564" s="12">
        <v>159</v>
      </c>
      <c r="D2564" s="12" t="s">
        <v>553</v>
      </c>
      <c r="E2564" s="12">
        <v>200</v>
      </c>
      <c r="F2564" s="12">
        <v>5</v>
      </c>
      <c r="G2564" s="12">
        <v>80</v>
      </c>
      <c r="H2564" s="12">
        <v>0</v>
      </c>
      <c r="I2564" s="12">
        <v>246</v>
      </c>
      <c r="J2564" s="12">
        <v>0</v>
      </c>
      <c r="K2564" s="12">
        <v>0</v>
      </c>
      <c r="L2564" s="12">
        <v>0</v>
      </c>
      <c r="M2564" s="12">
        <v>0</v>
      </c>
      <c r="N2564" s="12">
        <v>0</v>
      </c>
    </row>
    <row r="2565" spans="1:14">
      <c r="A2565" s="11" t="s">
        <v>1463</v>
      </c>
      <c r="B2565" s="12">
        <v>156</v>
      </c>
      <c r="C2565" s="12">
        <v>159</v>
      </c>
      <c r="D2565" s="12" t="s">
        <v>540</v>
      </c>
      <c r="E2565" s="12">
        <v>200</v>
      </c>
      <c r="F2565" s="12">
        <v>5</v>
      </c>
      <c r="G2565" s="12">
        <v>80</v>
      </c>
      <c r="H2565" s="12">
        <v>0</v>
      </c>
      <c r="I2565" s="12">
        <v>246</v>
      </c>
      <c r="J2565" s="12">
        <v>0</v>
      </c>
      <c r="K2565" s="12">
        <v>0</v>
      </c>
      <c r="L2565" s="12">
        <v>0</v>
      </c>
      <c r="M2565" s="12">
        <v>0</v>
      </c>
      <c r="N2565" s="12">
        <v>0</v>
      </c>
    </row>
    <row r="2566" spans="1:14">
      <c r="A2566" s="11" t="s">
        <v>1463</v>
      </c>
      <c r="B2566" s="12">
        <v>156</v>
      </c>
      <c r="C2566" s="12">
        <v>159</v>
      </c>
      <c r="D2566" s="12" t="s">
        <v>549</v>
      </c>
      <c r="E2566" s="12">
        <v>200</v>
      </c>
      <c r="F2566" s="12">
        <v>5</v>
      </c>
      <c r="G2566" s="12">
        <v>80</v>
      </c>
      <c r="H2566" s="12">
        <v>0</v>
      </c>
      <c r="I2566" s="12">
        <v>246</v>
      </c>
      <c r="J2566" s="12">
        <v>0</v>
      </c>
      <c r="K2566" s="12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1463</v>
      </c>
      <c r="B2567" s="18">
        <v>156</v>
      </c>
      <c r="C2567" s="18">
        <v>159</v>
      </c>
      <c r="D2567" s="18" t="s">
        <v>555</v>
      </c>
      <c r="E2567" s="18">
        <v>200</v>
      </c>
      <c r="F2567" s="18">
        <v>10</v>
      </c>
      <c r="G2567" s="18">
        <v>60</v>
      </c>
      <c r="H2567" s="18">
        <v>0</v>
      </c>
      <c r="I2567" s="18">
        <v>246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1463</v>
      </c>
      <c r="B2568" s="18">
        <v>156</v>
      </c>
      <c r="C2568" s="18">
        <v>159</v>
      </c>
      <c r="D2568" s="18" t="s">
        <v>1161</v>
      </c>
      <c r="E2568" s="18">
        <v>200</v>
      </c>
      <c r="F2568" s="18">
        <v>10</v>
      </c>
      <c r="G2568" s="18">
        <v>60</v>
      </c>
      <c r="H2568" s="18">
        <v>0</v>
      </c>
      <c r="I2568" s="18">
        <v>246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1463</v>
      </c>
      <c r="B2569" s="18">
        <v>156</v>
      </c>
      <c r="C2569" s="18">
        <v>159</v>
      </c>
      <c r="D2569" s="18" t="s">
        <v>1456</v>
      </c>
      <c r="E2569" s="18">
        <v>200</v>
      </c>
      <c r="F2569" s="18">
        <v>20</v>
      </c>
      <c r="G2569" s="18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1463</v>
      </c>
      <c r="B2570" s="18">
        <v>156</v>
      </c>
      <c r="C2570" s="18">
        <v>159</v>
      </c>
      <c r="D2570" s="18" t="s">
        <v>559</v>
      </c>
      <c r="E2570" s="18">
        <v>200</v>
      </c>
      <c r="F2570" s="18">
        <v>5</v>
      </c>
      <c r="G2570" s="18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1463</v>
      </c>
      <c r="B2571" s="18">
        <v>156</v>
      </c>
      <c r="C2571" s="18">
        <v>159</v>
      </c>
      <c r="D2571" s="18" t="s">
        <v>1457</v>
      </c>
      <c r="E2571" s="18">
        <v>200</v>
      </c>
      <c r="F2571" s="18">
        <v>5</v>
      </c>
      <c r="G2571" s="18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 s="18" customFormat="1">
      <c r="A2572" s="17" t="s">
        <v>1463</v>
      </c>
      <c r="B2572" s="18">
        <v>156</v>
      </c>
      <c r="C2572" s="18">
        <v>159</v>
      </c>
      <c r="D2572" s="18" t="s">
        <v>539</v>
      </c>
      <c r="E2572" s="18">
        <v>200</v>
      </c>
      <c r="F2572" s="18">
        <v>20</v>
      </c>
      <c r="G2572" s="18">
        <v>60</v>
      </c>
      <c r="H2572" s="18">
        <v>0</v>
      </c>
      <c r="I2572" s="18">
        <v>249</v>
      </c>
      <c r="J2572" s="18">
        <v>0</v>
      </c>
      <c r="K2572" s="18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7" t="s">
        <v>1463</v>
      </c>
      <c r="B2573" s="18">
        <v>156</v>
      </c>
      <c r="C2573" s="18">
        <v>159</v>
      </c>
      <c r="D2573" s="18" t="s">
        <v>538</v>
      </c>
      <c r="E2573" s="18">
        <v>200</v>
      </c>
      <c r="F2573" s="18">
        <v>5</v>
      </c>
      <c r="G2573" s="18">
        <v>60</v>
      </c>
      <c r="H2573" s="18">
        <v>0</v>
      </c>
      <c r="I2573" s="18">
        <v>249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7" t="s">
        <v>1463</v>
      </c>
      <c r="B2574" s="18">
        <v>156</v>
      </c>
      <c r="C2574" s="18">
        <v>159</v>
      </c>
      <c r="D2574" s="18" t="s">
        <v>1167</v>
      </c>
      <c r="E2574" s="18">
        <v>200</v>
      </c>
      <c r="F2574" s="18">
        <v>5</v>
      </c>
      <c r="G2574" s="18">
        <v>120</v>
      </c>
      <c r="H2574" s="18">
        <v>0</v>
      </c>
      <c r="I2574" s="18">
        <v>249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>
      <c r="A2575" s="11" t="s">
        <v>1463</v>
      </c>
      <c r="B2575" s="12">
        <v>156</v>
      </c>
      <c r="C2575" s="12">
        <v>159</v>
      </c>
      <c r="D2575" s="12" t="s">
        <v>1434</v>
      </c>
      <c r="E2575" s="12">
        <v>200</v>
      </c>
      <c r="F2575" s="12">
        <v>5</v>
      </c>
      <c r="G2575" s="12">
        <v>80</v>
      </c>
      <c r="H2575" s="12">
        <v>0</v>
      </c>
      <c r="I2575" s="12">
        <v>246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9" t="s">
        <v>1463</v>
      </c>
      <c r="B2576" s="18">
        <v>156</v>
      </c>
      <c r="C2576" s="18">
        <v>159</v>
      </c>
      <c r="D2576" s="18" t="s">
        <v>1442</v>
      </c>
      <c r="E2576" s="18">
        <v>200</v>
      </c>
      <c r="F2576" s="18">
        <v>5</v>
      </c>
      <c r="G2576" s="18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7" spans="1:14" s="18" customFormat="1">
      <c r="A2577" s="19" t="s">
        <v>1463</v>
      </c>
      <c r="B2577" s="18">
        <v>156</v>
      </c>
      <c r="C2577" s="18">
        <v>159</v>
      </c>
      <c r="D2577" s="18" t="s">
        <v>1443</v>
      </c>
      <c r="E2577" s="18">
        <v>200</v>
      </c>
      <c r="F2577" s="18">
        <v>5</v>
      </c>
      <c r="G2577" s="18">
        <v>60</v>
      </c>
      <c r="H2577" s="18">
        <v>0</v>
      </c>
      <c r="I2577" s="18">
        <v>246</v>
      </c>
      <c r="J2577" s="18">
        <v>0</v>
      </c>
      <c r="K2577" s="18">
        <v>0</v>
      </c>
      <c r="L2577" s="12">
        <v>0</v>
      </c>
      <c r="M2577" s="12">
        <v>0</v>
      </c>
      <c r="N2577" s="12">
        <v>0</v>
      </c>
    </row>
    <row r="2578" spans="1:14" s="18" customFormat="1">
      <c r="A2578" s="17" t="s">
        <v>1463</v>
      </c>
      <c r="B2578" s="18">
        <v>156</v>
      </c>
      <c r="C2578" s="18">
        <v>159</v>
      </c>
      <c r="D2578" s="18" t="s">
        <v>1162</v>
      </c>
      <c r="E2578" s="18">
        <v>200</v>
      </c>
      <c r="F2578" s="18">
        <v>5</v>
      </c>
      <c r="G2578" s="18">
        <v>60</v>
      </c>
      <c r="H2578" s="18">
        <v>0</v>
      </c>
      <c r="I2578" s="18">
        <v>246</v>
      </c>
      <c r="J2578" s="18">
        <v>0</v>
      </c>
      <c r="K2578" s="18">
        <v>0</v>
      </c>
      <c r="L2578" s="12">
        <v>0</v>
      </c>
      <c r="M2578" s="12">
        <v>0</v>
      </c>
      <c r="N2578" s="12">
        <v>0</v>
      </c>
    </row>
    <row r="2579" spans="1:14" s="18" customFormat="1">
      <c r="A2579" s="17" t="s">
        <v>1463</v>
      </c>
      <c r="B2579" s="18">
        <v>156</v>
      </c>
      <c r="C2579" s="18">
        <v>159</v>
      </c>
      <c r="D2579" s="18" t="s">
        <v>1452</v>
      </c>
      <c r="E2579" s="18">
        <v>200</v>
      </c>
      <c r="F2579" s="18">
        <v>5</v>
      </c>
      <c r="G2579" s="18">
        <v>60</v>
      </c>
      <c r="H2579" s="18">
        <v>0</v>
      </c>
      <c r="I2579" s="18">
        <v>246</v>
      </c>
      <c r="J2579" s="18">
        <v>0</v>
      </c>
      <c r="K2579" s="18">
        <v>0</v>
      </c>
      <c r="L2579" s="12">
        <v>0</v>
      </c>
      <c r="M2579" s="12">
        <v>0</v>
      </c>
      <c r="N2579" s="12">
        <v>0</v>
      </c>
    </row>
    <row r="2581" spans="1:14">
      <c r="A2581" s="11" t="s">
        <v>1463</v>
      </c>
      <c r="B2581" s="12">
        <v>74</v>
      </c>
      <c r="C2581" s="12">
        <v>172</v>
      </c>
      <c r="D2581" s="12" t="s">
        <v>558</v>
      </c>
      <c r="E2581" s="12">
        <v>30</v>
      </c>
      <c r="F2581" s="12">
        <v>10</v>
      </c>
      <c r="G2581" s="14">
        <v>30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1463</v>
      </c>
      <c r="B2582" s="12">
        <v>74</v>
      </c>
      <c r="C2582" s="12">
        <v>172</v>
      </c>
      <c r="D2582" s="12" t="s">
        <v>552</v>
      </c>
      <c r="E2582" s="12">
        <v>30</v>
      </c>
      <c r="F2582" s="12">
        <v>10</v>
      </c>
      <c r="G2582" s="14">
        <v>30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>
      <c r="A2583" s="11" t="s">
        <v>1462</v>
      </c>
      <c r="B2583" s="12">
        <v>74</v>
      </c>
      <c r="C2583" s="12">
        <v>172</v>
      </c>
      <c r="D2583" s="12" t="s">
        <v>554</v>
      </c>
      <c r="E2583" s="12">
        <v>30</v>
      </c>
      <c r="F2583" s="12">
        <v>10</v>
      </c>
      <c r="G2583" s="14">
        <v>30</v>
      </c>
      <c r="H2583" s="12">
        <v>0</v>
      </c>
      <c r="I2583" s="12">
        <v>246</v>
      </c>
      <c r="J2583" s="12">
        <v>0</v>
      </c>
      <c r="K2583" s="12">
        <v>0</v>
      </c>
      <c r="L2583" s="12">
        <v>0</v>
      </c>
      <c r="M2583" s="12">
        <v>0</v>
      </c>
      <c r="N2583" s="12">
        <v>0</v>
      </c>
    </row>
    <row r="2584" spans="1:14">
      <c r="A2584" s="11" t="s">
        <v>1463</v>
      </c>
      <c r="B2584" s="12">
        <v>74</v>
      </c>
      <c r="C2584" s="12">
        <v>172</v>
      </c>
      <c r="D2584" s="12" t="s">
        <v>550</v>
      </c>
      <c r="E2584" s="12">
        <v>30</v>
      </c>
      <c r="F2584" s="12">
        <v>10</v>
      </c>
      <c r="G2584" s="14">
        <v>30</v>
      </c>
      <c r="H2584" s="12">
        <v>0</v>
      </c>
      <c r="I2584" s="12">
        <v>246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</row>
    <row r="2585" spans="1:14">
      <c r="A2585" s="11" t="s">
        <v>1463</v>
      </c>
      <c r="B2585" s="12">
        <v>74</v>
      </c>
      <c r="C2585" s="12">
        <v>172</v>
      </c>
      <c r="D2585" s="12" t="s">
        <v>541</v>
      </c>
      <c r="E2585" s="12">
        <v>30</v>
      </c>
      <c r="F2585" s="12">
        <v>10</v>
      </c>
      <c r="G2585" s="14">
        <v>30</v>
      </c>
      <c r="H2585" s="12">
        <v>0</v>
      </c>
      <c r="I2585" s="12">
        <v>246</v>
      </c>
      <c r="J2585" s="12">
        <v>0</v>
      </c>
      <c r="K2585" s="12">
        <v>0</v>
      </c>
      <c r="L2585" s="12">
        <v>0</v>
      </c>
      <c r="M2585" s="12">
        <v>0</v>
      </c>
      <c r="N2585" s="12">
        <v>0</v>
      </c>
    </row>
    <row r="2586" spans="1:14" s="18" customFormat="1">
      <c r="A2586" s="17" t="s">
        <v>1463</v>
      </c>
      <c r="B2586" s="18">
        <v>74</v>
      </c>
      <c r="C2586" s="18">
        <v>172</v>
      </c>
      <c r="D2586" s="18" t="s">
        <v>556</v>
      </c>
      <c r="E2586" s="18">
        <v>30</v>
      </c>
      <c r="F2586" s="18">
        <v>10</v>
      </c>
      <c r="G2586" s="16">
        <v>30</v>
      </c>
      <c r="H2586" s="18">
        <v>0</v>
      </c>
      <c r="I2586" s="18">
        <v>246</v>
      </c>
      <c r="J2586" s="18">
        <v>0</v>
      </c>
      <c r="K2586" s="18">
        <v>0</v>
      </c>
      <c r="L2586" s="12">
        <v>0</v>
      </c>
      <c r="M2586" s="12">
        <v>0</v>
      </c>
      <c r="N2586" s="12">
        <v>0</v>
      </c>
    </row>
    <row r="2587" spans="1:14" s="18" customFormat="1">
      <c r="A2587" s="17" t="s">
        <v>1463</v>
      </c>
      <c r="B2587" s="18">
        <v>74</v>
      </c>
      <c r="C2587" s="18">
        <v>172</v>
      </c>
      <c r="D2587" s="18" t="s">
        <v>1456</v>
      </c>
      <c r="E2587" s="18">
        <v>30</v>
      </c>
      <c r="F2587" s="18">
        <v>5</v>
      </c>
      <c r="G2587" s="16">
        <v>30</v>
      </c>
      <c r="H2587" s="18">
        <v>0</v>
      </c>
      <c r="I2587" s="18">
        <v>249</v>
      </c>
      <c r="J2587" s="18">
        <v>0</v>
      </c>
      <c r="K2587" s="18">
        <v>0</v>
      </c>
      <c r="L2587" s="12">
        <v>0</v>
      </c>
      <c r="M2587" s="12">
        <v>0</v>
      </c>
      <c r="N2587" s="12">
        <v>0</v>
      </c>
    </row>
    <row r="2588" spans="1:14" s="18" customFormat="1">
      <c r="A2588" s="17" t="s">
        <v>1463</v>
      </c>
      <c r="B2588" s="18">
        <v>74</v>
      </c>
      <c r="C2588" s="18">
        <v>172</v>
      </c>
      <c r="D2588" s="18" t="s">
        <v>539</v>
      </c>
      <c r="E2588" s="18">
        <v>30</v>
      </c>
      <c r="F2588" s="18">
        <v>5</v>
      </c>
      <c r="G2588" s="16">
        <v>30</v>
      </c>
      <c r="H2588" s="18">
        <v>0</v>
      </c>
      <c r="I2588" s="18">
        <v>249</v>
      </c>
      <c r="J2588" s="18">
        <v>0</v>
      </c>
      <c r="K2588" s="18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1463</v>
      </c>
      <c r="B2589" s="12">
        <v>250</v>
      </c>
      <c r="C2589" s="12">
        <v>158</v>
      </c>
      <c r="D2589" s="12" t="s">
        <v>558</v>
      </c>
      <c r="E2589" s="12">
        <v>30</v>
      </c>
      <c r="F2589" s="12">
        <v>10</v>
      </c>
      <c r="G2589" s="14">
        <v>30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1463</v>
      </c>
      <c r="B2590" s="12">
        <v>250</v>
      </c>
      <c r="C2590" s="12">
        <v>158</v>
      </c>
      <c r="D2590" s="12" t="s">
        <v>552</v>
      </c>
      <c r="E2590" s="12">
        <v>30</v>
      </c>
      <c r="F2590" s="12">
        <v>10</v>
      </c>
      <c r="G2590" s="14">
        <v>30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>
      <c r="A2591" s="11" t="s">
        <v>1463</v>
      </c>
      <c r="B2591" s="12">
        <v>250</v>
      </c>
      <c r="C2591" s="12">
        <v>158</v>
      </c>
      <c r="D2591" s="12" t="s">
        <v>554</v>
      </c>
      <c r="E2591" s="12">
        <v>30</v>
      </c>
      <c r="F2591" s="12">
        <v>10</v>
      </c>
      <c r="G2591" s="14">
        <v>30</v>
      </c>
      <c r="H2591" s="12">
        <v>0</v>
      </c>
      <c r="I2591" s="12">
        <v>246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</row>
    <row r="2592" spans="1:14">
      <c r="A2592" s="11" t="s">
        <v>1463</v>
      </c>
      <c r="B2592" s="12">
        <v>250</v>
      </c>
      <c r="C2592" s="12">
        <v>158</v>
      </c>
      <c r="D2592" s="12" t="s">
        <v>541</v>
      </c>
      <c r="E2592" s="12">
        <v>30</v>
      </c>
      <c r="F2592" s="12">
        <v>10</v>
      </c>
      <c r="G2592" s="14">
        <v>30</v>
      </c>
      <c r="H2592" s="12">
        <v>0</v>
      </c>
      <c r="I2592" s="12">
        <v>246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</row>
    <row r="2593" spans="1:14">
      <c r="A2593" s="11" t="s">
        <v>1463</v>
      </c>
      <c r="B2593" s="12">
        <v>250</v>
      </c>
      <c r="C2593" s="12">
        <v>158</v>
      </c>
      <c r="D2593" s="12" t="s">
        <v>550</v>
      </c>
      <c r="E2593" s="12">
        <v>30</v>
      </c>
      <c r="F2593" s="12">
        <v>10</v>
      </c>
      <c r="G2593" s="14">
        <v>30</v>
      </c>
      <c r="H2593" s="12">
        <v>0</v>
      </c>
      <c r="I2593" s="12">
        <v>246</v>
      </c>
      <c r="J2593" s="12">
        <v>0</v>
      </c>
      <c r="K2593" s="12">
        <v>0</v>
      </c>
      <c r="L2593" s="12">
        <v>0</v>
      </c>
      <c r="M2593" s="12">
        <v>0</v>
      </c>
      <c r="N2593" s="12">
        <v>0</v>
      </c>
    </row>
    <row r="2594" spans="1:14" s="18" customFormat="1">
      <c r="A2594" s="17" t="s">
        <v>1463</v>
      </c>
      <c r="B2594" s="18">
        <v>250</v>
      </c>
      <c r="C2594" s="18">
        <v>158</v>
      </c>
      <c r="D2594" s="18" t="s">
        <v>556</v>
      </c>
      <c r="E2594" s="18">
        <v>30</v>
      </c>
      <c r="F2594" s="18">
        <v>10</v>
      </c>
      <c r="G2594" s="16">
        <v>30</v>
      </c>
      <c r="H2594" s="18">
        <v>0</v>
      </c>
      <c r="I2594" s="18">
        <v>246</v>
      </c>
      <c r="J2594" s="18">
        <v>0</v>
      </c>
      <c r="K2594" s="18">
        <v>0</v>
      </c>
      <c r="L2594" s="12">
        <v>0</v>
      </c>
      <c r="M2594" s="12">
        <v>0</v>
      </c>
      <c r="N2594" s="12">
        <v>0</v>
      </c>
    </row>
    <row r="2595" spans="1:14" s="18" customFormat="1">
      <c r="A2595" s="17" t="s">
        <v>1463</v>
      </c>
      <c r="B2595" s="18">
        <v>250</v>
      </c>
      <c r="C2595" s="18">
        <v>158</v>
      </c>
      <c r="D2595" s="18" t="s">
        <v>1456</v>
      </c>
      <c r="E2595" s="18">
        <v>30</v>
      </c>
      <c r="F2595" s="18">
        <v>5</v>
      </c>
      <c r="G2595" s="16">
        <v>30</v>
      </c>
      <c r="H2595" s="18">
        <v>0</v>
      </c>
      <c r="I2595" s="18">
        <v>249</v>
      </c>
      <c r="J2595" s="18">
        <v>0</v>
      </c>
      <c r="K2595" s="18">
        <v>0</v>
      </c>
      <c r="L2595" s="12">
        <v>0</v>
      </c>
      <c r="M2595" s="12">
        <v>0</v>
      </c>
      <c r="N2595" s="12">
        <v>0</v>
      </c>
    </row>
    <row r="2596" spans="1:14" s="18" customFormat="1">
      <c r="A2596" s="17" t="s">
        <v>1463</v>
      </c>
      <c r="B2596" s="18">
        <v>250</v>
      </c>
      <c r="C2596" s="18">
        <v>158</v>
      </c>
      <c r="D2596" s="18" t="s">
        <v>539</v>
      </c>
      <c r="E2596" s="18">
        <v>30</v>
      </c>
      <c r="F2596" s="18">
        <v>5</v>
      </c>
      <c r="G2596" s="16">
        <v>30</v>
      </c>
      <c r="H2596" s="18">
        <v>0</v>
      </c>
      <c r="I2596" s="18">
        <v>249</v>
      </c>
      <c r="J2596" s="18">
        <v>0</v>
      </c>
      <c r="K2596" s="18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1463</v>
      </c>
      <c r="B2597" s="12">
        <v>198</v>
      </c>
      <c r="C2597" s="12">
        <v>140</v>
      </c>
      <c r="D2597" s="12" t="s">
        <v>558</v>
      </c>
      <c r="E2597" s="12">
        <v>20</v>
      </c>
      <c r="F2597" s="12">
        <v>5</v>
      </c>
      <c r="G2597" s="14">
        <v>30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1463</v>
      </c>
      <c r="B2598" s="12">
        <v>198</v>
      </c>
      <c r="C2598" s="12">
        <v>140</v>
      </c>
      <c r="D2598" s="12" t="s">
        <v>552</v>
      </c>
      <c r="E2598" s="12">
        <v>20</v>
      </c>
      <c r="F2598" s="12">
        <v>5</v>
      </c>
      <c r="G2598" s="14">
        <v>30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1463</v>
      </c>
      <c r="B2599" s="12">
        <v>198</v>
      </c>
      <c r="C2599" s="12">
        <v>140</v>
      </c>
      <c r="D2599" s="12" t="s">
        <v>554</v>
      </c>
      <c r="E2599" s="12">
        <v>20</v>
      </c>
      <c r="F2599" s="12">
        <v>5</v>
      </c>
      <c r="G2599" s="14">
        <v>30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1463</v>
      </c>
      <c r="B2600" s="12">
        <v>198</v>
      </c>
      <c r="C2600" s="12">
        <v>140</v>
      </c>
      <c r="D2600" s="12" t="s">
        <v>550</v>
      </c>
      <c r="E2600" s="12">
        <v>20</v>
      </c>
      <c r="F2600" s="12">
        <v>5</v>
      </c>
      <c r="G2600" s="14">
        <v>30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1463</v>
      </c>
      <c r="B2601" s="12">
        <v>158</v>
      </c>
      <c r="C2601" s="12">
        <v>127</v>
      </c>
      <c r="D2601" s="12" t="s">
        <v>558</v>
      </c>
      <c r="E2601" s="12">
        <v>20</v>
      </c>
      <c r="F2601" s="12">
        <v>5</v>
      </c>
      <c r="G2601" s="14">
        <v>30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1463</v>
      </c>
      <c r="B2602" s="12">
        <v>158</v>
      </c>
      <c r="C2602" s="12">
        <v>127</v>
      </c>
      <c r="D2602" s="12" t="s">
        <v>552</v>
      </c>
      <c r="E2602" s="12">
        <v>20</v>
      </c>
      <c r="F2602" s="12">
        <v>5</v>
      </c>
      <c r="G2602" s="14">
        <v>30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1463</v>
      </c>
      <c r="B2603" s="12">
        <v>158</v>
      </c>
      <c r="C2603" s="12">
        <v>127</v>
      </c>
      <c r="D2603" s="12" t="s">
        <v>554</v>
      </c>
      <c r="E2603" s="12">
        <v>20</v>
      </c>
      <c r="F2603" s="12">
        <v>5</v>
      </c>
      <c r="G2603" s="14">
        <v>30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1463</v>
      </c>
      <c r="B2604" s="12">
        <v>158</v>
      </c>
      <c r="C2604" s="12">
        <v>127</v>
      </c>
      <c r="D2604" s="12" t="s">
        <v>550</v>
      </c>
      <c r="E2604" s="12">
        <v>20</v>
      </c>
      <c r="F2604" s="12">
        <v>5</v>
      </c>
      <c r="G2604" s="14">
        <v>30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1463</v>
      </c>
      <c r="B2605" s="12">
        <v>250</v>
      </c>
      <c r="C2605" s="12">
        <v>110</v>
      </c>
      <c r="D2605" s="12" t="s">
        <v>558</v>
      </c>
      <c r="E2605" s="12">
        <v>20</v>
      </c>
      <c r="F2605" s="12">
        <v>5</v>
      </c>
      <c r="G2605" s="14">
        <v>30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1463</v>
      </c>
      <c r="B2606" s="12">
        <v>250</v>
      </c>
      <c r="C2606" s="12">
        <v>110</v>
      </c>
      <c r="D2606" s="12" t="s">
        <v>552</v>
      </c>
      <c r="E2606" s="12">
        <v>20</v>
      </c>
      <c r="F2606" s="12">
        <v>5</v>
      </c>
      <c r="G2606" s="14">
        <v>30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1463</v>
      </c>
      <c r="B2607" s="12">
        <v>250</v>
      </c>
      <c r="C2607" s="12">
        <v>110</v>
      </c>
      <c r="D2607" s="12" t="s">
        <v>554</v>
      </c>
      <c r="E2607" s="12">
        <v>20</v>
      </c>
      <c r="F2607" s="12">
        <v>5</v>
      </c>
      <c r="G2607" s="14">
        <v>30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1463</v>
      </c>
      <c r="B2608" s="12">
        <v>250</v>
      </c>
      <c r="C2608" s="12">
        <v>110</v>
      </c>
      <c r="D2608" s="12" t="s">
        <v>550</v>
      </c>
      <c r="E2608" s="12">
        <v>20</v>
      </c>
      <c r="F2608" s="12">
        <v>5</v>
      </c>
      <c r="G2608" s="14">
        <v>30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1463</v>
      </c>
      <c r="B2609" s="12">
        <v>220</v>
      </c>
      <c r="C2609" s="12">
        <v>58</v>
      </c>
      <c r="D2609" s="12" t="s">
        <v>558</v>
      </c>
      <c r="E2609" s="12">
        <v>20</v>
      </c>
      <c r="F2609" s="12">
        <v>5</v>
      </c>
      <c r="G2609" s="14">
        <v>30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1463</v>
      </c>
      <c r="B2610" s="12">
        <v>220</v>
      </c>
      <c r="C2610" s="12">
        <v>58</v>
      </c>
      <c r="D2610" s="12" t="s">
        <v>552</v>
      </c>
      <c r="E2610" s="12">
        <v>20</v>
      </c>
      <c r="F2610" s="12">
        <v>5</v>
      </c>
      <c r="G2610" s="14">
        <v>30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1463</v>
      </c>
      <c r="B2611" s="12">
        <v>220</v>
      </c>
      <c r="C2611" s="12">
        <v>58</v>
      </c>
      <c r="D2611" s="12" t="s">
        <v>554</v>
      </c>
      <c r="E2611" s="12">
        <v>20</v>
      </c>
      <c r="F2611" s="12">
        <v>5</v>
      </c>
      <c r="G2611" s="14">
        <v>30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1463</v>
      </c>
      <c r="B2612" s="12">
        <v>220</v>
      </c>
      <c r="C2612" s="12">
        <v>58</v>
      </c>
      <c r="D2612" s="12" t="s">
        <v>550</v>
      </c>
      <c r="E2612" s="12">
        <v>20</v>
      </c>
      <c r="F2612" s="12">
        <v>5</v>
      </c>
      <c r="G2612" s="14">
        <v>30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1463</v>
      </c>
      <c r="B2613" s="12">
        <v>160</v>
      </c>
      <c r="C2613" s="12">
        <v>190</v>
      </c>
      <c r="D2613" s="12" t="s">
        <v>558</v>
      </c>
      <c r="E2613" s="12">
        <v>20</v>
      </c>
      <c r="F2613" s="12">
        <v>5</v>
      </c>
      <c r="G2613" s="14">
        <v>30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1463</v>
      </c>
      <c r="B2614" s="12">
        <v>160</v>
      </c>
      <c r="C2614" s="12">
        <v>190</v>
      </c>
      <c r="D2614" s="12" t="s">
        <v>552</v>
      </c>
      <c r="E2614" s="12">
        <v>20</v>
      </c>
      <c r="F2614" s="12">
        <v>5</v>
      </c>
      <c r="G2614" s="14">
        <v>30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1463</v>
      </c>
      <c r="B2615" s="12">
        <v>160</v>
      </c>
      <c r="C2615" s="12">
        <v>190</v>
      </c>
      <c r="D2615" s="12" t="s">
        <v>554</v>
      </c>
      <c r="E2615" s="12">
        <v>20</v>
      </c>
      <c r="F2615" s="12">
        <v>5</v>
      </c>
      <c r="G2615" s="14">
        <v>30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1463</v>
      </c>
      <c r="B2616" s="12">
        <v>160</v>
      </c>
      <c r="C2616" s="12">
        <v>190</v>
      </c>
      <c r="D2616" s="12" t="s">
        <v>550</v>
      </c>
      <c r="E2616" s="12">
        <v>20</v>
      </c>
      <c r="F2616" s="12">
        <v>5</v>
      </c>
      <c r="G2616" s="14">
        <v>30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1463</v>
      </c>
      <c r="B2617" s="12">
        <v>70</v>
      </c>
      <c r="C2617" s="12">
        <v>115</v>
      </c>
      <c r="D2617" s="12" t="s">
        <v>558</v>
      </c>
      <c r="E2617" s="12">
        <v>20</v>
      </c>
      <c r="F2617" s="12">
        <v>5</v>
      </c>
      <c r="G2617" s="14">
        <v>30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1463</v>
      </c>
      <c r="B2618" s="12">
        <v>70</v>
      </c>
      <c r="C2618" s="12">
        <v>115</v>
      </c>
      <c r="D2618" s="12" t="s">
        <v>552</v>
      </c>
      <c r="E2618" s="12">
        <v>20</v>
      </c>
      <c r="F2618" s="12">
        <v>5</v>
      </c>
      <c r="G2618" s="14">
        <v>30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1463</v>
      </c>
      <c r="B2619" s="12">
        <v>70</v>
      </c>
      <c r="C2619" s="12">
        <v>115</v>
      </c>
      <c r="D2619" s="12" t="s">
        <v>554</v>
      </c>
      <c r="E2619" s="12">
        <v>20</v>
      </c>
      <c r="F2619" s="12">
        <v>5</v>
      </c>
      <c r="G2619" s="14">
        <v>30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1463</v>
      </c>
      <c r="B2620" s="12">
        <v>70</v>
      </c>
      <c r="C2620" s="12">
        <v>115</v>
      </c>
      <c r="D2620" s="12" t="s">
        <v>550</v>
      </c>
      <c r="E2620" s="12">
        <v>20</v>
      </c>
      <c r="F2620" s="12">
        <v>5</v>
      </c>
      <c r="G2620" s="14">
        <v>30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1463</v>
      </c>
      <c r="B2621" s="12">
        <v>98</v>
      </c>
      <c r="C2621" s="12">
        <v>198</v>
      </c>
      <c r="D2621" s="12" t="s">
        <v>558</v>
      </c>
      <c r="E2621" s="12">
        <v>20</v>
      </c>
      <c r="F2621" s="12">
        <v>5</v>
      </c>
      <c r="G2621" s="14">
        <v>30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1463</v>
      </c>
      <c r="B2622" s="12">
        <v>98</v>
      </c>
      <c r="C2622" s="12">
        <v>198</v>
      </c>
      <c r="D2622" s="12" t="s">
        <v>552</v>
      </c>
      <c r="E2622" s="12">
        <v>20</v>
      </c>
      <c r="F2622" s="12">
        <v>5</v>
      </c>
      <c r="G2622" s="14">
        <v>30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1463</v>
      </c>
      <c r="B2623" s="12">
        <v>98</v>
      </c>
      <c r="C2623" s="12">
        <v>198</v>
      </c>
      <c r="D2623" s="12" t="s">
        <v>554</v>
      </c>
      <c r="E2623" s="12">
        <v>20</v>
      </c>
      <c r="F2623" s="12">
        <v>5</v>
      </c>
      <c r="G2623" s="14">
        <v>30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1463</v>
      </c>
      <c r="B2624" s="12">
        <v>98</v>
      </c>
      <c r="C2624" s="12">
        <v>198</v>
      </c>
      <c r="D2624" s="12" t="s">
        <v>550</v>
      </c>
      <c r="E2624" s="12">
        <v>20</v>
      </c>
      <c r="F2624" s="12">
        <v>5</v>
      </c>
      <c r="G2624" s="14">
        <v>30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1463</v>
      </c>
      <c r="B2625" s="12">
        <v>20</v>
      </c>
      <c r="C2625" s="12">
        <v>250</v>
      </c>
      <c r="D2625" s="12" t="s">
        <v>558</v>
      </c>
      <c r="E2625" s="12">
        <v>20</v>
      </c>
      <c r="F2625" s="12">
        <v>5</v>
      </c>
      <c r="G2625" s="14">
        <v>30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1463</v>
      </c>
      <c r="B2626" s="12">
        <v>20</v>
      </c>
      <c r="C2626" s="12">
        <v>250</v>
      </c>
      <c r="D2626" s="12" t="s">
        <v>552</v>
      </c>
      <c r="E2626" s="12">
        <v>20</v>
      </c>
      <c r="F2626" s="12">
        <v>5</v>
      </c>
      <c r="G2626" s="14">
        <v>30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1463</v>
      </c>
      <c r="B2627" s="12">
        <v>20</v>
      </c>
      <c r="C2627" s="12">
        <v>250</v>
      </c>
      <c r="D2627" s="12" t="s">
        <v>554</v>
      </c>
      <c r="E2627" s="12">
        <v>20</v>
      </c>
      <c r="F2627" s="12">
        <v>5</v>
      </c>
      <c r="G2627" s="14">
        <v>30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1463</v>
      </c>
      <c r="B2628" s="12">
        <v>20</v>
      </c>
      <c r="C2628" s="12">
        <v>250</v>
      </c>
      <c r="D2628" s="12" t="s">
        <v>550</v>
      </c>
      <c r="E2628" s="12">
        <v>20</v>
      </c>
      <c r="F2628" s="12">
        <v>5</v>
      </c>
      <c r="G2628" s="14">
        <v>30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1463</v>
      </c>
      <c r="B2629" s="12">
        <v>90</v>
      </c>
      <c r="C2629" s="12">
        <v>70</v>
      </c>
      <c r="D2629" s="12" t="s">
        <v>558</v>
      </c>
      <c r="E2629" s="12">
        <v>20</v>
      </c>
      <c r="F2629" s="12">
        <v>5</v>
      </c>
      <c r="G2629" s="14">
        <v>30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0" spans="1:14">
      <c r="A2630" s="11" t="s">
        <v>1463</v>
      </c>
      <c r="B2630" s="12">
        <v>90</v>
      </c>
      <c r="C2630" s="12">
        <v>70</v>
      </c>
      <c r="D2630" s="12" t="s">
        <v>552</v>
      </c>
      <c r="E2630" s="12">
        <v>20</v>
      </c>
      <c r="F2630" s="12">
        <v>5</v>
      </c>
      <c r="G2630" s="14">
        <v>30</v>
      </c>
      <c r="H2630" s="12">
        <v>0</v>
      </c>
      <c r="I2630" s="12">
        <v>246</v>
      </c>
      <c r="J2630" s="12">
        <v>0</v>
      </c>
      <c r="K2630" s="12">
        <v>0</v>
      </c>
      <c r="L2630" s="12">
        <v>0</v>
      </c>
      <c r="M2630" s="12">
        <v>0</v>
      </c>
      <c r="N2630" s="12">
        <v>0</v>
      </c>
    </row>
    <row r="2631" spans="1:14">
      <c r="A2631" s="11" t="s">
        <v>1463</v>
      </c>
      <c r="B2631" s="12">
        <v>90</v>
      </c>
      <c r="C2631" s="12">
        <v>70</v>
      </c>
      <c r="D2631" s="12" t="s">
        <v>554</v>
      </c>
      <c r="E2631" s="12">
        <v>20</v>
      </c>
      <c r="F2631" s="12">
        <v>5</v>
      </c>
      <c r="G2631" s="14">
        <v>30</v>
      </c>
      <c r="H2631" s="12">
        <v>0</v>
      </c>
      <c r="I2631" s="12">
        <v>246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</row>
    <row r="2632" spans="1:14">
      <c r="A2632" s="11" t="s">
        <v>1463</v>
      </c>
      <c r="B2632" s="12">
        <v>90</v>
      </c>
      <c r="C2632" s="12">
        <v>70</v>
      </c>
      <c r="D2632" s="12" t="s">
        <v>550</v>
      </c>
      <c r="E2632" s="12">
        <v>20</v>
      </c>
      <c r="F2632" s="12">
        <v>5</v>
      </c>
      <c r="G2632" s="14">
        <v>30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4" spans="1:14">
      <c r="A2634" s="11" t="s">
        <v>1464</v>
      </c>
    </row>
    <row r="2635" spans="1:14">
      <c r="A2635" s="11" t="s">
        <v>1465</v>
      </c>
      <c r="B2635" s="12">
        <v>104</v>
      </c>
      <c r="C2635" s="12">
        <v>90</v>
      </c>
      <c r="D2635" s="12" t="s">
        <v>558</v>
      </c>
      <c r="E2635" s="12">
        <v>90</v>
      </c>
      <c r="F2635" s="12">
        <v>10</v>
      </c>
      <c r="G2635" s="12">
        <v>80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1466</v>
      </c>
      <c r="B2636" s="12">
        <v>104</v>
      </c>
      <c r="C2636" s="12">
        <v>90</v>
      </c>
      <c r="D2636" s="12" t="s">
        <v>552</v>
      </c>
      <c r="E2636" s="12">
        <v>90</v>
      </c>
      <c r="F2636" s="12">
        <v>10</v>
      </c>
      <c r="G2636" s="12">
        <v>80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>
      <c r="A2637" s="11" t="s">
        <v>1466</v>
      </c>
      <c r="B2637" s="12">
        <v>104</v>
      </c>
      <c r="C2637" s="12">
        <v>90</v>
      </c>
      <c r="D2637" s="12" t="s">
        <v>554</v>
      </c>
      <c r="E2637" s="12">
        <v>90</v>
      </c>
      <c r="F2637" s="12">
        <v>10</v>
      </c>
      <c r="G2637" s="12">
        <v>80</v>
      </c>
      <c r="H2637" s="12">
        <v>0</v>
      </c>
      <c r="I2637" s="12">
        <v>246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</row>
    <row r="2638" spans="1:14">
      <c r="A2638" s="11" t="s">
        <v>1466</v>
      </c>
      <c r="B2638" s="12">
        <v>104</v>
      </c>
      <c r="C2638" s="12">
        <v>90</v>
      </c>
      <c r="D2638" s="12" t="s">
        <v>541</v>
      </c>
      <c r="E2638" s="12">
        <v>90</v>
      </c>
      <c r="F2638" s="12">
        <v>10</v>
      </c>
      <c r="G2638" s="12">
        <v>80</v>
      </c>
      <c r="H2638" s="12">
        <v>0</v>
      </c>
      <c r="I2638" s="12">
        <v>246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1466</v>
      </c>
      <c r="B2639" s="12">
        <v>104</v>
      </c>
      <c r="C2639" s="12">
        <v>90</v>
      </c>
      <c r="D2639" s="12" t="s">
        <v>550</v>
      </c>
      <c r="E2639" s="12">
        <v>90</v>
      </c>
      <c r="F2639" s="12">
        <v>10</v>
      </c>
      <c r="G2639" s="12">
        <v>80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 s="18" customFormat="1">
      <c r="A2640" s="17" t="s">
        <v>1466</v>
      </c>
      <c r="B2640" s="18">
        <v>104</v>
      </c>
      <c r="C2640" s="18">
        <v>90</v>
      </c>
      <c r="D2640" s="18" t="s">
        <v>556</v>
      </c>
      <c r="E2640" s="18">
        <v>90</v>
      </c>
      <c r="F2640" s="18">
        <v>10</v>
      </c>
      <c r="G2640" s="18">
        <v>60</v>
      </c>
      <c r="H2640" s="18">
        <v>0</v>
      </c>
      <c r="I2640" s="18">
        <v>246</v>
      </c>
      <c r="J2640" s="18">
        <v>0</v>
      </c>
      <c r="K2640" s="18">
        <v>0</v>
      </c>
      <c r="L2640" s="12">
        <v>0</v>
      </c>
      <c r="M2640" s="12">
        <v>0</v>
      </c>
      <c r="N2640" s="12">
        <v>0</v>
      </c>
    </row>
    <row r="2641" spans="1:14" s="18" customFormat="1">
      <c r="A2641" s="17" t="s">
        <v>1466</v>
      </c>
      <c r="B2641" s="18">
        <v>104</v>
      </c>
      <c r="C2641" s="18">
        <v>90</v>
      </c>
      <c r="D2641" s="18" t="s">
        <v>542</v>
      </c>
      <c r="E2641" s="18">
        <v>90</v>
      </c>
      <c r="F2641" s="18">
        <v>10</v>
      </c>
      <c r="G2641" s="18">
        <v>60</v>
      </c>
      <c r="H2641" s="18">
        <v>0</v>
      </c>
      <c r="I2641" s="18">
        <v>246</v>
      </c>
      <c r="J2641" s="18">
        <v>0</v>
      </c>
      <c r="K2641" s="18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1466</v>
      </c>
      <c r="B2642" s="12">
        <v>104</v>
      </c>
      <c r="C2642" s="12">
        <v>90</v>
      </c>
      <c r="D2642" s="12" t="s">
        <v>557</v>
      </c>
      <c r="E2642" s="12">
        <v>90</v>
      </c>
      <c r="F2642" s="12">
        <v>5</v>
      </c>
      <c r="G2642" s="12">
        <v>80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1466</v>
      </c>
      <c r="B2643" s="12">
        <v>104</v>
      </c>
      <c r="C2643" s="12">
        <v>90</v>
      </c>
      <c r="D2643" s="12" t="s">
        <v>551</v>
      </c>
      <c r="E2643" s="12">
        <v>90</v>
      </c>
      <c r="F2643" s="12">
        <v>5</v>
      </c>
      <c r="G2643" s="12">
        <v>80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>
      <c r="A2644" s="11" t="s">
        <v>1466</v>
      </c>
      <c r="B2644" s="12">
        <v>104</v>
      </c>
      <c r="C2644" s="12">
        <v>90</v>
      </c>
      <c r="D2644" s="12" t="s">
        <v>553</v>
      </c>
      <c r="E2644" s="12">
        <v>90</v>
      </c>
      <c r="F2644" s="12">
        <v>5</v>
      </c>
      <c r="G2644" s="12">
        <v>80</v>
      </c>
      <c r="H2644" s="12">
        <v>0</v>
      </c>
      <c r="I2644" s="12">
        <v>246</v>
      </c>
      <c r="J2644" s="12">
        <v>0</v>
      </c>
      <c r="K2644" s="12">
        <v>0</v>
      </c>
      <c r="L2644" s="12">
        <v>0</v>
      </c>
      <c r="M2644" s="12">
        <v>0</v>
      </c>
      <c r="N2644" s="12">
        <v>0</v>
      </c>
    </row>
    <row r="2645" spans="1:14">
      <c r="A2645" s="11" t="s">
        <v>1466</v>
      </c>
      <c r="B2645" s="12">
        <v>104</v>
      </c>
      <c r="C2645" s="12">
        <v>90</v>
      </c>
      <c r="D2645" s="12" t="s">
        <v>540</v>
      </c>
      <c r="E2645" s="12">
        <v>90</v>
      </c>
      <c r="F2645" s="12">
        <v>5</v>
      </c>
      <c r="G2645" s="12">
        <v>80</v>
      </c>
      <c r="H2645" s="12">
        <v>0</v>
      </c>
      <c r="I2645" s="12">
        <v>246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</row>
    <row r="2646" spans="1:14">
      <c r="A2646" s="11" t="s">
        <v>1466</v>
      </c>
      <c r="B2646" s="12">
        <v>104</v>
      </c>
      <c r="C2646" s="12">
        <v>90</v>
      </c>
      <c r="D2646" s="12" t="s">
        <v>549</v>
      </c>
      <c r="E2646" s="12">
        <v>90</v>
      </c>
      <c r="F2646" s="12">
        <v>5</v>
      </c>
      <c r="G2646" s="12">
        <v>80</v>
      </c>
      <c r="H2646" s="12">
        <v>0</v>
      </c>
      <c r="I2646" s="12">
        <v>246</v>
      </c>
      <c r="J2646" s="12">
        <v>0</v>
      </c>
      <c r="K2646" s="12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1466</v>
      </c>
      <c r="B2647" s="18">
        <v>104</v>
      </c>
      <c r="C2647" s="18">
        <v>90</v>
      </c>
      <c r="D2647" s="18" t="s">
        <v>555</v>
      </c>
      <c r="E2647" s="18">
        <v>90</v>
      </c>
      <c r="F2647" s="18">
        <v>5</v>
      </c>
      <c r="G2647" s="18">
        <v>60</v>
      </c>
      <c r="H2647" s="18">
        <v>0</v>
      </c>
      <c r="I2647" s="18">
        <v>246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1466</v>
      </c>
      <c r="B2648" s="18">
        <v>104</v>
      </c>
      <c r="C2648" s="18">
        <v>90</v>
      </c>
      <c r="D2648" s="18" t="s">
        <v>1161</v>
      </c>
      <c r="E2648" s="18">
        <v>90</v>
      </c>
      <c r="F2648" s="18">
        <v>5</v>
      </c>
      <c r="G2648" s="18">
        <v>60</v>
      </c>
      <c r="H2648" s="18">
        <v>0</v>
      </c>
      <c r="I2648" s="18">
        <v>246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1466</v>
      </c>
      <c r="B2649" s="18">
        <v>104</v>
      </c>
      <c r="C2649" s="18">
        <v>90</v>
      </c>
      <c r="D2649" s="18" t="s">
        <v>1456</v>
      </c>
      <c r="E2649" s="18">
        <v>90</v>
      </c>
      <c r="F2649" s="18">
        <v>30</v>
      </c>
      <c r="G2649" s="18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1466</v>
      </c>
      <c r="B2650" s="18">
        <v>104</v>
      </c>
      <c r="C2650" s="18">
        <v>90</v>
      </c>
      <c r="D2650" s="18" t="s">
        <v>559</v>
      </c>
      <c r="E2650" s="18">
        <v>90</v>
      </c>
      <c r="F2650" s="18">
        <v>5</v>
      </c>
      <c r="G2650" s="18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1466</v>
      </c>
      <c r="B2651" s="18">
        <v>104</v>
      </c>
      <c r="C2651" s="18">
        <v>90</v>
      </c>
      <c r="D2651" s="18" t="s">
        <v>1457</v>
      </c>
      <c r="E2651" s="18">
        <v>90</v>
      </c>
      <c r="F2651" s="18">
        <v>5</v>
      </c>
      <c r="G2651" s="18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 s="18" customFormat="1">
      <c r="A2652" s="17" t="s">
        <v>1466</v>
      </c>
      <c r="B2652" s="18">
        <v>104</v>
      </c>
      <c r="C2652" s="18">
        <v>90</v>
      </c>
      <c r="D2652" s="18" t="s">
        <v>539</v>
      </c>
      <c r="E2652" s="18">
        <v>90</v>
      </c>
      <c r="F2652" s="18">
        <v>30</v>
      </c>
      <c r="G2652" s="18">
        <v>60</v>
      </c>
      <c r="H2652" s="18">
        <v>0</v>
      </c>
      <c r="I2652" s="18">
        <v>249</v>
      </c>
      <c r="J2652" s="18">
        <v>0</v>
      </c>
      <c r="K2652" s="18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7" t="s">
        <v>1466</v>
      </c>
      <c r="B2653" s="18">
        <v>104</v>
      </c>
      <c r="C2653" s="18">
        <v>90</v>
      </c>
      <c r="D2653" s="18" t="s">
        <v>538</v>
      </c>
      <c r="E2653" s="18">
        <v>90</v>
      </c>
      <c r="F2653" s="18">
        <v>5</v>
      </c>
      <c r="G2653" s="18">
        <v>60</v>
      </c>
      <c r="H2653" s="18">
        <v>0</v>
      </c>
      <c r="I2653" s="18">
        <v>249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7" t="s">
        <v>1466</v>
      </c>
      <c r="B2654" s="18">
        <v>104</v>
      </c>
      <c r="C2654" s="18">
        <v>90</v>
      </c>
      <c r="D2654" s="18" t="s">
        <v>1167</v>
      </c>
      <c r="E2654" s="18">
        <v>90</v>
      </c>
      <c r="F2654" s="18">
        <v>5</v>
      </c>
      <c r="G2654" s="18">
        <v>120</v>
      </c>
      <c r="H2654" s="18">
        <v>0</v>
      </c>
      <c r="I2654" s="18">
        <v>249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>
      <c r="A2655" s="11" t="s">
        <v>1466</v>
      </c>
      <c r="B2655" s="12">
        <v>104</v>
      </c>
      <c r="C2655" s="12">
        <v>90</v>
      </c>
      <c r="D2655" s="12" t="s">
        <v>1434</v>
      </c>
      <c r="E2655" s="12">
        <v>90</v>
      </c>
      <c r="F2655" s="12">
        <v>5</v>
      </c>
      <c r="G2655" s="12">
        <v>80</v>
      </c>
      <c r="H2655" s="12">
        <v>0</v>
      </c>
      <c r="I2655" s="12">
        <v>246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9" t="s">
        <v>1466</v>
      </c>
      <c r="B2656" s="18">
        <v>104</v>
      </c>
      <c r="C2656" s="18">
        <v>90</v>
      </c>
      <c r="D2656" s="18" t="s">
        <v>1442</v>
      </c>
      <c r="E2656" s="18">
        <v>90</v>
      </c>
      <c r="F2656" s="18">
        <v>5</v>
      </c>
      <c r="G2656" s="18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7" spans="1:14" s="18" customFormat="1">
      <c r="A2657" s="19" t="s">
        <v>1466</v>
      </c>
      <c r="B2657" s="18">
        <v>104</v>
      </c>
      <c r="C2657" s="18">
        <v>90</v>
      </c>
      <c r="D2657" s="18" t="s">
        <v>1443</v>
      </c>
      <c r="E2657" s="18">
        <v>90</v>
      </c>
      <c r="F2657" s="18">
        <v>5</v>
      </c>
      <c r="G2657" s="18">
        <v>60</v>
      </c>
      <c r="H2657" s="18">
        <v>0</v>
      </c>
      <c r="I2657" s="18">
        <v>246</v>
      </c>
      <c r="J2657" s="18">
        <v>0</v>
      </c>
      <c r="K2657" s="18">
        <v>0</v>
      </c>
      <c r="L2657" s="12">
        <v>0</v>
      </c>
      <c r="M2657" s="12">
        <v>0</v>
      </c>
      <c r="N2657" s="12">
        <v>0</v>
      </c>
    </row>
    <row r="2658" spans="1:14" s="18" customFormat="1">
      <c r="A2658" s="17" t="s">
        <v>1466</v>
      </c>
      <c r="B2658" s="18">
        <v>104</v>
      </c>
      <c r="C2658" s="18">
        <v>90</v>
      </c>
      <c r="D2658" s="18" t="s">
        <v>1452</v>
      </c>
      <c r="E2658" s="18">
        <v>90</v>
      </c>
      <c r="F2658" s="18">
        <v>5</v>
      </c>
      <c r="G2658" s="18">
        <v>60</v>
      </c>
      <c r="H2658" s="18">
        <v>0</v>
      </c>
      <c r="I2658" s="18">
        <v>246</v>
      </c>
      <c r="J2658" s="18">
        <v>0</v>
      </c>
      <c r="K2658" s="18">
        <v>0</v>
      </c>
      <c r="L2658" s="12">
        <v>0</v>
      </c>
      <c r="M2658" s="12">
        <v>0</v>
      </c>
      <c r="N2658" s="12">
        <v>0</v>
      </c>
    </row>
    <row r="2659" spans="1:14" s="18" customFormat="1">
      <c r="A2659" s="17" t="s">
        <v>1466</v>
      </c>
      <c r="B2659" s="18">
        <v>104</v>
      </c>
      <c r="C2659" s="18">
        <v>90</v>
      </c>
      <c r="D2659" s="18" t="s">
        <v>1162</v>
      </c>
      <c r="E2659" s="18">
        <v>90</v>
      </c>
      <c r="F2659" s="18">
        <v>5</v>
      </c>
      <c r="G2659" s="18">
        <v>60</v>
      </c>
      <c r="H2659" s="18">
        <v>0</v>
      </c>
      <c r="I2659" s="18">
        <v>246</v>
      </c>
      <c r="J2659" s="18">
        <v>0</v>
      </c>
      <c r="K2659" s="18">
        <v>0</v>
      </c>
      <c r="L2659" s="12">
        <v>0</v>
      </c>
      <c r="M2659" s="12">
        <v>0</v>
      </c>
      <c r="N2659" s="12">
        <v>0</v>
      </c>
    </row>
    <row r="2661" spans="1:14">
      <c r="A2661" s="11" t="s">
        <v>1466</v>
      </c>
      <c r="B2661" s="12">
        <v>50</v>
      </c>
      <c r="C2661" s="12">
        <v>170</v>
      </c>
      <c r="D2661" s="12" t="s">
        <v>558</v>
      </c>
      <c r="E2661" s="12">
        <v>20</v>
      </c>
      <c r="F2661" s="12">
        <v>4</v>
      </c>
      <c r="G2661" s="14">
        <v>30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1466</v>
      </c>
      <c r="B2662" s="12">
        <v>50</v>
      </c>
      <c r="C2662" s="12">
        <v>170</v>
      </c>
      <c r="D2662" s="12" t="s">
        <v>552</v>
      </c>
      <c r="E2662" s="12">
        <v>20</v>
      </c>
      <c r="F2662" s="12">
        <v>4</v>
      </c>
      <c r="G2662" s="14">
        <v>30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1466</v>
      </c>
      <c r="B2663" s="12">
        <v>50</v>
      </c>
      <c r="C2663" s="12">
        <v>170</v>
      </c>
      <c r="D2663" s="12" t="s">
        <v>554</v>
      </c>
      <c r="E2663" s="12">
        <v>20</v>
      </c>
      <c r="F2663" s="12">
        <v>4</v>
      </c>
      <c r="G2663" s="14">
        <v>30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1466</v>
      </c>
      <c r="B2664" s="12">
        <v>50</v>
      </c>
      <c r="C2664" s="12">
        <v>170</v>
      </c>
      <c r="D2664" s="12" t="s">
        <v>541</v>
      </c>
      <c r="E2664" s="12">
        <v>20</v>
      </c>
      <c r="F2664" s="12">
        <v>4</v>
      </c>
      <c r="G2664" s="14">
        <v>30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1466</v>
      </c>
      <c r="B2665" s="12">
        <v>50</v>
      </c>
      <c r="C2665" s="12">
        <v>170</v>
      </c>
      <c r="D2665" s="12" t="s">
        <v>550</v>
      </c>
      <c r="E2665" s="12">
        <v>20</v>
      </c>
      <c r="F2665" s="12">
        <v>4</v>
      </c>
      <c r="G2665" s="14">
        <v>30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1466</v>
      </c>
      <c r="B2666" s="12">
        <v>47</v>
      </c>
      <c r="C2666" s="12">
        <v>137</v>
      </c>
      <c r="D2666" s="12" t="s">
        <v>558</v>
      </c>
      <c r="E2666" s="12">
        <v>20</v>
      </c>
      <c r="F2666" s="12">
        <v>4</v>
      </c>
      <c r="G2666" s="14">
        <v>30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1466</v>
      </c>
      <c r="B2667" s="12">
        <v>47</v>
      </c>
      <c r="C2667" s="12">
        <v>137</v>
      </c>
      <c r="D2667" s="12" t="s">
        <v>552</v>
      </c>
      <c r="E2667" s="12">
        <v>20</v>
      </c>
      <c r="F2667" s="12">
        <v>4</v>
      </c>
      <c r="G2667" s="14">
        <v>30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1466</v>
      </c>
      <c r="B2668" s="12">
        <v>47</v>
      </c>
      <c r="C2668" s="12">
        <v>137</v>
      </c>
      <c r="D2668" s="12" t="s">
        <v>554</v>
      </c>
      <c r="E2668" s="12">
        <v>20</v>
      </c>
      <c r="F2668" s="12">
        <v>4</v>
      </c>
      <c r="G2668" s="14">
        <v>30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1466</v>
      </c>
      <c r="B2669" s="12">
        <v>47</v>
      </c>
      <c r="C2669" s="12">
        <v>137</v>
      </c>
      <c r="D2669" s="12" t="s">
        <v>541</v>
      </c>
      <c r="E2669" s="12">
        <v>20</v>
      </c>
      <c r="F2669" s="12">
        <v>4</v>
      </c>
      <c r="G2669" s="14">
        <v>30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1466</v>
      </c>
      <c r="B2670" s="12">
        <v>47</v>
      </c>
      <c r="C2670" s="12">
        <v>137</v>
      </c>
      <c r="D2670" s="12" t="s">
        <v>550</v>
      </c>
      <c r="E2670" s="12">
        <v>20</v>
      </c>
      <c r="F2670" s="12">
        <v>4</v>
      </c>
      <c r="G2670" s="14">
        <v>30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1466</v>
      </c>
      <c r="B2671" s="12">
        <v>49</v>
      </c>
      <c r="C2671" s="12">
        <v>68</v>
      </c>
      <c r="D2671" s="12" t="s">
        <v>558</v>
      </c>
      <c r="E2671" s="12">
        <v>20</v>
      </c>
      <c r="F2671" s="12">
        <v>4</v>
      </c>
      <c r="G2671" s="14">
        <v>30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1466</v>
      </c>
      <c r="B2672" s="12">
        <v>49</v>
      </c>
      <c r="C2672" s="12">
        <v>68</v>
      </c>
      <c r="D2672" s="12" t="s">
        <v>552</v>
      </c>
      <c r="E2672" s="12">
        <v>20</v>
      </c>
      <c r="F2672" s="12">
        <v>4</v>
      </c>
      <c r="G2672" s="14">
        <v>30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1466</v>
      </c>
      <c r="B2673" s="12">
        <v>49</v>
      </c>
      <c r="C2673" s="12">
        <v>68</v>
      </c>
      <c r="D2673" s="12" t="s">
        <v>554</v>
      </c>
      <c r="E2673" s="12">
        <v>20</v>
      </c>
      <c r="F2673" s="12">
        <v>4</v>
      </c>
      <c r="G2673" s="14">
        <v>30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1466</v>
      </c>
      <c r="B2674" s="12">
        <v>49</v>
      </c>
      <c r="C2674" s="12">
        <v>68</v>
      </c>
      <c r="D2674" s="12" t="s">
        <v>541</v>
      </c>
      <c r="E2674" s="12">
        <v>20</v>
      </c>
      <c r="F2674" s="12">
        <v>4</v>
      </c>
      <c r="G2674" s="14">
        <v>30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1466</v>
      </c>
      <c r="B2675" s="12">
        <v>49</v>
      </c>
      <c r="C2675" s="12">
        <v>68</v>
      </c>
      <c r="D2675" s="12" t="s">
        <v>550</v>
      </c>
      <c r="E2675" s="12">
        <v>20</v>
      </c>
      <c r="F2675" s="12">
        <v>4</v>
      </c>
      <c r="G2675" s="14">
        <v>30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1466</v>
      </c>
      <c r="B2676" s="12">
        <v>31</v>
      </c>
      <c r="C2676" s="12">
        <v>31</v>
      </c>
      <c r="D2676" s="12" t="s">
        <v>558</v>
      </c>
      <c r="E2676" s="12">
        <v>20</v>
      </c>
      <c r="F2676" s="12">
        <v>4</v>
      </c>
      <c r="G2676" s="14">
        <v>30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1466</v>
      </c>
      <c r="B2677" s="12">
        <v>31</v>
      </c>
      <c r="C2677" s="12">
        <v>31</v>
      </c>
      <c r="D2677" s="12" t="s">
        <v>552</v>
      </c>
      <c r="E2677" s="12">
        <v>20</v>
      </c>
      <c r="F2677" s="12">
        <v>4</v>
      </c>
      <c r="G2677" s="14">
        <v>30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1466</v>
      </c>
      <c r="B2678" s="12">
        <v>31</v>
      </c>
      <c r="C2678" s="12">
        <v>31</v>
      </c>
      <c r="D2678" s="12" t="s">
        <v>554</v>
      </c>
      <c r="E2678" s="12">
        <v>20</v>
      </c>
      <c r="F2678" s="12">
        <v>4</v>
      </c>
      <c r="G2678" s="14">
        <v>30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1466</v>
      </c>
      <c r="B2679" s="12">
        <v>31</v>
      </c>
      <c r="C2679" s="12">
        <v>31</v>
      </c>
      <c r="D2679" s="12" t="s">
        <v>541</v>
      </c>
      <c r="E2679" s="12">
        <v>20</v>
      </c>
      <c r="F2679" s="12">
        <v>4</v>
      </c>
      <c r="G2679" s="14">
        <v>30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1466</v>
      </c>
      <c r="B2680" s="12">
        <v>31</v>
      </c>
      <c r="C2680" s="12">
        <v>31</v>
      </c>
      <c r="D2680" s="12" t="s">
        <v>550</v>
      </c>
      <c r="E2680" s="12">
        <v>20</v>
      </c>
      <c r="F2680" s="12">
        <v>4</v>
      </c>
      <c r="G2680" s="14">
        <v>30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1466</v>
      </c>
      <c r="B2681" s="12">
        <v>60</v>
      </c>
      <c r="C2681" s="12">
        <v>22</v>
      </c>
      <c r="D2681" s="12" t="s">
        <v>558</v>
      </c>
      <c r="E2681" s="12">
        <v>20</v>
      </c>
      <c r="F2681" s="12">
        <v>4</v>
      </c>
      <c r="G2681" s="14">
        <v>30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1466</v>
      </c>
      <c r="B2682" s="12">
        <v>60</v>
      </c>
      <c r="C2682" s="12">
        <v>22</v>
      </c>
      <c r="D2682" s="12" t="s">
        <v>552</v>
      </c>
      <c r="E2682" s="12">
        <v>20</v>
      </c>
      <c r="F2682" s="12">
        <v>4</v>
      </c>
      <c r="G2682" s="14">
        <v>30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1466</v>
      </c>
      <c r="B2683" s="12">
        <v>60</v>
      </c>
      <c r="C2683" s="12">
        <v>22</v>
      </c>
      <c r="D2683" s="12" t="s">
        <v>554</v>
      </c>
      <c r="E2683" s="12">
        <v>20</v>
      </c>
      <c r="F2683" s="12">
        <v>4</v>
      </c>
      <c r="G2683" s="14">
        <v>30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1466</v>
      </c>
      <c r="B2684" s="12">
        <v>60</v>
      </c>
      <c r="C2684" s="12">
        <v>22</v>
      </c>
      <c r="D2684" s="12" t="s">
        <v>541</v>
      </c>
      <c r="E2684" s="12">
        <v>20</v>
      </c>
      <c r="F2684" s="12">
        <v>4</v>
      </c>
      <c r="G2684" s="14">
        <v>30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1466</v>
      </c>
      <c r="B2685" s="12">
        <v>60</v>
      </c>
      <c r="C2685" s="12">
        <v>22</v>
      </c>
      <c r="D2685" s="12" t="s">
        <v>550</v>
      </c>
      <c r="E2685" s="12">
        <v>20</v>
      </c>
      <c r="F2685" s="12">
        <v>4</v>
      </c>
      <c r="G2685" s="14">
        <v>30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1466</v>
      </c>
      <c r="B2686" s="12">
        <v>97</v>
      </c>
      <c r="C2686" s="12">
        <v>77</v>
      </c>
      <c r="D2686" s="12" t="s">
        <v>558</v>
      </c>
      <c r="E2686" s="12">
        <v>20</v>
      </c>
      <c r="F2686" s="12">
        <v>4</v>
      </c>
      <c r="G2686" s="14">
        <v>30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1466</v>
      </c>
      <c r="B2687" s="12">
        <v>97</v>
      </c>
      <c r="C2687" s="12">
        <v>77</v>
      </c>
      <c r="D2687" s="12" t="s">
        <v>552</v>
      </c>
      <c r="E2687" s="12">
        <v>20</v>
      </c>
      <c r="F2687" s="12">
        <v>4</v>
      </c>
      <c r="G2687" s="14">
        <v>30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1466</v>
      </c>
      <c r="B2688" s="12">
        <v>97</v>
      </c>
      <c r="C2688" s="12">
        <v>77</v>
      </c>
      <c r="D2688" s="12" t="s">
        <v>554</v>
      </c>
      <c r="E2688" s="12">
        <v>20</v>
      </c>
      <c r="F2688" s="12">
        <v>4</v>
      </c>
      <c r="G2688" s="14">
        <v>30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1466</v>
      </c>
      <c r="B2689" s="12">
        <v>97</v>
      </c>
      <c r="C2689" s="12">
        <v>77</v>
      </c>
      <c r="D2689" s="12" t="s">
        <v>541</v>
      </c>
      <c r="E2689" s="12">
        <v>20</v>
      </c>
      <c r="F2689" s="12">
        <v>4</v>
      </c>
      <c r="G2689" s="14">
        <v>30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1466</v>
      </c>
      <c r="B2690" s="12">
        <v>97</v>
      </c>
      <c r="C2690" s="12">
        <v>77</v>
      </c>
      <c r="D2690" s="12" t="s">
        <v>550</v>
      </c>
      <c r="E2690" s="12">
        <v>20</v>
      </c>
      <c r="F2690" s="12">
        <v>4</v>
      </c>
      <c r="G2690" s="14">
        <v>30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1466</v>
      </c>
      <c r="B2691" s="12">
        <v>95</v>
      </c>
      <c r="C2691" s="12">
        <v>40</v>
      </c>
      <c r="D2691" s="12" t="s">
        <v>558</v>
      </c>
      <c r="E2691" s="12">
        <v>20</v>
      </c>
      <c r="F2691" s="12">
        <v>4</v>
      </c>
      <c r="G2691" s="14">
        <v>30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1466</v>
      </c>
      <c r="B2692" s="12">
        <v>95</v>
      </c>
      <c r="C2692" s="12">
        <v>40</v>
      </c>
      <c r="D2692" s="12" t="s">
        <v>552</v>
      </c>
      <c r="E2692" s="12">
        <v>20</v>
      </c>
      <c r="F2692" s="12">
        <v>4</v>
      </c>
      <c r="G2692" s="14">
        <v>30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1466</v>
      </c>
      <c r="B2693" s="12">
        <v>95</v>
      </c>
      <c r="C2693" s="12">
        <v>40</v>
      </c>
      <c r="D2693" s="12" t="s">
        <v>554</v>
      </c>
      <c r="E2693" s="12">
        <v>20</v>
      </c>
      <c r="F2693" s="12">
        <v>4</v>
      </c>
      <c r="G2693" s="14">
        <v>30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1466</v>
      </c>
      <c r="B2694" s="12">
        <v>95</v>
      </c>
      <c r="C2694" s="12">
        <v>40</v>
      </c>
      <c r="D2694" s="12" t="s">
        <v>541</v>
      </c>
      <c r="E2694" s="12">
        <v>20</v>
      </c>
      <c r="F2694" s="12">
        <v>4</v>
      </c>
      <c r="G2694" s="14">
        <v>30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1466</v>
      </c>
      <c r="B2695" s="12">
        <v>95</v>
      </c>
      <c r="C2695" s="12">
        <v>40</v>
      </c>
      <c r="D2695" s="12" t="s">
        <v>550</v>
      </c>
      <c r="E2695" s="12">
        <v>20</v>
      </c>
      <c r="F2695" s="12">
        <v>4</v>
      </c>
      <c r="G2695" s="14">
        <v>30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1466</v>
      </c>
      <c r="B2696" s="12">
        <v>112</v>
      </c>
      <c r="C2696" s="12">
        <v>160</v>
      </c>
      <c r="D2696" s="12" t="s">
        <v>558</v>
      </c>
      <c r="E2696" s="12">
        <v>20</v>
      </c>
      <c r="F2696" s="12">
        <v>4</v>
      </c>
      <c r="G2696" s="14">
        <v>30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1466</v>
      </c>
      <c r="B2697" s="12">
        <v>112</v>
      </c>
      <c r="C2697" s="12">
        <v>160</v>
      </c>
      <c r="D2697" s="12" t="s">
        <v>552</v>
      </c>
      <c r="E2697" s="12">
        <v>20</v>
      </c>
      <c r="F2697" s="12">
        <v>4</v>
      </c>
      <c r="G2697" s="14">
        <v>30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1466</v>
      </c>
      <c r="B2698" s="12">
        <v>112</v>
      </c>
      <c r="C2698" s="12">
        <v>160</v>
      </c>
      <c r="D2698" s="12" t="s">
        <v>554</v>
      </c>
      <c r="E2698" s="12">
        <v>20</v>
      </c>
      <c r="F2698" s="12">
        <v>4</v>
      </c>
      <c r="G2698" s="14">
        <v>30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1466</v>
      </c>
      <c r="B2699" s="12">
        <v>112</v>
      </c>
      <c r="C2699" s="12">
        <v>160</v>
      </c>
      <c r="D2699" s="12" t="s">
        <v>541</v>
      </c>
      <c r="E2699" s="12">
        <v>20</v>
      </c>
      <c r="F2699" s="12">
        <v>4</v>
      </c>
      <c r="G2699" s="14">
        <v>30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1466</v>
      </c>
      <c r="B2700" s="12">
        <v>112</v>
      </c>
      <c r="C2700" s="12">
        <v>160</v>
      </c>
      <c r="D2700" s="12" t="s">
        <v>550</v>
      </c>
      <c r="E2700" s="12">
        <v>20</v>
      </c>
      <c r="F2700" s="12">
        <v>4</v>
      </c>
      <c r="G2700" s="14">
        <v>30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1466</v>
      </c>
      <c r="B2701" s="12">
        <v>130</v>
      </c>
      <c r="C2701" s="12">
        <v>120</v>
      </c>
      <c r="D2701" s="12" t="s">
        <v>558</v>
      </c>
      <c r="E2701" s="12">
        <v>20</v>
      </c>
      <c r="F2701" s="12">
        <v>4</v>
      </c>
      <c r="G2701" s="14">
        <v>30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1466</v>
      </c>
      <c r="B2702" s="12">
        <v>130</v>
      </c>
      <c r="C2702" s="12">
        <v>120</v>
      </c>
      <c r="D2702" s="12" t="s">
        <v>552</v>
      </c>
      <c r="E2702" s="12">
        <v>20</v>
      </c>
      <c r="F2702" s="12">
        <v>4</v>
      </c>
      <c r="G2702" s="14">
        <v>30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1466</v>
      </c>
      <c r="B2703" s="12">
        <v>130</v>
      </c>
      <c r="C2703" s="12">
        <v>120</v>
      </c>
      <c r="D2703" s="12" t="s">
        <v>554</v>
      </c>
      <c r="E2703" s="12">
        <v>20</v>
      </c>
      <c r="F2703" s="12">
        <v>4</v>
      </c>
      <c r="G2703" s="14">
        <v>30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1466</v>
      </c>
      <c r="B2704" s="12">
        <v>130</v>
      </c>
      <c r="C2704" s="12">
        <v>120</v>
      </c>
      <c r="D2704" s="12" t="s">
        <v>541</v>
      </c>
      <c r="E2704" s="12">
        <v>20</v>
      </c>
      <c r="F2704" s="12">
        <v>4</v>
      </c>
      <c r="G2704" s="14">
        <v>30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1466</v>
      </c>
      <c r="B2705" s="12">
        <v>130</v>
      </c>
      <c r="C2705" s="12">
        <v>120</v>
      </c>
      <c r="D2705" s="12" t="s">
        <v>550</v>
      </c>
      <c r="E2705" s="12">
        <v>20</v>
      </c>
      <c r="F2705" s="12">
        <v>4</v>
      </c>
      <c r="G2705" s="14">
        <v>30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1466</v>
      </c>
      <c r="B2706" s="12">
        <v>150</v>
      </c>
      <c r="C2706" s="12">
        <v>47</v>
      </c>
      <c r="D2706" s="12" t="s">
        <v>558</v>
      </c>
      <c r="E2706" s="12">
        <v>20</v>
      </c>
      <c r="F2706" s="12">
        <v>4</v>
      </c>
      <c r="G2706" s="14">
        <v>30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1466</v>
      </c>
      <c r="B2707" s="12">
        <v>150</v>
      </c>
      <c r="C2707" s="12">
        <v>47</v>
      </c>
      <c r="D2707" s="12" t="s">
        <v>552</v>
      </c>
      <c r="E2707" s="12">
        <v>20</v>
      </c>
      <c r="F2707" s="12">
        <v>4</v>
      </c>
      <c r="G2707" s="14">
        <v>30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1466</v>
      </c>
      <c r="B2708" s="12">
        <v>150</v>
      </c>
      <c r="C2708" s="12">
        <v>47</v>
      </c>
      <c r="D2708" s="12" t="s">
        <v>554</v>
      </c>
      <c r="E2708" s="12">
        <v>20</v>
      </c>
      <c r="F2708" s="12">
        <v>4</v>
      </c>
      <c r="G2708" s="14">
        <v>30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1466</v>
      </c>
      <c r="B2709" s="12">
        <v>150</v>
      </c>
      <c r="C2709" s="12">
        <v>47</v>
      </c>
      <c r="D2709" s="12" t="s">
        <v>541</v>
      </c>
      <c r="E2709" s="12">
        <v>20</v>
      </c>
      <c r="F2709" s="12">
        <v>4</v>
      </c>
      <c r="G2709" s="14">
        <v>30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1466</v>
      </c>
      <c r="B2710" s="12">
        <v>150</v>
      </c>
      <c r="C2710" s="12">
        <v>47</v>
      </c>
      <c r="D2710" s="12" t="s">
        <v>550</v>
      </c>
      <c r="E2710" s="12">
        <v>20</v>
      </c>
      <c r="F2710" s="12">
        <v>4</v>
      </c>
      <c r="G2710" s="14">
        <v>30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1466</v>
      </c>
      <c r="B2711" s="12">
        <v>174</v>
      </c>
      <c r="C2711" s="12">
        <v>71</v>
      </c>
      <c r="D2711" s="12" t="s">
        <v>558</v>
      </c>
      <c r="E2711" s="12">
        <v>20</v>
      </c>
      <c r="F2711" s="12">
        <v>4</v>
      </c>
      <c r="G2711" s="14">
        <v>30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1466</v>
      </c>
      <c r="B2712" s="12">
        <v>174</v>
      </c>
      <c r="C2712" s="12">
        <v>71</v>
      </c>
      <c r="D2712" s="12" t="s">
        <v>552</v>
      </c>
      <c r="E2712" s="12">
        <v>20</v>
      </c>
      <c r="F2712" s="12">
        <v>4</v>
      </c>
      <c r="G2712" s="14">
        <v>30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1466</v>
      </c>
      <c r="B2713" s="12">
        <v>174</v>
      </c>
      <c r="C2713" s="12">
        <v>71</v>
      </c>
      <c r="D2713" s="12" t="s">
        <v>554</v>
      </c>
      <c r="E2713" s="12">
        <v>20</v>
      </c>
      <c r="F2713" s="12">
        <v>4</v>
      </c>
      <c r="G2713" s="14">
        <v>30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1466</v>
      </c>
      <c r="B2714" s="12">
        <v>174</v>
      </c>
      <c r="C2714" s="12">
        <v>71</v>
      </c>
      <c r="D2714" s="12" t="s">
        <v>541</v>
      </c>
      <c r="E2714" s="12">
        <v>20</v>
      </c>
      <c r="F2714" s="12">
        <v>4</v>
      </c>
      <c r="G2714" s="14">
        <v>30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1466</v>
      </c>
      <c r="B2715" s="12">
        <v>174</v>
      </c>
      <c r="C2715" s="12">
        <v>71</v>
      </c>
      <c r="D2715" s="12" t="s">
        <v>550</v>
      </c>
      <c r="E2715" s="12">
        <v>20</v>
      </c>
      <c r="F2715" s="12">
        <v>4</v>
      </c>
      <c r="G2715" s="14">
        <v>30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1466</v>
      </c>
      <c r="B2716" s="12">
        <v>174</v>
      </c>
      <c r="C2716" s="12">
        <v>127</v>
      </c>
      <c r="D2716" s="12" t="s">
        <v>558</v>
      </c>
      <c r="E2716" s="12">
        <v>20</v>
      </c>
      <c r="F2716" s="12">
        <v>4</v>
      </c>
      <c r="G2716" s="14">
        <v>30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1466</v>
      </c>
      <c r="B2717" s="12">
        <v>174</v>
      </c>
      <c r="C2717" s="12">
        <v>127</v>
      </c>
      <c r="D2717" s="12" t="s">
        <v>552</v>
      </c>
      <c r="E2717" s="12">
        <v>20</v>
      </c>
      <c r="F2717" s="12">
        <v>4</v>
      </c>
      <c r="G2717" s="14">
        <v>30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1466</v>
      </c>
      <c r="B2718" s="12">
        <v>174</v>
      </c>
      <c r="C2718" s="12">
        <v>127</v>
      </c>
      <c r="D2718" s="12" t="s">
        <v>554</v>
      </c>
      <c r="E2718" s="12">
        <v>20</v>
      </c>
      <c r="F2718" s="12">
        <v>4</v>
      </c>
      <c r="G2718" s="14">
        <v>30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1466</v>
      </c>
      <c r="B2719" s="12">
        <v>174</v>
      </c>
      <c r="C2719" s="12">
        <v>127</v>
      </c>
      <c r="D2719" s="12" t="s">
        <v>541</v>
      </c>
      <c r="E2719" s="12">
        <v>20</v>
      </c>
      <c r="F2719" s="12">
        <v>4</v>
      </c>
      <c r="G2719" s="14">
        <v>30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1466</v>
      </c>
      <c r="B2720" s="12">
        <v>174</v>
      </c>
      <c r="C2720" s="12">
        <v>127</v>
      </c>
      <c r="D2720" s="12" t="s">
        <v>550</v>
      </c>
      <c r="E2720" s="12">
        <v>20</v>
      </c>
      <c r="F2720" s="12">
        <v>4</v>
      </c>
      <c r="G2720" s="14">
        <v>30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1466</v>
      </c>
      <c r="B2721" s="12">
        <v>171</v>
      </c>
      <c r="C2721" s="12">
        <v>175</v>
      </c>
      <c r="D2721" s="12" t="s">
        <v>558</v>
      </c>
      <c r="E2721" s="12">
        <v>20</v>
      </c>
      <c r="F2721" s="12">
        <v>4</v>
      </c>
      <c r="G2721" s="14">
        <v>30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1466</v>
      </c>
      <c r="B2722" s="12">
        <v>171</v>
      </c>
      <c r="C2722" s="12">
        <v>175</v>
      </c>
      <c r="D2722" s="12" t="s">
        <v>552</v>
      </c>
      <c r="E2722" s="12">
        <v>20</v>
      </c>
      <c r="F2722" s="12">
        <v>4</v>
      </c>
      <c r="G2722" s="14">
        <v>30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3" spans="1:14">
      <c r="A2723" s="11" t="s">
        <v>1466</v>
      </c>
      <c r="B2723" s="12">
        <v>171</v>
      </c>
      <c r="C2723" s="12">
        <v>175</v>
      </c>
      <c r="D2723" s="12" t="s">
        <v>554</v>
      </c>
      <c r="E2723" s="12">
        <v>20</v>
      </c>
      <c r="F2723" s="12">
        <v>4</v>
      </c>
      <c r="G2723" s="14">
        <v>30</v>
      </c>
      <c r="H2723" s="12">
        <v>0</v>
      </c>
      <c r="I2723" s="12">
        <v>246</v>
      </c>
      <c r="J2723" s="12">
        <v>0</v>
      </c>
      <c r="K2723" s="12">
        <v>0</v>
      </c>
      <c r="L2723" s="12">
        <v>0</v>
      </c>
      <c r="M2723" s="12">
        <v>0</v>
      </c>
      <c r="N2723" s="12">
        <v>0</v>
      </c>
    </row>
    <row r="2724" spans="1:14">
      <c r="A2724" s="11" t="s">
        <v>1466</v>
      </c>
      <c r="B2724" s="12">
        <v>171</v>
      </c>
      <c r="C2724" s="12">
        <v>175</v>
      </c>
      <c r="D2724" s="12" t="s">
        <v>541</v>
      </c>
      <c r="E2724" s="12">
        <v>20</v>
      </c>
      <c r="F2724" s="12">
        <v>4</v>
      </c>
      <c r="G2724" s="14">
        <v>30</v>
      </c>
      <c r="H2724" s="12">
        <v>0</v>
      </c>
      <c r="I2724" s="12">
        <v>246</v>
      </c>
      <c r="J2724" s="12">
        <v>0</v>
      </c>
      <c r="K2724" s="12">
        <v>0</v>
      </c>
      <c r="L2724" s="12">
        <v>0</v>
      </c>
      <c r="M2724" s="12">
        <v>0</v>
      </c>
      <c r="N2724" s="12">
        <v>0</v>
      </c>
    </row>
    <row r="2725" spans="1:14">
      <c r="A2725" s="11" t="s">
        <v>1466</v>
      </c>
      <c r="B2725" s="12">
        <v>171</v>
      </c>
      <c r="C2725" s="12">
        <v>175</v>
      </c>
      <c r="D2725" s="12" t="s">
        <v>550</v>
      </c>
      <c r="E2725" s="12">
        <v>20</v>
      </c>
      <c r="F2725" s="12">
        <v>4</v>
      </c>
      <c r="G2725" s="14">
        <v>30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7" spans="1:14">
      <c r="A2727" s="11" t="s">
        <v>1467</v>
      </c>
    </row>
    <row r="2728" spans="1:14">
      <c r="A2728" s="11" t="s">
        <v>1468</v>
      </c>
      <c r="B2728" s="12">
        <v>108</v>
      </c>
      <c r="C2728" s="12">
        <v>96</v>
      </c>
      <c r="D2728" s="12" t="s">
        <v>558</v>
      </c>
      <c r="E2728" s="12">
        <v>90</v>
      </c>
      <c r="F2728" s="12">
        <v>40</v>
      </c>
      <c r="G2728" s="12">
        <v>80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1469</v>
      </c>
      <c r="B2729" s="12">
        <v>108</v>
      </c>
      <c r="C2729" s="12">
        <v>96</v>
      </c>
      <c r="D2729" s="12" t="s">
        <v>552</v>
      </c>
      <c r="E2729" s="12">
        <v>90</v>
      </c>
      <c r="F2729" s="12">
        <v>40</v>
      </c>
      <c r="G2729" s="12">
        <v>80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>
      <c r="A2730" s="11" t="s">
        <v>1469</v>
      </c>
      <c r="B2730" s="12">
        <v>108</v>
      </c>
      <c r="C2730" s="12">
        <v>96</v>
      </c>
      <c r="D2730" s="12" t="s">
        <v>554</v>
      </c>
      <c r="E2730" s="12">
        <v>90</v>
      </c>
      <c r="F2730" s="12">
        <v>40</v>
      </c>
      <c r="G2730" s="12">
        <v>80</v>
      </c>
      <c r="H2730" s="12">
        <v>0</v>
      </c>
      <c r="I2730" s="12">
        <v>246</v>
      </c>
      <c r="J2730" s="12">
        <v>0</v>
      </c>
      <c r="K2730" s="12">
        <v>0</v>
      </c>
      <c r="L2730" s="12">
        <v>0</v>
      </c>
      <c r="M2730" s="12">
        <v>0</v>
      </c>
      <c r="N2730" s="12">
        <v>0</v>
      </c>
    </row>
    <row r="2731" spans="1:14">
      <c r="A2731" s="11" t="s">
        <v>1468</v>
      </c>
      <c r="B2731" s="12">
        <v>108</v>
      </c>
      <c r="C2731" s="12">
        <v>96</v>
      </c>
      <c r="D2731" s="12" t="s">
        <v>541</v>
      </c>
      <c r="E2731" s="12">
        <v>90</v>
      </c>
      <c r="F2731" s="12">
        <v>40</v>
      </c>
      <c r="G2731" s="12">
        <v>80</v>
      </c>
      <c r="H2731" s="12">
        <v>0</v>
      </c>
      <c r="I2731" s="12">
        <v>246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1469</v>
      </c>
      <c r="B2732" s="12">
        <v>108</v>
      </c>
      <c r="C2732" s="12">
        <v>96</v>
      </c>
      <c r="D2732" s="12" t="s">
        <v>550</v>
      </c>
      <c r="E2732" s="12">
        <v>90</v>
      </c>
      <c r="F2732" s="12">
        <v>40</v>
      </c>
      <c r="G2732" s="12">
        <v>80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 s="18" customFormat="1">
      <c r="A2733" s="17" t="s">
        <v>1469</v>
      </c>
      <c r="B2733" s="18">
        <v>108</v>
      </c>
      <c r="C2733" s="18">
        <v>96</v>
      </c>
      <c r="D2733" s="18" t="s">
        <v>556</v>
      </c>
      <c r="E2733" s="18">
        <v>90</v>
      </c>
      <c r="F2733" s="18">
        <v>10</v>
      </c>
      <c r="G2733" s="18">
        <v>60</v>
      </c>
      <c r="H2733" s="18">
        <v>0</v>
      </c>
      <c r="I2733" s="18">
        <v>246</v>
      </c>
      <c r="J2733" s="18">
        <v>0</v>
      </c>
      <c r="K2733" s="18">
        <v>0</v>
      </c>
      <c r="L2733" s="12">
        <v>0</v>
      </c>
      <c r="M2733" s="12">
        <v>0</v>
      </c>
      <c r="N2733" s="12">
        <v>0</v>
      </c>
    </row>
    <row r="2734" spans="1:14" s="18" customFormat="1">
      <c r="A2734" s="17" t="s">
        <v>1469</v>
      </c>
      <c r="B2734" s="18">
        <v>108</v>
      </c>
      <c r="C2734" s="18">
        <v>96</v>
      </c>
      <c r="D2734" s="18" t="s">
        <v>542</v>
      </c>
      <c r="E2734" s="18">
        <v>90</v>
      </c>
      <c r="F2734" s="18">
        <v>10</v>
      </c>
      <c r="G2734" s="18">
        <v>60</v>
      </c>
      <c r="H2734" s="18">
        <v>0</v>
      </c>
      <c r="I2734" s="18">
        <v>246</v>
      </c>
      <c r="J2734" s="18">
        <v>0</v>
      </c>
      <c r="K2734" s="18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1469</v>
      </c>
      <c r="B2735" s="12">
        <v>108</v>
      </c>
      <c r="C2735" s="12">
        <v>96</v>
      </c>
      <c r="D2735" s="12" t="s">
        <v>557</v>
      </c>
      <c r="E2735" s="12">
        <v>90</v>
      </c>
      <c r="F2735" s="12">
        <v>5</v>
      </c>
      <c r="G2735" s="12">
        <v>80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1469</v>
      </c>
      <c r="B2736" s="12">
        <v>108</v>
      </c>
      <c r="C2736" s="12">
        <v>96</v>
      </c>
      <c r="D2736" s="12" t="s">
        <v>551</v>
      </c>
      <c r="E2736" s="12">
        <v>90</v>
      </c>
      <c r="F2736" s="12">
        <v>5</v>
      </c>
      <c r="G2736" s="12">
        <v>80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>
      <c r="A2737" s="11" t="s">
        <v>1469</v>
      </c>
      <c r="B2737" s="12">
        <v>108</v>
      </c>
      <c r="C2737" s="12">
        <v>96</v>
      </c>
      <c r="D2737" s="12" t="s">
        <v>553</v>
      </c>
      <c r="E2737" s="12">
        <v>90</v>
      </c>
      <c r="F2737" s="12">
        <v>5</v>
      </c>
      <c r="G2737" s="12">
        <v>80</v>
      </c>
      <c r="H2737" s="12">
        <v>0</v>
      </c>
      <c r="I2737" s="12">
        <v>246</v>
      </c>
      <c r="J2737" s="12">
        <v>0</v>
      </c>
      <c r="K2737" s="12">
        <v>0</v>
      </c>
      <c r="L2737" s="12">
        <v>0</v>
      </c>
      <c r="M2737" s="12">
        <v>0</v>
      </c>
      <c r="N2737" s="12">
        <v>0</v>
      </c>
    </row>
    <row r="2738" spans="1:14">
      <c r="A2738" s="11" t="s">
        <v>1469</v>
      </c>
      <c r="B2738" s="12">
        <v>108</v>
      </c>
      <c r="C2738" s="12">
        <v>96</v>
      </c>
      <c r="D2738" s="12" t="s">
        <v>540</v>
      </c>
      <c r="E2738" s="12">
        <v>90</v>
      </c>
      <c r="F2738" s="12">
        <v>5</v>
      </c>
      <c r="G2738" s="12">
        <v>80</v>
      </c>
      <c r="H2738" s="12">
        <v>0</v>
      </c>
      <c r="I2738" s="12">
        <v>246</v>
      </c>
      <c r="J2738" s="12">
        <v>0</v>
      </c>
      <c r="K2738" s="12">
        <v>0</v>
      </c>
      <c r="L2738" s="12">
        <v>0</v>
      </c>
      <c r="M2738" s="12">
        <v>0</v>
      </c>
      <c r="N2738" s="12">
        <v>0</v>
      </c>
    </row>
    <row r="2739" spans="1:14">
      <c r="A2739" s="11" t="s">
        <v>1469</v>
      </c>
      <c r="B2739" s="12">
        <v>108</v>
      </c>
      <c r="C2739" s="12">
        <v>96</v>
      </c>
      <c r="D2739" s="12" t="s">
        <v>549</v>
      </c>
      <c r="E2739" s="12">
        <v>90</v>
      </c>
      <c r="F2739" s="12">
        <v>5</v>
      </c>
      <c r="G2739" s="12">
        <v>80</v>
      </c>
      <c r="H2739" s="12">
        <v>0</v>
      </c>
      <c r="I2739" s="12">
        <v>246</v>
      </c>
      <c r="J2739" s="12">
        <v>0</v>
      </c>
      <c r="K2739" s="12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1469</v>
      </c>
      <c r="B2740" s="18">
        <v>108</v>
      </c>
      <c r="C2740" s="18">
        <v>96</v>
      </c>
      <c r="D2740" s="18" t="s">
        <v>555</v>
      </c>
      <c r="E2740" s="18">
        <v>90</v>
      </c>
      <c r="F2740" s="18">
        <v>5</v>
      </c>
      <c r="G2740" s="18">
        <v>60</v>
      </c>
      <c r="H2740" s="18">
        <v>0</v>
      </c>
      <c r="I2740" s="18">
        <v>246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1469</v>
      </c>
      <c r="B2741" s="18">
        <v>108</v>
      </c>
      <c r="C2741" s="18">
        <v>96</v>
      </c>
      <c r="D2741" s="18" t="s">
        <v>1161</v>
      </c>
      <c r="E2741" s="18">
        <v>90</v>
      </c>
      <c r="F2741" s="18">
        <v>5</v>
      </c>
      <c r="G2741" s="18">
        <v>60</v>
      </c>
      <c r="H2741" s="18">
        <v>0</v>
      </c>
      <c r="I2741" s="18">
        <v>246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1469</v>
      </c>
      <c r="B2742" s="18">
        <v>108</v>
      </c>
      <c r="C2742" s="18">
        <v>96</v>
      </c>
      <c r="D2742" s="18" t="s">
        <v>1456</v>
      </c>
      <c r="E2742" s="18">
        <v>90</v>
      </c>
      <c r="F2742" s="18">
        <v>30</v>
      </c>
      <c r="G2742" s="18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1469</v>
      </c>
      <c r="B2743" s="18">
        <v>108</v>
      </c>
      <c r="C2743" s="18">
        <v>96</v>
      </c>
      <c r="D2743" s="18" t="s">
        <v>559</v>
      </c>
      <c r="E2743" s="18">
        <v>90</v>
      </c>
      <c r="F2743" s="18">
        <v>5</v>
      </c>
      <c r="G2743" s="18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1469</v>
      </c>
      <c r="B2744" s="18">
        <v>108</v>
      </c>
      <c r="C2744" s="18">
        <v>96</v>
      </c>
      <c r="D2744" s="18" t="s">
        <v>1457</v>
      </c>
      <c r="E2744" s="18">
        <v>90</v>
      </c>
      <c r="F2744" s="18">
        <v>5</v>
      </c>
      <c r="G2744" s="18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 s="18" customFormat="1">
      <c r="A2745" s="17" t="s">
        <v>1469</v>
      </c>
      <c r="B2745" s="18">
        <v>108</v>
      </c>
      <c r="C2745" s="18">
        <v>96</v>
      </c>
      <c r="D2745" s="18" t="s">
        <v>539</v>
      </c>
      <c r="E2745" s="18">
        <v>90</v>
      </c>
      <c r="F2745" s="18">
        <v>30</v>
      </c>
      <c r="G2745" s="18">
        <v>60</v>
      </c>
      <c r="H2745" s="18">
        <v>0</v>
      </c>
      <c r="I2745" s="18">
        <v>249</v>
      </c>
      <c r="J2745" s="18">
        <v>0</v>
      </c>
      <c r="K2745" s="18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7" t="s">
        <v>1469</v>
      </c>
      <c r="B2746" s="18">
        <v>108</v>
      </c>
      <c r="C2746" s="18">
        <v>96</v>
      </c>
      <c r="D2746" s="18" t="s">
        <v>538</v>
      </c>
      <c r="E2746" s="18">
        <v>90</v>
      </c>
      <c r="F2746" s="18">
        <v>5</v>
      </c>
      <c r="G2746" s="18">
        <v>60</v>
      </c>
      <c r="H2746" s="18">
        <v>0</v>
      </c>
      <c r="I2746" s="18">
        <v>249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7" t="s">
        <v>1469</v>
      </c>
      <c r="B2747" s="18">
        <v>108</v>
      </c>
      <c r="C2747" s="18">
        <v>96</v>
      </c>
      <c r="D2747" s="18" t="s">
        <v>1167</v>
      </c>
      <c r="E2747" s="18">
        <v>90</v>
      </c>
      <c r="F2747" s="18">
        <v>5</v>
      </c>
      <c r="G2747" s="18">
        <v>120</v>
      </c>
      <c r="H2747" s="18">
        <v>0</v>
      </c>
      <c r="I2747" s="18">
        <v>249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>
      <c r="A2748" s="11" t="s">
        <v>1469</v>
      </c>
      <c r="B2748" s="12">
        <v>108</v>
      </c>
      <c r="C2748" s="12">
        <v>96</v>
      </c>
      <c r="D2748" s="12" t="s">
        <v>1434</v>
      </c>
      <c r="E2748" s="12">
        <v>90</v>
      </c>
      <c r="F2748" s="12">
        <v>5</v>
      </c>
      <c r="G2748" s="12">
        <v>80</v>
      </c>
      <c r="H2748" s="12">
        <v>0</v>
      </c>
      <c r="I2748" s="12">
        <v>246</v>
      </c>
      <c r="J2748" s="12">
        <v>0</v>
      </c>
      <c r="K2748" s="12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9" t="s">
        <v>1469</v>
      </c>
      <c r="B2749" s="18">
        <v>108</v>
      </c>
      <c r="C2749" s="18">
        <v>96</v>
      </c>
      <c r="D2749" s="18" t="s">
        <v>1442</v>
      </c>
      <c r="E2749" s="18">
        <v>90</v>
      </c>
      <c r="F2749" s="18">
        <v>5</v>
      </c>
      <c r="G2749" s="18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0" spans="1:14" s="18" customFormat="1">
      <c r="A2750" s="19" t="s">
        <v>1469</v>
      </c>
      <c r="B2750" s="18">
        <v>108</v>
      </c>
      <c r="C2750" s="18">
        <v>96</v>
      </c>
      <c r="D2750" s="18" t="s">
        <v>1443</v>
      </c>
      <c r="E2750" s="18">
        <v>90</v>
      </c>
      <c r="F2750" s="18">
        <v>5</v>
      </c>
      <c r="G2750" s="18">
        <v>60</v>
      </c>
      <c r="H2750" s="18">
        <v>0</v>
      </c>
      <c r="I2750" s="18">
        <v>246</v>
      </c>
      <c r="J2750" s="18">
        <v>0</v>
      </c>
      <c r="K2750" s="18">
        <v>0</v>
      </c>
      <c r="L2750" s="12">
        <v>0</v>
      </c>
      <c r="M2750" s="12">
        <v>0</v>
      </c>
      <c r="N2750" s="12">
        <v>0</v>
      </c>
    </row>
    <row r="2751" spans="1:14" s="18" customFormat="1">
      <c r="A2751" s="17" t="s">
        <v>1469</v>
      </c>
      <c r="B2751" s="18">
        <v>108</v>
      </c>
      <c r="C2751" s="18">
        <v>96</v>
      </c>
      <c r="D2751" s="18" t="s">
        <v>1452</v>
      </c>
      <c r="E2751" s="18">
        <v>90</v>
      </c>
      <c r="F2751" s="18">
        <v>5</v>
      </c>
      <c r="G2751" s="18">
        <v>60</v>
      </c>
      <c r="H2751" s="18">
        <v>0</v>
      </c>
      <c r="I2751" s="18">
        <v>246</v>
      </c>
      <c r="J2751" s="18">
        <v>0</v>
      </c>
      <c r="K2751" s="18">
        <v>0</v>
      </c>
      <c r="L2751" s="12">
        <v>0</v>
      </c>
      <c r="M2751" s="12">
        <v>0</v>
      </c>
      <c r="N2751" s="12">
        <v>0</v>
      </c>
    </row>
    <row r="2752" spans="1:14" s="18" customFormat="1">
      <c r="A2752" s="17" t="s">
        <v>1469</v>
      </c>
      <c r="B2752" s="18">
        <v>108</v>
      </c>
      <c r="C2752" s="18">
        <v>96</v>
      </c>
      <c r="D2752" s="18" t="s">
        <v>1162</v>
      </c>
      <c r="E2752" s="18">
        <v>90</v>
      </c>
      <c r="F2752" s="18">
        <v>5</v>
      </c>
      <c r="G2752" s="18">
        <v>60</v>
      </c>
      <c r="H2752" s="18">
        <v>0</v>
      </c>
      <c r="I2752" s="18">
        <v>246</v>
      </c>
      <c r="J2752" s="18">
        <v>0</v>
      </c>
      <c r="K2752" s="18">
        <v>0</v>
      </c>
      <c r="L2752" s="12">
        <v>0</v>
      </c>
      <c r="M2752" s="12">
        <v>0</v>
      </c>
      <c r="N2752" s="12">
        <v>0</v>
      </c>
    </row>
    <row r="2754" spans="1:14">
      <c r="A2754" s="11" t="s">
        <v>1469</v>
      </c>
      <c r="B2754" s="12">
        <v>78</v>
      </c>
      <c r="C2754" s="12">
        <v>164</v>
      </c>
      <c r="D2754" s="12" t="s">
        <v>558</v>
      </c>
      <c r="E2754" s="12">
        <v>20</v>
      </c>
      <c r="F2754" s="12">
        <v>4</v>
      </c>
      <c r="G2754" s="14">
        <v>30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1469</v>
      </c>
      <c r="B2755" s="12">
        <v>78</v>
      </c>
      <c r="C2755" s="12">
        <v>164</v>
      </c>
      <c r="D2755" s="12" t="s">
        <v>552</v>
      </c>
      <c r="E2755" s="12">
        <v>20</v>
      </c>
      <c r="F2755" s="12">
        <v>4</v>
      </c>
      <c r="G2755" s="14">
        <v>30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1469</v>
      </c>
      <c r="B2756" s="12">
        <v>78</v>
      </c>
      <c r="C2756" s="12">
        <v>164</v>
      </c>
      <c r="D2756" s="12" t="s">
        <v>554</v>
      </c>
      <c r="E2756" s="12">
        <v>20</v>
      </c>
      <c r="F2756" s="12">
        <v>4</v>
      </c>
      <c r="G2756" s="14">
        <v>30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1468</v>
      </c>
      <c r="B2757" s="12">
        <v>78</v>
      </c>
      <c r="C2757" s="12">
        <v>164</v>
      </c>
      <c r="D2757" s="12" t="s">
        <v>541</v>
      </c>
      <c r="E2757" s="12">
        <v>20</v>
      </c>
      <c r="F2757" s="12">
        <v>4</v>
      </c>
      <c r="G2757" s="14">
        <v>30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1469</v>
      </c>
      <c r="B2758" s="12">
        <v>78</v>
      </c>
      <c r="C2758" s="12">
        <v>164</v>
      </c>
      <c r="D2758" s="12" t="s">
        <v>550</v>
      </c>
      <c r="E2758" s="12">
        <v>20</v>
      </c>
      <c r="F2758" s="12">
        <v>4</v>
      </c>
      <c r="G2758" s="14">
        <v>30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1469</v>
      </c>
      <c r="B2759" s="12">
        <v>45</v>
      </c>
      <c r="C2759" s="12">
        <v>107</v>
      </c>
      <c r="D2759" s="12" t="s">
        <v>558</v>
      </c>
      <c r="E2759" s="12">
        <v>20</v>
      </c>
      <c r="F2759" s="12">
        <v>4</v>
      </c>
      <c r="G2759" s="14">
        <v>30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1469</v>
      </c>
      <c r="B2760" s="12">
        <v>45</v>
      </c>
      <c r="C2760" s="12">
        <v>107</v>
      </c>
      <c r="D2760" s="12" t="s">
        <v>552</v>
      </c>
      <c r="E2760" s="12">
        <v>20</v>
      </c>
      <c r="F2760" s="12">
        <v>4</v>
      </c>
      <c r="G2760" s="14">
        <v>30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1469</v>
      </c>
      <c r="B2761" s="12">
        <v>45</v>
      </c>
      <c r="C2761" s="12">
        <v>107</v>
      </c>
      <c r="D2761" s="12" t="s">
        <v>554</v>
      </c>
      <c r="E2761" s="12">
        <v>20</v>
      </c>
      <c r="F2761" s="12">
        <v>4</v>
      </c>
      <c r="G2761" s="14">
        <v>30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1468</v>
      </c>
      <c r="B2762" s="12">
        <v>45</v>
      </c>
      <c r="C2762" s="12">
        <v>107</v>
      </c>
      <c r="D2762" s="12" t="s">
        <v>541</v>
      </c>
      <c r="E2762" s="12">
        <v>20</v>
      </c>
      <c r="F2762" s="12">
        <v>4</v>
      </c>
      <c r="G2762" s="14">
        <v>30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1469</v>
      </c>
      <c r="B2763" s="12">
        <v>45</v>
      </c>
      <c r="C2763" s="12">
        <v>107</v>
      </c>
      <c r="D2763" s="12" t="s">
        <v>550</v>
      </c>
      <c r="E2763" s="12">
        <v>20</v>
      </c>
      <c r="F2763" s="12">
        <v>4</v>
      </c>
      <c r="G2763" s="14">
        <v>30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1469</v>
      </c>
      <c r="B2764" s="12">
        <v>133</v>
      </c>
      <c r="C2764" s="12">
        <v>125</v>
      </c>
      <c r="D2764" s="12" t="s">
        <v>558</v>
      </c>
      <c r="E2764" s="12">
        <v>20</v>
      </c>
      <c r="F2764" s="12">
        <v>4</v>
      </c>
      <c r="G2764" s="14">
        <v>30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1469</v>
      </c>
      <c r="B2765" s="12">
        <v>133</v>
      </c>
      <c r="C2765" s="12">
        <v>125</v>
      </c>
      <c r="D2765" s="12" t="s">
        <v>552</v>
      </c>
      <c r="E2765" s="12">
        <v>20</v>
      </c>
      <c r="F2765" s="12">
        <v>4</v>
      </c>
      <c r="G2765" s="14">
        <v>30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1469</v>
      </c>
      <c r="B2766" s="12">
        <v>133</v>
      </c>
      <c r="C2766" s="12">
        <v>125</v>
      </c>
      <c r="D2766" s="12" t="s">
        <v>554</v>
      </c>
      <c r="E2766" s="12">
        <v>20</v>
      </c>
      <c r="F2766" s="12">
        <v>4</v>
      </c>
      <c r="G2766" s="14">
        <v>30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1468</v>
      </c>
      <c r="B2767" s="12">
        <v>133</v>
      </c>
      <c r="C2767" s="12">
        <v>125</v>
      </c>
      <c r="D2767" s="12" t="s">
        <v>541</v>
      </c>
      <c r="E2767" s="12">
        <v>20</v>
      </c>
      <c r="F2767" s="12">
        <v>4</v>
      </c>
      <c r="G2767" s="14">
        <v>30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1469</v>
      </c>
      <c r="B2768" s="12">
        <v>133</v>
      </c>
      <c r="C2768" s="12">
        <v>125</v>
      </c>
      <c r="D2768" s="12" t="s">
        <v>550</v>
      </c>
      <c r="E2768" s="12">
        <v>20</v>
      </c>
      <c r="F2768" s="12">
        <v>4</v>
      </c>
      <c r="G2768" s="14">
        <v>30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1469</v>
      </c>
      <c r="B2769" s="12">
        <v>170</v>
      </c>
      <c r="C2769" s="12">
        <v>170</v>
      </c>
      <c r="D2769" s="12" t="s">
        <v>558</v>
      </c>
      <c r="E2769" s="12">
        <v>20</v>
      </c>
      <c r="F2769" s="12">
        <v>4</v>
      </c>
      <c r="G2769" s="14">
        <v>30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1469</v>
      </c>
      <c r="B2770" s="12">
        <v>170</v>
      </c>
      <c r="C2770" s="12">
        <v>170</v>
      </c>
      <c r="D2770" s="12" t="s">
        <v>552</v>
      </c>
      <c r="E2770" s="12">
        <v>20</v>
      </c>
      <c r="F2770" s="12">
        <v>4</v>
      </c>
      <c r="G2770" s="14">
        <v>30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1469</v>
      </c>
      <c r="B2771" s="12">
        <v>170</v>
      </c>
      <c r="C2771" s="12">
        <v>170</v>
      </c>
      <c r="D2771" s="12" t="s">
        <v>554</v>
      </c>
      <c r="E2771" s="12">
        <v>20</v>
      </c>
      <c r="F2771" s="12">
        <v>4</v>
      </c>
      <c r="G2771" s="14">
        <v>30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1468</v>
      </c>
      <c r="B2772" s="12">
        <v>170</v>
      </c>
      <c r="C2772" s="12">
        <v>170</v>
      </c>
      <c r="D2772" s="12" t="s">
        <v>541</v>
      </c>
      <c r="E2772" s="12">
        <v>20</v>
      </c>
      <c r="F2772" s="12">
        <v>4</v>
      </c>
      <c r="G2772" s="14">
        <v>30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1469</v>
      </c>
      <c r="B2773" s="12">
        <v>170</v>
      </c>
      <c r="C2773" s="12">
        <v>170</v>
      </c>
      <c r="D2773" s="12" t="s">
        <v>550</v>
      </c>
      <c r="E2773" s="12">
        <v>20</v>
      </c>
      <c r="F2773" s="12">
        <v>4</v>
      </c>
      <c r="G2773" s="14">
        <v>30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1469</v>
      </c>
      <c r="B2774" s="12">
        <v>142</v>
      </c>
      <c r="C2774" s="12">
        <v>72</v>
      </c>
      <c r="D2774" s="12" t="s">
        <v>558</v>
      </c>
      <c r="E2774" s="12">
        <v>20</v>
      </c>
      <c r="F2774" s="12">
        <v>4</v>
      </c>
      <c r="G2774" s="14">
        <v>30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1469</v>
      </c>
      <c r="B2775" s="12">
        <v>142</v>
      </c>
      <c r="C2775" s="12">
        <v>72</v>
      </c>
      <c r="D2775" s="12" t="s">
        <v>552</v>
      </c>
      <c r="E2775" s="12">
        <v>20</v>
      </c>
      <c r="F2775" s="12">
        <v>4</v>
      </c>
      <c r="G2775" s="14">
        <v>30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1469</v>
      </c>
      <c r="B2776" s="12">
        <v>142</v>
      </c>
      <c r="C2776" s="12">
        <v>72</v>
      </c>
      <c r="D2776" s="12" t="s">
        <v>554</v>
      </c>
      <c r="E2776" s="12">
        <v>20</v>
      </c>
      <c r="F2776" s="12">
        <v>4</v>
      </c>
      <c r="G2776" s="14">
        <v>30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1468</v>
      </c>
      <c r="B2777" s="12">
        <v>142</v>
      </c>
      <c r="C2777" s="12">
        <v>72</v>
      </c>
      <c r="D2777" s="12" t="s">
        <v>541</v>
      </c>
      <c r="E2777" s="12">
        <v>20</v>
      </c>
      <c r="F2777" s="12">
        <v>4</v>
      </c>
      <c r="G2777" s="14">
        <v>30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1469</v>
      </c>
      <c r="B2778" s="12">
        <v>142</v>
      </c>
      <c r="C2778" s="12">
        <v>72</v>
      </c>
      <c r="D2778" s="12" t="s">
        <v>550</v>
      </c>
      <c r="E2778" s="12">
        <v>20</v>
      </c>
      <c r="F2778" s="12">
        <v>4</v>
      </c>
      <c r="G2778" s="14">
        <v>30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1469</v>
      </c>
      <c r="B2779" s="12">
        <v>64</v>
      </c>
      <c r="C2779" s="12">
        <v>36</v>
      </c>
      <c r="D2779" s="12" t="s">
        <v>558</v>
      </c>
      <c r="E2779" s="12">
        <v>20</v>
      </c>
      <c r="F2779" s="12">
        <v>4</v>
      </c>
      <c r="G2779" s="14">
        <v>30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1469</v>
      </c>
      <c r="B2780" s="12">
        <v>64</v>
      </c>
      <c r="C2780" s="12">
        <v>36</v>
      </c>
      <c r="D2780" s="12" t="s">
        <v>552</v>
      </c>
      <c r="E2780" s="12">
        <v>20</v>
      </c>
      <c r="F2780" s="12">
        <v>4</v>
      </c>
      <c r="G2780" s="14">
        <v>30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1" spans="1:14">
      <c r="A2781" s="11" t="s">
        <v>1469</v>
      </c>
      <c r="B2781" s="12">
        <v>64</v>
      </c>
      <c r="C2781" s="12">
        <v>36</v>
      </c>
      <c r="D2781" s="12" t="s">
        <v>554</v>
      </c>
      <c r="E2781" s="12">
        <v>20</v>
      </c>
      <c r="F2781" s="12">
        <v>4</v>
      </c>
      <c r="G2781" s="14">
        <v>30</v>
      </c>
      <c r="H2781" s="12">
        <v>0</v>
      </c>
      <c r="I2781" s="12">
        <v>246</v>
      </c>
      <c r="J2781" s="12">
        <v>0</v>
      </c>
      <c r="K2781" s="12">
        <v>0</v>
      </c>
      <c r="L2781" s="12">
        <v>0</v>
      </c>
      <c r="M2781" s="12">
        <v>0</v>
      </c>
      <c r="N2781" s="12">
        <v>0</v>
      </c>
    </row>
    <row r="2782" spans="1:14">
      <c r="A2782" s="11" t="s">
        <v>1468</v>
      </c>
      <c r="B2782" s="12">
        <v>64</v>
      </c>
      <c r="C2782" s="12">
        <v>36</v>
      </c>
      <c r="D2782" s="12" t="s">
        <v>541</v>
      </c>
      <c r="E2782" s="12">
        <v>20</v>
      </c>
      <c r="F2782" s="12">
        <v>4</v>
      </c>
      <c r="G2782" s="14">
        <v>30</v>
      </c>
      <c r="H2782" s="12">
        <v>0</v>
      </c>
      <c r="I2782" s="12">
        <v>246</v>
      </c>
      <c r="J2782" s="12">
        <v>0</v>
      </c>
      <c r="K2782" s="12">
        <v>0</v>
      </c>
      <c r="L2782" s="12">
        <v>0</v>
      </c>
      <c r="M2782" s="12">
        <v>0</v>
      </c>
      <c r="N2782" s="12">
        <v>0</v>
      </c>
    </row>
    <row r="2783" spans="1:14">
      <c r="A2783" s="11" t="s">
        <v>1469</v>
      </c>
      <c r="B2783" s="12">
        <v>64</v>
      </c>
      <c r="C2783" s="12">
        <v>36</v>
      </c>
      <c r="D2783" s="12" t="s">
        <v>550</v>
      </c>
      <c r="E2783" s="12">
        <v>20</v>
      </c>
      <c r="F2783" s="12">
        <v>4</v>
      </c>
      <c r="G2783" s="14">
        <v>30</v>
      </c>
      <c r="H2783" s="12">
        <v>0</v>
      </c>
      <c r="I2783" s="12">
        <v>246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</row>
    <row r="2785" spans="1:14">
      <c r="A2785" s="11" t="s">
        <v>1470</v>
      </c>
    </row>
    <row r="2786" spans="1:14" s="18" customFormat="1">
      <c r="A2786" s="17" t="s">
        <v>1471</v>
      </c>
      <c r="B2786" s="18">
        <v>16</v>
      </c>
      <c r="C2786" s="18">
        <v>19</v>
      </c>
      <c r="D2786" s="18" t="s">
        <v>1456</v>
      </c>
      <c r="E2786" s="18">
        <v>12</v>
      </c>
      <c r="F2786" s="18">
        <v>6</v>
      </c>
      <c r="G2786" s="18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1471</v>
      </c>
      <c r="B2787" s="18">
        <v>15</v>
      </c>
      <c r="C2787" s="18">
        <v>18</v>
      </c>
      <c r="D2787" s="18" t="s">
        <v>559</v>
      </c>
      <c r="E2787" s="18">
        <v>12</v>
      </c>
      <c r="F2787" s="18">
        <v>3</v>
      </c>
      <c r="G2787" s="18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1471</v>
      </c>
      <c r="B2788" s="18">
        <v>15</v>
      </c>
      <c r="C2788" s="18">
        <v>18</v>
      </c>
      <c r="D2788" s="18" t="s">
        <v>1457</v>
      </c>
      <c r="E2788" s="18">
        <v>12</v>
      </c>
      <c r="F2788" s="18">
        <v>2</v>
      </c>
      <c r="G2788" s="18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1471</v>
      </c>
      <c r="B2789" s="18">
        <v>16</v>
      </c>
      <c r="C2789" s="18">
        <v>19</v>
      </c>
      <c r="D2789" s="18" t="s">
        <v>539</v>
      </c>
      <c r="E2789" s="18">
        <v>12</v>
      </c>
      <c r="F2789" s="18">
        <v>6</v>
      </c>
      <c r="G2789" s="18">
        <v>60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1471</v>
      </c>
      <c r="B2790" s="18">
        <v>15</v>
      </c>
      <c r="C2790" s="18">
        <v>18</v>
      </c>
      <c r="D2790" s="18" t="s">
        <v>538</v>
      </c>
      <c r="E2790" s="18">
        <v>12</v>
      </c>
      <c r="F2790" s="18">
        <v>3</v>
      </c>
      <c r="G2790" s="18">
        <v>60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 s="18" customFormat="1">
      <c r="A2791" s="17" t="s">
        <v>1471</v>
      </c>
      <c r="B2791" s="18">
        <v>15</v>
      </c>
      <c r="C2791" s="18">
        <v>18</v>
      </c>
      <c r="D2791" s="18" t="s">
        <v>1167</v>
      </c>
      <c r="E2791" s="18">
        <v>12</v>
      </c>
      <c r="F2791" s="18">
        <v>2</v>
      </c>
      <c r="G2791" s="18">
        <v>120</v>
      </c>
      <c r="H2791" s="18">
        <v>0</v>
      </c>
      <c r="I2791" s="18">
        <v>249</v>
      </c>
      <c r="J2791" s="18">
        <v>0</v>
      </c>
      <c r="K2791" s="18">
        <v>0</v>
      </c>
      <c r="L2791" s="12">
        <v>0</v>
      </c>
      <c r="M2791" s="12">
        <v>0</v>
      </c>
      <c r="N2791" s="12">
        <v>0</v>
      </c>
    </row>
    <row r="2792" spans="1:14" s="18" customFormat="1">
      <c r="A2792" s="17" t="s">
        <v>1472</v>
      </c>
      <c r="B2792" s="18">
        <v>15</v>
      </c>
      <c r="C2792" s="18">
        <v>18</v>
      </c>
      <c r="D2792" s="18" t="s">
        <v>1168</v>
      </c>
      <c r="E2792" s="18">
        <v>8</v>
      </c>
      <c r="F2792" s="18">
        <v>1</v>
      </c>
      <c r="G2792" s="18">
        <v>120</v>
      </c>
      <c r="H2792" s="18">
        <v>0</v>
      </c>
      <c r="I2792" s="18">
        <v>249</v>
      </c>
      <c r="J2792" s="18">
        <v>0</v>
      </c>
      <c r="K2792" s="18">
        <v>0</v>
      </c>
      <c r="L2792" s="12">
        <v>0</v>
      </c>
      <c r="M2792" s="12">
        <v>0</v>
      </c>
      <c r="N2792" s="12">
        <v>0</v>
      </c>
    </row>
    <row r="2793" spans="1:14" s="18" customFormat="1">
      <c r="A2793" s="17" t="s">
        <v>1471</v>
      </c>
      <c r="B2793" s="18">
        <v>15</v>
      </c>
      <c r="C2793" s="18">
        <v>18</v>
      </c>
      <c r="D2793" s="18" t="s">
        <v>1473</v>
      </c>
      <c r="E2793" s="18">
        <v>8</v>
      </c>
      <c r="F2793" s="18">
        <v>1</v>
      </c>
      <c r="G2793" s="18">
        <v>120</v>
      </c>
      <c r="H2793" s="18">
        <v>0</v>
      </c>
      <c r="I2793" s="18">
        <v>249</v>
      </c>
      <c r="J2793" s="18">
        <v>0</v>
      </c>
      <c r="K2793" s="18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1471</v>
      </c>
      <c r="B2794" s="12">
        <v>15</v>
      </c>
      <c r="C2794" s="12">
        <v>18</v>
      </c>
      <c r="D2794" s="12" t="s">
        <v>1474</v>
      </c>
      <c r="E2794" s="12">
        <v>12</v>
      </c>
      <c r="F2794" s="12">
        <v>3</v>
      </c>
      <c r="G2794" s="12">
        <v>120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1471</v>
      </c>
      <c r="B2795" s="12">
        <v>13</v>
      </c>
      <c r="C2795" s="12">
        <v>18</v>
      </c>
      <c r="D2795" s="12" t="s">
        <v>557</v>
      </c>
      <c r="E2795" s="12">
        <v>12</v>
      </c>
      <c r="F2795" s="12">
        <v>3</v>
      </c>
      <c r="G2795" s="12">
        <v>120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>
      <c r="A2796" s="11" t="s">
        <v>1471</v>
      </c>
      <c r="B2796" s="12">
        <v>13</v>
      </c>
      <c r="C2796" s="12">
        <v>18</v>
      </c>
      <c r="D2796" s="12" t="s">
        <v>557</v>
      </c>
      <c r="E2796" s="12">
        <v>12</v>
      </c>
      <c r="F2796" s="12">
        <v>3</v>
      </c>
      <c r="G2796" s="12">
        <v>60</v>
      </c>
      <c r="H2796" s="12">
        <v>0</v>
      </c>
      <c r="I2796" s="12">
        <v>246</v>
      </c>
      <c r="J2796" s="12">
        <v>0</v>
      </c>
      <c r="K2796" s="12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1471</v>
      </c>
      <c r="B2797" s="12">
        <v>13</v>
      </c>
      <c r="C2797" s="12">
        <v>18</v>
      </c>
      <c r="D2797" s="12" t="s">
        <v>554</v>
      </c>
      <c r="E2797" s="12">
        <v>12</v>
      </c>
      <c r="F2797" s="12">
        <v>3</v>
      </c>
      <c r="G2797" s="12">
        <v>60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1471</v>
      </c>
      <c r="B2798" s="12">
        <v>13</v>
      </c>
      <c r="C2798" s="12">
        <v>18</v>
      </c>
      <c r="D2798" s="12" t="s">
        <v>541</v>
      </c>
      <c r="E2798" s="12">
        <v>12</v>
      </c>
      <c r="F2798" s="12">
        <v>3</v>
      </c>
      <c r="G2798" s="12">
        <v>60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 s="18" customFormat="1">
      <c r="A2799" s="17" t="s">
        <v>1471</v>
      </c>
      <c r="B2799" s="18">
        <v>15</v>
      </c>
      <c r="C2799" s="18">
        <v>21</v>
      </c>
      <c r="D2799" s="18" t="s">
        <v>556</v>
      </c>
      <c r="E2799" s="18">
        <v>12</v>
      </c>
      <c r="F2799" s="18">
        <v>3</v>
      </c>
      <c r="G2799" s="18">
        <v>60</v>
      </c>
      <c r="H2799" s="18">
        <v>0</v>
      </c>
      <c r="I2799" s="18">
        <v>246</v>
      </c>
      <c r="J2799" s="18">
        <v>0</v>
      </c>
      <c r="K2799" s="18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1471</v>
      </c>
      <c r="B2800" s="12">
        <v>15</v>
      </c>
      <c r="C2800" s="12">
        <v>18</v>
      </c>
      <c r="D2800" s="12" t="s">
        <v>1474</v>
      </c>
      <c r="E2800" s="12">
        <v>12</v>
      </c>
      <c r="F2800" s="12">
        <v>3</v>
      </c>
      <c r="G2800" s="12">
        <v>30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1471</v>
      </c>
      <c r="B2801" s="12">
        <v>15</v>
      </c>
      <c r="C2801" s="12">
        <v>18</v>
      </c>
      <c r="D2801" s="12" t="s">
        <v>1475</v>
      </c>
      <c r="E2801" s="12">
        <v>14</v>
      </c>
      <c r="F2801" s="12">
        <v>3</v>
      </c>
      <c r="G2801" s="12">
        <v>30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1472</v>
      </c>
      <c r="B2802" s="12">
        <v>15</v>
      </c>
      <c r="C2802" s="12">
        <v>18</v>
      </c>
      <c r="D2802" s="12" t="s">
        <v>1476</v>
      </c>
      <c r="E2802" s="12">
        <v>14</v>
      </c>
      <c r="F2802" s="12">
        <v>3</v>
      </c>
      <c r="G2802" s="12">
        <v>30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1471</v>
      </c>
      <c r="B2803" s="12">
        <v>15</v>
      </c>
      <c r="C2803" s="12">
        <v>18</v>
      </c>
      <c r="D2803" s="12" t="s">
        <v>1477</v>
      </c>
      <c r="E2803" s="12">
        <v>12</v>
      </c>
      <c r="F2803" s="12">
        <v>3</v>
      </c>
      <c r="G2803" s="12">
        <v>30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1471</v>
      </c>
      <c r="B2804" s="12">
        <v>15</v>
      </c>
      <c r="C2804" s="12">
        <v>18</v>
      </c>
      <c r="D2804" s="12" t="s">
        <v>557</v>
      </c>
      <c r="E2804" s="12">
        <v>12</v>
      </c>
      <c r="F2804" s="12">
        <v>1</v>
      </c>
      <c r="G2804" s="12">
        <v>30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>
      <c r="A2805" s="11" t="s">
        <v>1471</v>
      </c>
      <c r="B2805" s="12">
        <v>15</v>
      </c>
      <c r="C2805" s="12">
        <v>18</v>
      </c>
      <c r="D2805" s="12" t="s">
        <v>549</v>
      </c>
      <c r="E2805" s="12">
        <v>14</v>
      </c>
      <c r="F2805" s="12">
        <v>1</v>
      </c>
      <c r="G2805" s="12">
        <v>30</v>
      </c>
      <c r="H2805" s="12">
        <v>0</v>
      </c>
      <c r="I2805" s="12">
        <v>246</v>
      </c>
      <c r="J2805" s="12">
        <v>0</v>
      </c>
      <c r="K2805" s="12">
        <v>0</v>
      </c>
      <c r="L2805" s="12">
        <v>0</v>
      </c>
      <c r="M2805" s="12">
        <v>0</v>
      </c>
      <c r="N2805" s="12">
        <v>0</v>
      </c>
    </row>
    <row r="2806" spans="1:14">
      <c r="A2806" s="11" t="s">
        <v>1472</v>
      </c>
      <c r="B2806" s="12">
        <v>15</v>
      </c>
      <c r="C2806" s="12">
        <v>18</v>
      </c>
      <c r="D2806" s="12" t="s">
        <v>553</v>
      </c>
      <c r="E2806" s="12">
        <v>14</v>
      </c>
      <c r="F2806" s="12">
        <v>1</v>
      </c>
      <c r="G2806" s="12">
        <v>30</v>
      </c>
      <c r="H2806" s="12">
        <v>0</v>
      </c>
      <c r="I2806" s="12">
        <v>246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1471</v>
      </c>
      <c r="B2807" s="12">
        <v>15</v>
      </c>
      <c r="C2807" s="12">
        <v>18</v>
      </c>
      <c r="D2807" s="12" t="s">
        <v>540</v>
      </c>
      <c r="E2807" s="12">
        <v>12</v>
      </c>
      <c r="F2807" s="12">
        <v>1</v>
      </c>
      <c r="G2807" s="12">
        <v>30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 s="18" customFormat="1">
      <c r="A2808" s="17" t="s">
        <v>1471</v>
      </c>
      <c r="B2808" s="18">
        <v>15</v>
      </c>
      <c r="C2808" s="18">
        <v>18</v>
      </c>
      <c r="D2808" s="18" t="s">
        <v>555</v>
      </c>
      <c r="E2808" s="18">
        <v>12</v>
      </c>
      <c r="F2808" s="18">
        <v>3</v>
      </c>
      <c r="G2808" s="18">
        <v>60</v>
      </c>
      <c r="H2808" s="18">
        <v>0</v>
      </c>
      <c r="I2808" s="18">
        <v>246</v>
      </c>
      <c r="J2808" s="18">
        <v>0</v>
      </c>
      <c r="K2808" s="18">
        <v>0</v>
      </c>
      <c r="L2808" s="12">
        <v>0</v>
      </c>
      <c r="M2808" s="12">
        <v>0</v>
      </c>
      <c r="N2808" s="12">
        <v>0</v>
      </c>
    </row>
    <row r="2809" spans="1:14" s="18" customFormat="1">
      <c r="A2809" s="17" t="s">
        <v>1471</v>
      </c>
      <c r="B2809" s="18">
        <v>15</v>
      </c>
      <c r="C2809" s="18">
        <v>18</v>
      </c>
      <c r="D2809" s="18" t="s">
        <v>1452</v>
      </c>
      <c r="E2809" s="18">
        <v>12</v>
      </c>
      <c r="F2809" s="18">
        <v>3</v>
      </c>
      <c r="G2809" s="18">
        <v>60</v>
      </c>
      <c r="H2809" s="18">
        <v>0</v>
      </c>
      <c r="I2809" s="18">
        <v>246</v>
      </c>
      <c r="J2809" s="18">
        <v>0</v>
      </c>
      <c r="K2809" s="18">
        <v>0</v>
      </c>
      <c r="L2809" s="12">
        <v>0</v>
      </c>
      <c r="M2809" s="12">
        <v>0</v>
      </c>
      <c r="N2809" s="12">
        <v>0</v>
      </c>
    </row>
    <row r="2810" spans="1:14">
      <c r="A2810" s="11" t="s">
        <v>1471</v>
      </c>
      <c r="B2810" s="12">
        <v>15</v>
      </c>
      <c r="C2810" s="12">
        <v>18</v>
      </c>
      <c r="D2810" s="12" t="s">
        <v>1442</v>
      </c>
      <c r="E2810" s="12">
        <v>12</v>
      </c>
      <c r="F2810" s="12">
        <v>3</v>
      </c>
      <c r="G2810" s="12">
        <v>60</v>
      </c>
      <c r="H2810" s="12">
        <v>0</v>
      </c>
      <c r="I2810" s="12">
        <v>246</v>
      </c>
      <c r="J2810" s="12">
        <v>0</v>
      </c>
      <c r="K2810" s="12">
        <v>0</v>
      </c>
      <c r="L2810" s="12">
        <v>0</v>
      </c>
      <c r="M2810" s="12">
        <v>0</v>
      </c>
      <c r="N2810" s="12">
        <v>0</v>
      </c>
    </row>
    <row r="2811" spans="1:14">
      <c r="A2811" s="11" t="s">
        <v>1471</v>
      </c>
      <c r="B2811" s="12">
        <v>15</v>
      </c>
      <c r="C2811" s="12">
        <v>18</v>
      </c>
      <c r="D2811" s="12" t="s">
        <v>1443</v>
      </c>
      <c r="E2811" s="12">
        <v>12</v>
      </c>
      <c r="F2811" s="12">
        <v>3</v>
      </c>
      <c r="G2811" s="12">
        <v>60</v>
      </c>
      <c r="H2811" s="12">
        <v>0</v>
      </c>
      <c r="I2811" s="12">
        <v>246</v>
      </c>
      <c r="J2811" s="12">
        <v>0</v>
      </c>
      <c r="K2811" s="12">
        <v>0</v>
      </c>
      <c r="L2811" s="12">
        <v>0</v>
      </c>
      <c r="M2811" s="12">
        <v>0</v>
      </c>
      <c r="N2811" s="12">
        <v>0</v>
      </c>
    </row>
    <row r="2813" spans="1:14">
      <c r="A2813" s="11" t="s">
        <v>1478</v>
      </c>
    </row>
    <row r="2814" spans="1:14" s="18" customFormat="1">
      <c r="A2814" s="17" t="s">
        <v>1479</v>
      </c>
      <c r="B2814" s="18">
        <v>16</v>
      </c>
      <c r="C2814" s="18">
        <v>18</v>
      </c>
      <c r="D2814" s="18" t="s">
        <v>1456</v>
      </c>
      <c r="E2814" s="18">
        <v>14</v>
      </c>
      <c r="F2814" s="18">
        <v>6</v>
      </c>
      <c r="G2814" s="18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1479</v>
      </c>
      <c r="B2815" s="18">
        <v>17</v>
      </c>
      <c r="C2815" s="18">
        <v>19</v>
      </c>
      <c r="D2815" s="18" t="s">
        <v>559</v>
      </c>
      <c r="E2815" s="18">
        <v>14</v>
      </c>
      <c r="F2815" s="18">
        <v>3</v>
      </c>
      <c r="G2815" s="18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1479</v>
      </c>
      <c r="B2816" s="18">
        <v>17</v>
      </c>
      <c r="C2816" s="18">
        <v>19</v>
      </c>
      <c r="D2816" s="18" t="s">
        <v>1457</v>
      </c>
      <c r="E2816" s="18">
        <v>14</v>
      </c>
      <c r="F2816" s="18">
        <v>2</v>
      </c>
      <c r="G2816" s="18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1479</v>
      </c>
      <c r="B2817" s="18">
        <v>16</v>
      </c>
      <c r="C2817" s="18">
        <v>18</v>
      </c>
      <c r="D2817" s="18" t="s">
        <v>539</v>
      </c>
      <c r="E2817" s="18">
        <v>14</v>
      </c>
      <c r="F2817" s="18">
        <v>6</v>
      </c>
      <c r="G2817" s="18">
        <v>60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 s="18" customFormat="1">
      <c r="A2818" s="17" t="s">
        <v>1479</v>
      </c>
      <c r="B2818" s="18">
        <v>17</v>
      </c>
      <c r="C2818" s="18">
        <v>19</v>
      </c>
      <c r="D2818" s="18" t="s">
        <v>538</v>
      </c>
      <c r="E2818" s="18">
        <v>14</v>
      </c>
      <c r="F2818" s="18">
        <v>3</v>
      </c>
      <c r="G2818" s="18">
        <v>60</v>
      </c>
      <c r="H2818" s="18">
        <v>0</v>
      </c>
      <c r="I2818" s="18">
        <v>249</v>
      </c>
      <c r="J2818" s="18">
        <v>0</v>
      </c>
      <c r="K2818" s="18">
        <v>0</v>
      </c>
      <c r="L2818" s="12">
        <v>0</v>
      </c>
      <c r="M2818" s="12">
        <v>0</v>
      </c>
      <c r="N2818" s="12">
        <v>0</v>
      </c>
    </row>
    <row r="2819" spans="1:14" s="18" customFormat="1">
      <c r="A2819" s="17" t="s">
        <v>1479</v>
      </c>
      <c r="B2819" s="18">
        <v>17</v>
      </c>
      <c r="C2819" s="18">
        <v>19</v>
      </c>
      <c r="D2819" s="18" t="s">
        <v>1167</v>
      </c>
      <c r="E2819" s="18">
        <v>14</v>
      </c>
      <c r="F2819" s="18">
        <v>2</v>
      </c>
      <c r="G2819" s="18">
        <v>120</v>
      </c>
      <c r="H2819" s="18">
        <v>0</v>
      </c>
      <c r="I2819" s="18">
        <v>249</v>
      </c>
      <c r="J2819" s="18">
        <v>0</v>
      </c>
      <c r="K2819" s="18">
        <v>0</v>
      </c>
      <c r="L2819" s="12">
        <v>0</v>
      </c>
      <c r="M2819" s="12">
        <v>0</v>
      </c>
      <c r="N2819" s="12">
        <v>0</v>
      </c>
    </row>
    <row r="2820" spans="1:14" s="18" customFormat="1">
      <c r="A2820" s="17" t="s">
        <v>1480</v>
      </c>
      <c r="B2820" s="18">
        <v>23</v>
      </c>
      <c r="C2820" s="18">
        <v>18</v>
      </c>
      <c r="D2820" s="18" t="s">
        <v>548</v>
      </c>
      <c r="E2820" s="18">
        <v>0</v>
      </c>
      <c r="F2820" s="18">
        <v>1</v>
      </c>
      <c r="G2820" s="18">
        <v>120</v>
      </c>
      <c r="H2820" s="18">
        <v>0</v>
      </c>
      <c r="I2820" s="18">
        <v>249</v>
      </c>
      <c r="J2820" s="18">
        <v>0</v>
      </c>
      <c r="K2820" s="18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1479</v>
      </c>
      <c r="B2821" s="12">
        <v>21</v>
      </c>
      <c r="C2821" s="12">
        <v>13</v>
      </c>
      <c r="D2821" s="12" t="s">
        <v>1474</v>
      </c>
      <c r="E2821" s="12">
        <v>14</v>
      </c>
      <c r="F2821" s="12">
        <v>3</v>
      </c>
      <c r="G2821" s="12">
        <v>120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1480</v>
      </c>
      <c r="B2822" s="12">
        <v>17</v>
      </c>
      <c r="C2822" s="12">
        <v>19</v>
      </c>
      <c r="D2822" s="12" t="s">
        <v>557</v>
      </c>
      <c r="E2822" s="12">
        <v>14</v>
      </c>
      <c r="F2822" s="12">
        <v>3</v>
      </c>
      <c r="G2822" s="12">
        <v>120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>
      <c r="A2823" s="11" t="s">
        <v>1479</v>
      </c>
      <c r="B2823" s="12">
        <v>17</v>
      </c>
      <c r="C2823" s="12">
        <v>19</v>
      </c>
      <c r="D2823" s="12" t="s">
        <v>557</v>
      </c>
      <c r="E2823" s="12">
        <v>14</v>
      </c>
      <c r="F2823" s="12">
        <v>3</v>
      </c>
      <c r="G2823" s="12">
        <v>60</v>
      </c>
      <c r="H2823" s="12">
        <v>0</v>
      </c>
      <c r="I2823" s="12">
        <v>246</v>
      </c>
      <c r="J2823" s="12">
        <v>0</v>
      </c>
      <c r="K2823" s="12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1479</v>
      </c>
      <c r="B2824" s="12">
        <v>15</v>
      </c>
      <c r="C2824" s="12">
        <v>19</v>
      </c>
      <c r="D2824" s="12" t="s">
        <v>554</v>
      </c>
      <c r="E2824" s="12">
        <v>14</v>
      </c>
      <c r="F2824" s="12">
        <v>3</v>
      </c>
      <c r="G2824" s="12">
        <v>60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1479</v>
      </c>
      <c r="B2825" s="12">
        <v>15</v>
      </c>
      <c r="C2825" s="12">
        <v>19</v>
      </c>
      <c r="D2825" s="12" t="s">
        <v>541</v>
      </c>
      <c r="E2825" s="12">
        <v>14</v>
      </c>
      <c r="F2825" s="12">
        <v>3</v>
      </c>
      <c r="G2825" s="12">
        <v>60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 s="18" customFormat="1">
      <c r="A2826" s="17" t="s">
        <v>1479</v>
      </c>
      <c r="B2826" s="18">
        <v>17</v>
      </c>
      <c r="C2826" s="18">
        <v>17</v>
      </c>
      <c r="D2826" s="18" t="s">
        <v>556</v>
      </c>
      <c r="E2826" s="18">
        <v>14</v>
      </c>
      <c r="F2826" s="18">
        <v>3</v>
      </c>
      <c r="G2826" s="18">
        <v>60</v>
      </c>
      <c r="H2826" s="18">
        <v>0</v>
      </c>
      <c r="I2826" s="18">
        <v>246</v>
      </c>
      <c r="J2826" s="18">
        <v>0</v>
      </c>
      <c r="K2826" s="18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1479</v>
      </c>
      <c r="B2827" s="12">
        <v>17</v>
      </c>
      <c r="C2827" s="12">
        <v>19</v>
      </c>
      <c r="D2827" s="12" t="s">
        <v>1474</v>
      </c>
      <c r="E2827" s="12">
        <v>14</v>
      </c>
      <c r="F2827" s="12">
        <v>3</v>
      </c>
      <c r="G2827" s="12">
        <v>30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1479</v>
      </c>
      <c r="B2828" s="12">
        <v>17</v>
      </c>
      <c r="C2828" s="12">
        <v>19</v>
      </c>
      <c r="D2828" s="12" t="s">
        <v>1475</v>
      </c>
      <c r="E2828" s="12">
        <v>14</v>
      </c>
      <c r="F2828" s="12">
        <v>3</v>
      </c>
      <c r="G2828" s="12">
        <v>30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1479</v>
      </c>
      <c r="B2829" s="12">
        <v>17</v>
      </c>
      <c r="C2829" s="12">
        <v>19</v>
      </c>
      <c r="D2829" s="12" t="s">
        <v>1476</v>
      </c>
      <c r="E2829" s="12">
        <v>14</v>
      </c>
      <c r="F2829" s="12">
        <v>3</v>
      </c>
      <c r="G2829" s="12">
        <v>30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1479</v>
      </c>
      <c r="B2830" s="12">
        <v>17</v>
      </c>
      <c r="C2830" s="12">
        <v>19</v>
      </c>
      <c r="D2830" s="12" t="s">
        <v>1477</v>
      </c>
      <c r="E2830" s="12">
        <v>14</v>
      </c>
      <c r="F2830" s="12">
        <v>3</v>
      </c>
      <c r="G2830" s="12">
        <v>30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1479</v>
      </c>
      <c r="B2831" s="12">
        <v>17</v>
      </c>
      <c r="C2831" s="12">
        <v>19</v>
      </c>
      <c r="D2831" s="12" t="s">
        <v>557</v>
      </c>
      <c r="E2831" s="12">
        <v>14</v>
      </c>
      <c r="F2831" s="12">
        <v>1</v>
      </c>
      <c r="G2831" s="12">
        <v>30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>
      <c r="A2832" s="11" t="s">
        <v>1479</v>
      </c>
      <c r="B2832" s="12">
        <v>17</v>
      </c>
      <c r="C2832" s="12">
        <v>19</v>
      </c>
      <c r="D2832" s="12" t="s">
        <v>549</v>
      </c>
      <c r="E2832" s="12">
        <v>14</v>
      </c>
      <c r="F2832" s="12">
        <v>1</v>
      </c>
      <c r="G2832" s="12">
        <v>30</v>
      </c>
      <c r="H2832" s="12">
        <v>0</v>
      </c>
      <c r="I2832" s="12">
        <v>246</v>
      </c>
      <c r="J2832" s="12">
        <v>0</v>
      </c>
      <c r="K2832" s="12">
        <v>0</v>
      </c>
      <c r="L2832" s="12">
        <v>0</v>
      </c>
      <c r="M2832" s="12">
        <v>0</v>
      </c>
      <c r="N2832" s="12">
        <v>0</v>
      </c>
    </row>
    <row r="2833" spans="1:14">
      <c r="A2833" s="11" t="s">
        <v>1479</v>
      </c>
      <c r="B2833" s="12">
        <v>17</v>
      </c>
      <c r="C2833" s="12">
        <v>19</v>
      </c>
      <c r="D2833" s="12" t="s">
        <v>553</v>
      </c>
      <c r="E2833" s="12">
        <v>14</v>
      </c>
      <c r="F2833" s="12">
        <v>1</v>
      </c>
      <c r="G2833" s="12">
        <v>30</v>
      </c>
      <c r="H2833" s="12">
        <v>0</v>
      </c>
      <c r="I2833" s="12">
        <v>246</v>
      </c>
      <c r="J2833" s="12">
        <v>0</v>
      </c>
      <c r="K2833" s="12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1479</v>
      </c>
      <c r="B2834" s="12">
        <v>17</v>
      </c>
      <c r="C2834" s="12">
        <v>19</v>
      </c>
      <c r="D2834" s="12" t="s">
        <v>540</v>
      </c>
      <c r="E2834" s="12">
        <v>14</v>
      </c>
      <c r="F2834" s="12">
        <v>1</v>
      </c>
      <c r="G2834" s="12">
        <v>30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 s="18" customFormat="1">
      <c r="A2835" s="17" t="s">
        <v>1479</v>
      </c>
      <c r="B2835" s="18">
        <v>17</v>
      </c>
      <c r="C2835" s="18">
        <v>19</v>
      </c>
      <c r="D2835" s="18" t="s">
        <v>555</v>
      </c>
      <c r="E2835" s="18">
        <v>14</v>
      </c>
      <c r="F2835" s="18">
        <v>3</v>
      </c>
      <c r="G2835" s="18">
        <v>60</v>
      </c>
      <c r="H2835" s="18">
        <v>0</v>
      </c>
      <c r="I2835" s="18">
        <v>246</v>
      </c>
      <c r="J2835" s="18">
        <v>0</v>
      </c>
      <c r="K2835" s="18">
        <v>0</v>
      </c>
      <c r="L2835" s="12">
        <v>0</v>
      </c>
      <c r="M2835" s="12">
        <v>0</v>
      </c>
      <c r="N2835" s="12">
        <v>0</v>
      </c>
    </row>
    <row r="2836" spans="1:14" s="18" customFormat="1">
      <c r="A2836" s="17" t="s">
        <v>1479</v>
      </c>
      <c r="B2836" s="18">
        <v>17</v>
      </c>
      <c r="C2836" s="18">
        <v>19</v>
      </c>
      <c r="D2836" s="18" t="s">
        <v>1452</v>
      </c>
      <c r="E2836" s="18">
        <v>14</v>
      </c>
      <c r="F2836" s="18">
        <v>3</v>
      </c>
      <c r="G2836" s="18">
        <v>60</v>
      </c>
      <c r="H2836" s="18">
        <v>0</v>
      </c>
      <c r="I2836" s="18">
        <v>246</v>
      </c>
      <c r="J2836" s="18">
        <v>0</v>
      </c>
      <c r="K2836" s="18">
        <v>0</v>
      </c>
      <c r="L2836" s="12">
        <v>0</v>
      </c>
      <c r="M2836" s="12">
        <v>0</v>
      </c>
      <c r="N2836" s="12">
        <v>0</v>
      </c>
    </row>
    <row r="2837" spans="1:14">
      <c r="A2837" s="11" t="s">
        <v>1479</v>
      </c>
      <c r="B2837" s="12">
        <v>17</v>
      </c>
      <c r="C2837" s="12">
        <v>19</v>
      </c>
      <c r="D2837" s="12" t="s">
        <v>1442</v>
      </c>
      <c r="E2837" s="12">
        <v>14</v>
      </c>
      <c r="F2837" s="12">
        <v>3</v>
      </c>
      <c r="G2837" s="12">
        <v>60</v>
      </c>
      <c r="H2837" s="12">
        <v>0</v>
      </c>
      <c r="I2837" s="12">
        <v>246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</row>
    <row r="2838" spans="1:14">
      <c r="A2838" s="11" t="s">
        <v>1479</v>
      </c>
      <c r="B2838" s="12">
        <v>17</v>
      </c>
      <c r="C2838" s="12">
        <v>19</v>
      </c>
      <c r="D2838" s="12" t="s">
        <v>1443</v>
      </c>
      <c r="E2838" s="12">
        <v>14</v>
      </c>
      <c r="F2838" s="12">
        <v>3</v>
      </c>
      <c r="G2838" s="12">
        <v>60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40" spans="1:14">
      <c r="A2840" s="11" t="s">
        <v>1481</v>
      </c>
    </row>
    <row r="2841" spans="1:14">
      <c r="A2841" s="11" t="s">
        <v>1482</v>
      </c>
      <c r="B2841" s="12">
        <v>15</v>
      </c>
      <c r="C2841" s="12">
        <v>25</v>
      </c>
      <c r="D2841" s="12" t="s">
        <v>541</v>
      </c>
      <c r="E2841" s="12">
        <v>10</v>
      </c>
      <c r="F2841" s="12">
        <v>3</v>
      </c>
      <c r="G2841" s="12">
        <v>30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1482</v>
      </c>
      <c r="B2842" s="12">
        <v>15</v>
      </c>
      <c r="C2842" s="12">
        <v>25</v>
      </c>
      <c r="D2842" s="12" t="s">
        <v>552</v>
      </c>
      <c r="E2842" s="12">
        <v>10</v>
      </c>
      <c r="F2842" s="12">
        <v>3</v>
      </c>
      <c r="G2842" s="12">
        <v>30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1482</v>
      </c>
      <c r="B2843" s="12">
        <v>25</v>
      </c>
      <c r="C2843" s="12">
        <v>15</v>
      </c>
      <c r="D2843" s="12" t="s">
        <v>541</v>
      </c>
      <c r="E2843" s="12">
        <v>10</v>
      </c>
      <c r="F2843" s="12">
        <v>3</v>
      </c>
      <c r="G2843" s="12">
        <v>30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4" spans="1:14">
      <c r="A2844" s="11" t="s">
        <v>1482</v>
      </c>
      <c r="B2844" s="12">
        <v>25</v>
      </c>
      <c r="C2844" s="12">
        <v>15</v>
      </c>
      <c r="D2844" s="12" t="s">
        <v>552</v>
      </c>
      <c r="E2844" s="12">
        <v>10</v>
      </c>
      <c r="F2844" s="12">
        <v>3</v>
      </c>
      <c r="G2844" s="12">
        <v>30</v>
      </c>
      <c r="H2844" s="12">
        <v>0</v>
      </c>
      <c r="I2844" s="12">
        <v>246</v>
      </c>
      <c r="J2844" s="12">
        <v>0</v>
      </c>
      <c r="K2844" s="12">
        <v>0</v>
      </c>
      <c r="L2844" s="12">
        <v>0</v>
      </c>
      <c r="M2844" s="12">
        <v>0</v>
      </c>
      <c r="N2844" s="12">
        <v>0</v>
      </c>
    </row>
    <row r="2845" spans="1:14">
      <c r="A2845" s="11" t="s">
        <v>1482</v>
      </c>
      <c r="B2845" s="12">
        <v>15</v>
      </c>
      <c r="C2845" s="12">
        <v>25</v>
      </c>
      <c r="D2845" s="12" t="s">
        <v>551</v>
      </c>
      <c r="E2845" s="12">
        <v>10</v>
      </c>
      <c r="F2845" s="12">
        <v>2</v>
      </c>
      <c r="G2845" s="12">
        <v>30</v>
      </c>
      <c r="H2845" s="12">
        <v>0</v>
      </c>
      <c r="I2845" s="12">
        <v>246</v>
      </c>
      <c r="J2845" s="12">
        <v>0</v>
      </c>
      <c r="K2845" s="12">
        <v>0</v>
      </c>
      <c r="L2845" s="12">
        <v>0</v>
      </c>
      <c r="M2845" s="12">
        <v>0</v>
      </c>
      <c r="N2845" s="12">
        <v>0</v>
      </c>
    </row>
    <row r="2846" spans="1:14">
      <c r="A2846" s="11" t="s">
        <v>1482</v>
      </c>
      <c r="B2846" s="12">
        <v>25</v>
      </c>
      <c r="C2846" s="12">
        <v>15</v>
      </c>
      <c r="D2846" s="12" t="s">
        <v>540</v>
      </c>
      <c r="E2846" s="12">
        <v>10</v>
      </c>
      <c r="F2846" s="12">
        <v>2</v>
      </c>
      <c r="G2846" s="12">
        <v>30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8" spans="1:14">
      <c r="A2848" s="11" t="s">
        <v>1481</v>
      </c>
    </row>
    <row r="2849" spans="1:14">
      <c r="A2849" s="11" t="s">
        <v>1483</v>
      </c>
      <c r="B2849" s="12">
        <v>15</v>
      </c>
      <c r="C2849" s="12">
        <v>25</v>
      </c>
      <c r="D2849" s="12" t="s">
        <v>541</v>
      </c>
      <c r="E2849" s="12">
        <v>10</v>
      </c>
      <c r="F2849" s="12">
        <v>4</v>
      </c>
      <c r="G2849" s="12">
        <v>30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1483</v>
      </c>
      <c r="B2850" s="12">
        <v>15</v>
      </c>
      <c r="C2850" s="12">
        <v>25</v>
      </c>
      <c r="D2850" s="12" t="s">
        <v>552</v>
      </c>
      <c r="E2850" s="12">
        <v>10</v>
      </c>
      <c r="F2850" s="12">
        <v>4</v>
      </c>
      <c r="G2850" s="12">
        <v>30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1483</v>
      </c>
      <c r="B2851" s="12">
        <v>25</v>
      </c>
      <c r="C2851" s="12">
        <v>15</v>
      </c>
      <c r="D2851" s="12" t="s">
        <v>541</v>
      </c>
      <c r="E2851" s="12">
        <v>10</v>
      </c>
      <c r="F2851" s="12">
        <v>4</v>
      </c>
      <c r="G2851" s="12">
        <v>30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2" spans="1:14">
      <c r="A2852" s="11" t="s">
        <v>1483</v>
      </c>
      <c r="B2852" s="12">
        <v>25</v>
      </c>
      <c r="C2852" s="12">
        <v>15</v>
      </c>
      <c r="D2852" s="12" t="s">
        <v>552</v>
      </c>
      <c r="E2852" s="12">
        <v>10</v>
      </c>
      <c r="F2852" s="12">
        <v>4</v>
      </c>
      <c r="G2852" s="12">
        <v>30</v>
      </c>
      <c r="H2852" s="12">
        <v>0</v>
      </c>
      <c r="I2852" s="12">
        <v>246</v>
      </c>
      <c r="J2852" s="12">
        <v>0</v>
      </c>
      <c r="K2852" s="12">
        <v>0</v>
      </c>
      <c r="L2852" s="12">
        <v>0</v>
      </c>
      <c r="M2852" s="12">
        <v>0</v>
      </c>
      <c r="N2852" s="12">
        <v>0</v>
      </c>
    </row>
    <row r="2853" spans="1:14">
      <c r="A2853" s="11" t="s">
        <v>1483</v>
      </c>
      <c r="B2853" s="12">
        <v>15</v>
      </c>
      <c r="C2853" s="12">
        <v>25</v>
      </c>
      <c r="D2853" s="12" t="s">
        <v>551</v>
      </c>
      <c r="E2853" s="12">
        <v>10</v>
      </c>
      <c r="F2853" s="12">
        <v>2</v>
      </c>
      <c r="G2853" s="12">
        <v>30</v>
      </c>
      <c r="H2853" s="12">
        <v>0</v>
      </c>
      <c r="I2853" s="12">
        <v>246</v>
      </c>
      <c r="J2853" s="12">
        <v>0</v>
      </c>
      <c r="K2853" s="12">
        <v>0</v>
      </c>
      <c r="L2853" s="12">
        <v>0</v>
      </c>
      <c r="M2853" s="12">
        <v>0</v>
      </c>
      <c r="N2853" s="12">
        <v>0</v>
      </c>
    </row>
    <row r="2854" spans="1:14">
      <c r="A2854" s="11" t="s">
        <v>1483</v>
      </c>
      <c r="B2854" s="12">
        <v>25</v>
      </c>
      <c r="C2854" s="12">
        <v>15</v>
      </c>
      <c r="D2854" s="12" t="s">
        <v>540</v>
      </c>
      <c r="E2854" s="12">
        <v>10</v>
      </c>
      <c r="F2854" s="12">
        <v>2</v>
      </c>
      <c r="G2854" s="12">
        <v>30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6" spans="1:14">
      <c r="A2856" s="11" t="s">
        <v>1481</v>
      </c>
    </row>
    <row r="2857" spans="1:14">
      <c r="A2857" s="11" t="s">
        <v>1484</v>
      </c>
      <c r="B2857" s="12">
        <v>15</v>
      </c>
      <c r="C2857" s="12">
        <v>25</v>
      </c>
      <c r="D2857" s="12" t="s">
        <v>541</v>
      </c>
      <c r="E2857" s="12">
        <v>10</v>
      </c>
      <c r="F2857" s="12">
        <v>5</v>
      </c>
      <c r="G2857" s="12">
        <v>30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1484</v>
      </c>
      <c r="B2858" s="12">
        <v>15</v>
      </c>
      <c r="C2858" s="12">
        <v>25</v>
      </c>
      <c r="D2858" s="12" t="s">
        <v>552</v>
      </c>
      <c r="E2858" s="12">
        <v>10</v>
      </c>
      <c r="F2858" s="12">
        <v>5</v>
      </c>
      <c r="G2858" s="12">
        <v>30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1484</v>
      </c>
      <c r="B2859" s="12">
        <v>25</v>
      </c>
      <c r="C2859" s="12">
        <v>15</v>
      </c>
      <c r="D2859" s="12" t="s">
        <v>541</v>
      </c>
      <c r="E2859" s="12">
        <v>10</v>
      </c>
      <c r="F2859" s="12">
        <v>5</v>
      </c>
      <c r="G2859" s="12">
        <v>30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0" spans="1:14">
      <c r="A2860" s="11" t="s">
        <v>1484</v>
      </c>
      <c r="B2860" s="12">
        <v>25</v>
      </c>
      <c r="C2860" s="12">
        <v>15</v>
      </c>
      <c r="D2860" s="12" t="s">
        <v>552</v>
      </c>
      <c r="E2860" s="12">
        <v>10</v>
      </c>
      <c r="F2860" s="12">
        <v>5</v>
      </c>
      <c r="G2860" s="12">
        <v>30</v>
      </c>
      <c r="H2860" s="12">
        <v>0</v>
      </c>
      <c r="I2860" s="12">
        <v>246</v>
      </c>
      <c r="J2860" s="12">
        <v>0</v>
      </c>
      <c r="K2860" s="12">
        <v>0</v>
      </c>
      <c r="L2860" s="12">
        <v>0</v>
      </c>
      <c r="M2860" s="12">
        <v>0</v>
      </c>
      <c r="N2860" s="12">
        <v>0</v>
      </c>
    </row>
    <row r="2861" spans="1:14">
      <c r="A2861" s="11" t="s">
        <v>1484</v>
      </c>
      <c r="B2861" s="12">
        <v>15</v>
      </c>
      <c r="C2861" s="12">
        <v>25</v>
      </c>
      <c r="D2861" s="12" t="s">
        <v>551</v>
      </c>
      <c r="E2861" s="12">
        <v>10</v>
      </c>
      <c r="F2861" s="12">
        <v>2</v>
      </c>
      <c r="G2861" s="12">
        <v>30</v>
      </c>
      <c r="H2861" s="12">
        <v>0</v>
      </c>
      <c r="I2861" s="12">
        <v>246</v>
      </c>
      <c r="J2861" s="12">
        <v>0</v>
      </c>
      <c r="K2861" s="12">
        <v>0</v>
      </c>
      <c r="L2861" s="12">
        <v>0</v>
      </c>
      <c r="M2861" s="12">
        <v>0</v>
      </c>
      <c r="N2861" s="12">
        <v>0</v>
      </c>
    </row>
    <row r="2862" spans="1:14">
      <c r="A2862" s="11" t="s">
        <v>1484</v>
      </c>
      <c r="B2862" s="12">
        <v>25</v>
      </c>
      <c r="C2862" s="12">
        <v>15</v>
      </c>
      <c r="D2862" s="12" t="s">
        <v>540</v>
      </c>
      <c r="E2862" s="12">
        <v>10</v>
      </c>
      <c r="F2862" s="12">
        <v>2</v>
      </c>
      <c r="G2862" s="12">
        <v>30</v>
      </c>
      <c r="H2862" s="12">
        <v>0</v>
      </c>
      <c r="I2862" s="12">
        <v>246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</row>
    <row r="2864" spans="1:14">
      <c r="A2864" s="11" t="s">
        <v>1253</v>
      </c>
    </row>
    <row r="2865" spans="1:14">
      <c r="A2865" s="11" t="s">
        <v>1286</v>
      </c>
    </row>
    <row r="2866" spans="1:14" s="14" customFormat="1">
      <c r="A2866" s="22">
        <v>2</v>
      </c>
      <c r="B2866" s="14">
        <v>300</v>
      </c>
      <c r="C2866" s="14">
        <v>300</v>
      </c>
      <c r="D2866" s="14" t="s">
        <v>1485</v>
      </c>
      <c r="E2866" s="14">
        <v>280</v>
      </c>
      <c r="F2866" s="14">
        <v>80</v>
      </c>
      <c r="G2866" s="14">
        <v>30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2">
        <v>2</v>
      </c>
      <c r="B2867" s="14">
        <v>300</v>
      </c>
      <c r="C2867" s="14">
        <v>300</v>
      </c>
      <c r="D2867" s="14" t="s">
        <v>605</v>
      </c>
      <c r="E2867" s="14">
        <v>280</v>
      </c>
      <c r="F2867" s="14">
        <v>80</v>
      </c>
      <c r="G2867" s="14">
        <v>30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2">
        <v>2</v>
      </c>
      <c r="B2868" s="14">
        <v>300</v>
      </c>
      <c r="C2868" s="14">
        <v>300</v>
      </c>
      <c r="D2868" s="14" t="s">
        <v>635</v>
      </c>
      <c r="E2868" s="14">
        <v>280</v>
      </c>
      <c r="F2868" s="14">
        <v>20</v>
      </c>
      <c r="G2868" s="14">
        <v>30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2">
        <v>2</v>
      </c>
      <c r="B2869" s="14">
        <v>300</v>
      </c>
      <c r="C2869" s="14">
        <v>300</v>
      </c>
      <c r="D2869" s="14" t="s">
        <v>633</v>
      </c>
      <c r="E2869" s="14">
        <v>280</v>
      </c>
      <c r="F2869" s="14">
        <v>20</v>
      </c>
      <c r="G2869" s="14">
        <v>30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2">
        <v>2</v>
      </c>
      <c r="B2870" s="14">
        <v>300</v>
      </c>
      <c r="C2870" s="14">
        <v>300</v>
      </c>
      <c r="D2870" s="14" t="s">
        <v>651</v>
      </c>
      <c r="E2870" s="14">
        <v>280</v>
      </c>
      <c r="F2870" s="14">
        <v>20</v>
      </c>
      <c r="G2870" s="14">
        <v>30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2">
        <v>2</v>
      </c>
      <c r="B2871" s="14">
        <v>300</v>
      </c>
      <c r="C2871" s="14">
        <v>300</v>
      </c>
      <c r="D2871" s="14" t="s">
        <v>1319</v>
      </c>
      <c r="E2871" s="14">
        <v>280</v>
      </c>
      <c r="F2871" s="14">
        <v>20</v>
      </c>
      <c r="G2871" s="14">
        <v>30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2">
        <v>2</v>
      </c>
      <c r="B2872" s="14">
        <v>300</v>
      </c>
      <c r="C2872" s="14">
        <v>300</v>
      </c>
      <c r="D2872" s="14" t="s">
        <v>1486</v>
      </c>
      <c r="E2872" s="14">
        <v>280</v>
      </c>
      <c r="F2872" s="14">
        <v>20</v>
      </c>
      <c r="G2872" s="14">
        <v>30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2">
        <v>2</v>
      </c>
      <c r="B2873" s="14">
        <v>300</v>
      </c>
      <c r="C2873" s="14">
        <v>300</v>
      </c>
      <c r="D2873" s="14" t="s">
        <v>1487</v>
      </c>
      <c r="E2873" s="14">
        <v>280</v>
      </c>
      <c r="F2873" s="14">
        <v>20</v>
      </c>
      <c r="G2873" s="14">
        <v>30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4" spans="1:14" s="14" customFormat="1">
      <c r="A2874" s="22">
        <v>2</v>
      </c>
      <c r="B2874" s="14">
        <v>300</v>
      </c>
      <c r="C2874" s="14">
        <v>300</v>
      </c>
      <c r="D2874" s="14" t="s">
        <v>1315</v>
      </c>
      <c r="E2874" s="14">
        <v>280</v>
      </c>
      <c r="F2874" s="14">
        <v>5</v>
      </c>
      <c r="G2874" s="14">
        <v>30</v>
      </c>
      <c r="H2874" s="12">
        <v>0</v>
      </c>
      <c r="I2874" s="12">
        <v>246</v>
      </c>
      <c r="J2874" s="12">
        <v>0</v>
      </c>
      <c r="K2874" s="12">
        <v>0</v>
      </c>
      <c r="L2874" s="12">
        <v>0</v>
      </c>
      <c r="M2874" s="12">
        <v>0</v>
      </c>
      <c r="N2874" s="12">
        <v>0</v>
      </c>
    </row>
    <row r="2875" spans="1:14" s="14" customFormat="1">
      <c r="A2875" s="22">
        <v>2</v>
      </c>
      <c r="B2875" s="14">
        <v>300</v>
      </c>
      <c r="C2875" s="14">
        <v>300</v>
      </c>
      <c r="D2875" s="14" t="s">
        <v>1316</v>
      </c>
      <c r="E2875" s="14">
        <v>280</v>
      </c>
      <c r="F2875" s="14">
        <v>5</v>
      </c>
      <c r="G2875" s="14">
        <v>30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2">
        <v>2</v>
      </c>
      <c r="B2876" s="14">
        <v>300</v>
      </c>
      <c r="C2876" s="14">
        <v>300</v>
      </c>
      <c r="D2876" s="14" t="s">
        <v>1076</v>
      </c>
      <c r="E2876" s="14">
        <v>280</v>
      </c>
      <c r="F2876" s="14">
        <v>5</v>
      </c>
      <c r="G2876" s="14">
        <v>30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8" spans="1:14" s="14" customFormat="1">
      <c r="A2878" s="22">
        <v>2</v>
      </c>
      <c r="B2878" s="14">
        <v>200</v>
      </c>
      <c r="C2878" s="14">
        <v>200</v>
      </c>
      <c r="D2878" s="14" t="s">
        <v>1485</v>
      </c>
      <c r="E2878" s="14">
        <v>180</v>
      </c>
      <c r="F2878" s="14">
        <v>80</v>
      </c>
      <c r="G2878" s="14">
        <v>30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2">
        <v>2</v>
      </c>
      <c r="B2879" s="14">
        <v>200</v>
      </c>
      <c r="C2879" s="14">
        <v>200</v>
      </c>
      <c r="D2879" s="14" t="s">
        <v>605</v>
      </c>
      <c r="E2879" s="14">
        <v>180</v>
      </c>
      <c r="F2879" s="14">
        <v>80</v>
      </c>
      <c r="G2879" s="14">
        <v>30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2">
        <v>2</v>
      </c>
      <c r="B2880" s="14">
        <v>200</v>
      </c>
      <c r="C2880" s="14">
        <v>200</v>
      </c>
      <c r="D2880" s="14" t="s">
        <v>635</v>
      </c>
      <c r="E2880" s="14">
        <v>180</v>
      </c>
      <c r="F2880" s="14">
        <v>20</v>
      </c>
      <c r="G2880" s="14">
        <v>30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2">
        <v>2</v>
      </c>
      <c r="B2881" s="14">
        <v>200</v>
      </c>
      <c r="C2881" s="14">
        <v>200</v>
      </c>
      <c r="D2881" s="14" t="s">
        <v>633</v>
      </c>
      <c r="E2881" s="14">
        <v>180</v>
      </c>
      <c r="F2881" s="14">
        <v>20</v>
      </c>
      <c r="G2881" s="14">
        <v>30</v>
      </c>
      <c r="H2881" s="12">
        <v>0</v>
      </c>
      <c r="I2881" s="12">
        <v>246</v>
      </c>
      <c r="J2881" s="12">
        <v>0</v>
      </c>
      <c r="K2881" s="12">
        <v>0</v>
      </c>
      <c r="L2881" s="12">
        <v>0</v>
      </c>
      <c r="M2881" s="12">
        <v>0</v>
      </c>
      <c r="N2881" s="12">
        <v>0</v>
      </c>
    </row>
    <row r="2882" spans="1:14" s="14" customFormat="1">
      <c r="A2882" s="22">
        <v>2</v>
      </c>
      <c r="B2882" s="14">
        <v>200</v>
      </c>
      <c r="C2882" s="14">
        <v>200</v>
      </c>
      <c r="D2882" s="14" t="s">
        <v>651</v>
      </c>
      <c r="E2882" s="14">
        <v>180</v>
      </c>
      <c r="F2882" s="14">
        <v>20</v>
      </c>
      <c r="G2882" s="14">
        <v>30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2">
        <v>2</v>
      </c>
      <c r="B2883" s="14">
        <v>200</v>
      </c>
      <c r="C2883" s="14">
        <v>200</v>
      </c>
      <c r="D2883" s="14" t="s">
        <v>1319</v>
      </c>
      <c r="E2883" s="14">
        <v>180</v>
      </c>
      <c r="F2883" s="14">
        <v>20</v>
      </c>
      <c r="G2883" s="14">
        <v>30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2"/>
      <c r="H2884" s="12"/>
      <c r="I2884" s="12"/>
      <c r="J2884" s="12"/>
      <c r="K2884" s="12"/>
    </row>
    <row r="2885" spans="1:14" s="14" customFormat="1">
      <c r="A2885" s="22">
        <v>2</v>
      </c>
      <c r="B2885" s="14">
        <v>400</v>
      </c>
      <c r="C2885" s="14">
        <v>200</v>
      </c>
      <c r="D2885" s="14" t="s">
        <v>1485</v>
      </c>
      <c r="E2885" s="14">
        <v>180</v>
      </c>
      <c r="F2885" s="14">
        <v>80</v>
      </c>
      <c r="G2885" s="14">
        <v>30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2">
        <v>2</v>
      </c>
      <c r="B2886" s="14">
        <v>400</v>
      </c>
      <c r="C2886" s="14">
        <v>200</v>
      </c>
      <c r="D2886" s="14" t="s">
        <v>605</v>
      </c>
      <c r="E2886" s="14">
        <v>180</v>
      </c>
      <c r="F2886" s="14">
        <v>80</v>
      </c>
      <c r="G2886" s="14">
        <v>30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2">
        <v>2</v>
      </c>
      <c r="B2887" s="14">
        <v>400</v>
      </c>
      <c r="C2887" s="14">
        <v>200</v>
      </c>
      <c r="D2887" s="14" t="s">
        <v>635</v>
      </c>
      <c r="E2887" s="14">
        <v>180</v>
      </c>
      <c r="F2887" s="14">
        <v>20</v>
      </c>
      <c r="G2887" s="14">
        <v>30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2">
        <v>2</v>
      </c>
      <c r="B2888" s="14">
        <v>400</v>
      </c>
      <c r="C2888" s="14">
        <v>200</v>
      </c>
      <c r="D2888" s="14" t="s">
        <v>633</v>
      </c>
      <c r="E2888" s="14">
        <v>180</v>
      </c>
      <c r="F2888" s="14">
        <v>20</v>
      </c>
      <c r="G2888" s="14">
        <v>30</v>
      </c>
      <c r="H2888" s="12">
        <v>0</v>
      </c>
      <c r="I2888" s="12">
        <v>246</v>
      </c>
      <c r="J2888" s="12">
        <v>0</v>
      </c>
      <c r="K2888" s="12">
        <v>0</v>
      </c>
      <c r="L2888" s="12">
        <v>0</v>
      </c>
      <c r="M2888" s="12">
        <v>0</v>
      </c>
      <c r="N2888" s="12">
        <v>0</v>
      </c>
    </row>
    <row r="2889" spans="1:14" s="14" customFormat="1">
      <c r="A2889" s="22">
        <v>2</v>
      </c>
      <c r="B2889" s="14">
        <v>400</v>
      </c>
      <c r="C2889" s="14">
        <v>200</v>
      </c>
      <c r="D2889" s="14" t="s">
        <v>651</v>
      </c>
      <c r="E2889" s="14">
        <v>180</v>
      </c>
      <c r="F2889" s="14">
        <v>20</v>
      </c>
      <c r="G2889" s="14">
        <v>30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2">
        <v>2</v>
      </c>
      <c r="B2890" s="14">
        <v>400</v>
      </c>
      <c r="C2890" s="14">
        <v>200</v>
      </c>
      <c r="D2890" s="14" t="s">
        <v>1319</v>
      </c>
      <c r="E2890" s="14">
        <v>180</v>
      </c>
      <c r="F2890" s="14">
        <v>20</v>
      </c>
      <c r="G2890" s="14">
        <v>30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2"/>
      <c r="H2891" s="12"/>
      <c r="I2891" s="12"/>
      <c r="J2891" s="12"/>
      <c r="K2891" s="12"/>
    </row>
    <row r="2892" spans="1:14" s="14" customFormat="1">
      <c r="A2892" s="22">
        <v>2</v>
      </c>
      <c r="B2892" s="14">
        <v>200</v>
      </c>
      <c r="C2892" s="14">
        <v>400</v>
      </c>
      <c r="D2892" s="14" t="s">
        <v>1485</v>
      </c>
      <c r="E2892" s="14">
        <v>180</v>
      </c>
      <c r="F2892" s="14">
        <v>80</v>
      </c>
      <c r="G2892" s="14">
        <v>30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2">
        <v>2</v>
      </c>
      <c r="B2893" s="14">
        <v>200</v>
      </c>
      <c r="C2893" s="14">
        <v>400</v>
      </c>
      <c r="D2893" s="14" t="s">
        <v>605</v>
      </c>
      <c r="E2893" s="14">
        <v>180</v>
      </c>
      <c r="F2893" s="14">
        <v>80</v>
      </c>
      <c r="G2893" s="14">
        <v>30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2">
        <v>2</v>
      </c>
      <c r="B2894" s="14">
        <v>200</v>
      </c>
      <c r="C2894" s="14">
        <v>400</v>
      </c>
      <c r="D2894" s="14" t="s">
        <v>635</v>
      </c>
      <c r="E2894" s="14">
        <v>180</v>
      </c>
      <c r="F2894" s="14">
        <v>20</v>
      </c>
      <c r="G2894" s="14">
        <v>30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2">
        <v>2</v>
      </c>
      <c r="B2895" s="14">
        <v>200</v>
      </c>
      <c r="C2895" s="14">
        <v>400</v>
      </c>
      <c r="D2895" s="14" t="s">
        <v>633</v>
      </c>
      <c r="E2895" s="14">
        <v>180</v>
      </c>
      <c r="F2895" s="14">
        <v>20</v>
      </c>
      <c r="G2895" s="14">
        <v>30</v>
      </c>
      <c r="H2895" s="12">
        <v>0</v>
      </c>
      <c r="I2895" s="12">
        <v>246</v>
      </c>
      <c r="J2895" s="12">
        <v>0</v>
      </c>
      <c r="K2895" s="12">
        <v>0</v>
      </c>
      <c r="L2895" s="12">
        <v>0</v>
      </c>
      <c r="M2895" s="12">
        <v>0</v>
      </c>
      <c r="N2895" s="12">
        <v>0</v>
      </c>
    </row>
    <row r="2896" spans="1:14" s="14" customFormat="1">
      <c r="A2896" s="22">
        <v>2</v>
      </c>
      <c r="B2896" s="14">
        <v>200</v>
      </c>
      <c r="C2896" s="14">
        <v>400</v>
      </c>
      <c r="D2896" s="14" t="s">
        <v>651</v>
      </c>
      <c r="E2896" s="14">
        <v>180</v>
      </c>
      <c r="F2896" s="14">
        <v>20</v>
      </c>
      <c r="G2896" s="14">
        <v>30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2">
        <v>2</v>
      </c>
      <c r="B2897" s="14">
        <v>200</v>
      </c>
      <c r="C2897" s="14">
        <v>400</v>
      </c>
      <c r="D2897" s="14" t="s">
        <v>1319</v>
      </c>
      <c r="E2897" s="14">
        <v>180</v>
      </c>
      <c r="F2897" s="14">
        <v>20</v>
      </c>
      <c r="G2897" s="14">
        <v>30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2"/>
      <c r="H2898" s="12"/>
      <c r="I2898" s="12"/>
      <c r="J2898" s="12"/>
      <c r="K2898" s="12"/>
    </row>
    <row r="2899" spans="1:14" s="14" customFormat="1">
      <c r="A2899" s="22">
        <v>2</v>
      </c>
      <c r="B2899" s="14">
        <v>400</v>
      </c>
      <c r="C2899" s="14">
        <v>400</v>
      </c>
      <c r="D2899" s="14" t="s">
        <v>1485</v>
      </c>
      <c r="E2899" s="14">
        <v>80</v>
      </c>
      <c r="F2899" s="14">
        <v>40</v>
      </c>
      <c r="G2899" s="14">
        <v>30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2">
        <v>2</v>
      </c>
      <c r="B2900" s="14">
        <v>400</v>
      </c>
      <c r="C2900" s="14">
        <v>400</v>
      </c>
      <c r="D2900" s="14" t="s">
        <v>605</v>
      </c>
      <c r="E2900" s="14">
        <v>80</v>
      </c>
      <c r="F2900" s="14">
        <v>40</v>
      </c>
      <c r="G2900" s="14">
        <v>30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2">
        <v>2</v>
      </c>
      <c r="B2901" s="14">
        <v>400</v>
      </c>
      <c r="C2901" s="14">
        <v>400</v>
      </c>
      <c r="D2901" s="14" t="s">
        <v>635</v>
      </c>
      <c r="E2901" s="14">
        <v>80</v>
      </c>
      <c r="F2901" s="14">
        <v>10</v>
      </c>
      <c r="G2901" s="14">
        <v>30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2">
        <v>2</v>
      </c>
      <c r="B2902" s="14">
        <v>400</v>
      </c>
      <c r="C2902" s="14">
        <v>400</v>
      </c>
      <c r="D2902" s="14" t="s">
        <v>633</v>
      </c>
      <c r="E2902" s="14">
        <v>80</v>
      </c>
      <c r="F2902" s="14">
        <v>10</v>
      </c>
      <c r="G2902" s="14">
        <v>30</v>
      </c>
      <c r="H2902" s="12">
        <v>0</v>
      </c>
      <c r="I2902" s="12">
        <v>246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</row>
    <row r="2903" spans="1:14" s="14" customFormat="1">
      <c r="A2903" s="22">
        <v>2</v>
      </c>
      <c r="B2903" s="14">
        <v>400</v>
      </c>
      <c r="C2903" s="14">
        <v>400</v>
      </c>
      <c r="D2903" s="14" t="s">
        <v>651</v>
      </c>
      <c r="E2903" s="14">
        <v>80</v>
      </c>
      <c r="F2903" s="14">
        <v>10</v>
      </c>
      <c r="G2903" s="14">
        <v>30</v>
      </c>
      <c r="H2903" s="12">
        <v>0</v>
      </c>
      <c r="I2903" s="12">
        <v>246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</row>
    <row r="2904" spans="1:14" s="14" customFormat="1">
      <c r="A2904" s="22">
        <v>2</v>
      </c>
      <c r="B2904" s="14">
        <v>400</v>
      </c>
      <c r="C2904" s="14">
        <v>400</v>
      </c>
      <c r="D2904" s="14" t="s">
        <v>1319</v>
      </c>
      <c r="E2904" s="14">
        <v>80</v>
      </c>
      <c r="F2904" s="14">
        <v>10</v>
      </c>
      <c r="G2904" s="14">
        <v>30</v>
      </c>
      <c r="H2904" s="12">
        <v>0</v>
      </c>
      <c r="I2904" s="12">
        <v>246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</row>
    <row r="2905" spans="1:14" s="14" customFormat="1">
      <c r="A2905" s="22"/>
      <c r="H2905" s="12"/>
      <c r="I2905" s="12"/>
      <c r="J2905" s="12"/>
      <c r="K2905" s="12"/>
    </row>
    <row r="2906" spans="1:14">
      <c r="A2906" s="11" t="s">
        <v>1253</v>
      </c>
    </row>
    <row r="2907" spans="1:14">
      <c r="A2907" s="11" t="s">
        <v>1488</v>
      </c>
    </row>
    <row r="2908" spans="1:14">
      <c r="A2908" s="11" t="s">
        <v>1489</v>
      </c>
    </row>
    <row r="2909" spans="1:14">
      <c r="A2909" s="11" t="s">
        <v>1490</v>
      </c>
      <c r="B2909" s="12">
        <v>120</v>
      </c>
      <c r="C2909" s="12">
        <v>250</v>
      </c>
      <c r="D2909" s="12" t="s">
        <v>614</v>
      </c>
      <c r="E2909" s="12">
        <v>100</v>
      </c>
      <c r="F2909" s="12">
        <v>40</v>
      </c>
      <c r="G2909" s="12">
        <v>80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1491</v>
      </c>
      <c r="B2910" s="12">
        <v>120</v>
      </c>
      <c r="C2910" s="12">
        <v>250</v>
      </c>
      <c r="D2910" s="12" t="s">
        <v>1356</v>
      </c>
      <c r="E2910" s="12">
        <v>100</v>
      </c>
      <c r="F2910" s="12">
        <v>40</v>
      </c>
      <c r="G2910" s="12">
        <v>80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1491</v>
      </c>
      <c r="B2911" s="12">
        <v>120</v>
      </c>
      <c r="C2911" s="12">
        <v>250</v>
      </c>
      <c r="D2911" s="12" t="s">
        <v>612</v>
      </c>
      <c r="E2911" s="12">
        <v>100</v>
      </c>
      <c r="F2911" s="12">
        <v>40</v>
      </c>
      <c r="G2911" s="12">
        <v>80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1491</v>
      </c>
      <c r="B2912" s="12">
        <v>270</v>
      </c>
      <c r="C2912" s="12">
        <v>120</v>
      </c>
      <c r="D2912" s="12" t="s">
        <v>614</v>
      </c>
      <c r="E2912" s="12">
        <v>100</v>
      </c>
      <c r="F2912" s="12">
        <v>40</v>
      </c>
      <c r="G2912" s="12">
        <v>80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1491</v>
      </c>
      <c r="B2913" s="12">
        <v>270</v>
      </c>
      <c r="C2913" s="12">
        <v>120</v>
      </c>
      <c r="D2913" s="12" t="s">
        <v>1356</v>
      </c>
      <c r="E2913" s="12">
        <v>100</v>
      </c>
      <c r="F2913" s="12">
        <v>40</v>
      </c>
      <c r="G2913" s="12">
        <v>80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1491</v>
      </c>
      <c r="B2914" s="12">
        <v>270</v>
      </c>
      <c r="C2914" s="12">
        <v>120</v>
      </c>
      <c r="D2914" s="12" t="s">
        <v>612</v>
      </c>
      <c r="E2914" s="12">
        <v>100</v>
      </c>
      <c r="F2914" s="12">
        <v>40</v>
      </c>
      <c r="G2914" s="12">
        <v>80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1491</v>
      </c>
      <c r="B2915" s="12">
        <v>200</v>
      </c>
      <c r="C2915" s="12">
        <v>200</v>
      </c>
      <c r="D2915" s="12" t="s">
        <v>614</v>
      </c>
      <c r="E2915" s="12">
        <v>200</v>
      </c>
      <c r="F2915" s="12">
        <v>80</v>
      </c>
      <c r="G2915" s="12">
        <v>80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1491</v>
      </c>
      <c r="B2916" s="12">
        <v>200</v>
      </c>
      <c r="C2916" s="12">
        <v>200</v>
      </c>
      <c r="D2916" s="12" t="s">
        <v>1356</v>
      </c>
      <c r="E2916" s="12">
        <v>200</v>
      </c>
      <c r="F2916" s="12">
        <v>80</v>
      </c>
      <c r="G2916" s="12">
        <v>80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1491</v>
      </c>
      <c r="B2917" s="12">
        <v>200</v>
      </c>
      <c r="C2917" s="12">
        <v>200</v>
      </c>
      <c r="D2917" s="12" t="s">
        <v>612</v>
      </c>
      <c r="E2917" s="12">
        <v>200</v>
      </c>
      <c r="F2917" s="12">
        <v>80</v>
      </c>
      <c r="G2917" s="12">
        <v>80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>
      <c r="A2918" s="11" t="s">
        <v>1491</v>
      </c>
      <c r="B2918" s="12">
        <v>200</v>
      </c>
      <c r="C2918" s="12">
        <v>200</v>
      </c>
      <c r="D2918" s="12" t="s">
        <v>1372</v>
      </c>
      <c r="E2918" s="12">
        <v>200</v>
      </c>
      <c r="F2918" s="12">
        <v>10</v>
      </c>
      <c r="G2918" s="12">
        <v>80</v>
      </c>
      <c r="H2918" s="12">
        <v>0</v>
      </c>
      <c r="I2918" s="12">
        <v>246</v>
      </c>
      <c r="J2918" s="12">
        <v>0</v>
      </c>
      <c r="K2918" s="12">
        <v>0</v>
      </c>
      <c r="L2918" s="12">
        <v>0</v>
      </c>
      <c r="M2918" s="12">
        <v>0</v>
      </c>
      <c r="N2918" s="12">
        <v>0</v>
      </c>
    </row>
    <row r="2919" spans="1:14">
      <c r="A2919" s="11" t="s">
        <v>1491</v>
      </c>
      <c r="B2919" s="12">
        <v>200</v>
      </c>
      <c r="C2919" s="12">
        <v>200</v>
      </c>
      <c r="D2919" s="12" t="s">
        <v>613</v>
      </c>
      <c r="E2919" s="12">
        <v>200</v>
      </c>
      <c r="F2919" s="12">
        <v>10</v>
      </c>
      <c r="G2919" s="12">
        <v>80</v>
      </c>
      <c r="H2919" s="12">
        <v>0</v>
      </c>
      <c r="I2919" s="12">
        <v>246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</row>
    <row r="2920" spans="1:14">
      <c r="A2920" s="11" t="s">
        <v>1491</v>
      </c>
      <c r="B2920" s="12">
        <v>200</v>
      </c>
      <c r="C2920" s="12">
        <v>200</v>
      </c>
      <c r="D2920" s="12" t="s">
        <v>611</v>
      </c>
      <c r="E2920" s="12">
        <v>200</v>
      </c>
      <c r="F2920" s="12">
        <v>10</v>
      </c>
      <c r="G2920" s="12">
        <v>80</v>
      </c>
      <c r="H2920" s="12">
        <v>0</v>
      </c>
      <c r="I2920" s="12">
        <v>246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1491</v>
      </c>
      <c r="B2921" s="18">
        <v>92</v>
      </c>
      <c r="C2921" s="18">
        <v>37</v>
      </c>
      <c r="D2921" s="18" t="s">
        <v>1376</v>
      </c>
      <c r="E2921" s="18">
        <v>5</v>
      </c>
      <c r="F2921" s="18">
        <v>1</v>
      </c>
      <c r="G2921" s="18">
        <v>60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 s="18" customFormat="1">
      <c r="A2922" s="17" t="s">
        <v>1491</v>
      </c>
      <c r="B2922" s="18">
        <v>160</v>
      </c>
      <c r="C2922" s="18">
        <v>200</v>
      </c>
      <c r="D2922" s="18" t="s">
        <v>1376</v>
      </c>
      <c r="E2922" s="18">
        <v>5</v>
      </c>
      <c r="F2922" s="18">
        <v>1</v>
      </c>
      <c r="G2922" s="18">
        <v>60</v>
      </c>
      <c r="H2922" s="18">
        <v>0</v>
      </c>
      <c r="I2922" s="18">
        <v>249</v>
      </c>
      <c r="J2922" s="18">
        <v>0</v>
      </c>
      <c r="K2922" s="18">
        <v>0</v>
      </c>
      <c r="L2922" s="12">
        <v>0</v>
      </c>
      <c r="M2922" s="12">
        <v>0</v>
      </c>
      <c r="N2922" s="12">
        <v>0</v>
      </c>
    </row>
    <row r="2923" spans="1:14" s="18" customFormat="1">
      <c r="A2923" s="17" t="s">
        <v>1491</v>
      </c>
      <c r="B2923" s="18">
        <v>336</v>
      </c>
      <c r="C2923" s="18">
        <v>246</v>
      </c>
      <c r="D2923" s="18" t="s">
        <v>1099</v>
      </c>
      <c r="E2923" s="18">
        <v>5</v>
      </c>
      <c r="F2923" s="18">
        <v>1</v>
      </c>
      <c r="G2923" s="18">
        <v>60</v>
      </c>
      <c r="H2923" s="18">
        <v>0</v>
      </c>
      <c r="I2923" s="18">
        <v>249</v>
      </c>
      <c r="J2923" s="18">
        <v>0</v>
      </c>
      <c r="K2923" s="18">
        <v>0</v>
      </c>
      <c r="L2923" s="12">
        <v>0</v>
      </c>
      <c r="M2923" s="12">
        <v>0</v>
      </c>
      <c r="N2923" s="12">
        <v>0</v>
      </c>
    </row>
    <row r="2924" spans="1:14" s="18" customFormat="1">
      <c r="A2924" s="17" t="s">
        <v>1491</v>
      </c>
      <c r="B2924" s="18">
        <v>200</v>
      </c>
      <c r="C2924" s="18">
        <v>200</v>
      </c>
      <c r="D2924" s="18" t="s">
        <v>1104</v>
      </c>
      <c r="E2924" s="18">
        <v>200</v>
      </c>
      <c r="F2924" s="18">
        <v>2</v>
      </c>
      <c r="G2924" s="18">
        <v>120</v>
      </c>
      <c r="H2924" s="18">
        <v>0</v>
      </c>
      <c r="I2924" s="18">
        <v>249</v>
      </c>
      <c r="J2924" s="18">
        <v>0</v>
      </c>
      <c r="K2924" s="18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1490</v>
      </c>
      <c r="B2925" s="12">
        <v>89</v>
      </c>
      <c r="C2925" s="12">
        <v>320</v>
      </c>
      <c r="D2925" s="12" t="s">
        <v>614</v>
      </c>
      <c r="E2925" s="12">
        <v>20</v>
      </c>
      <c r="F2925" s="12">
        <v>5</v>
      </c>
      <c r="G2925" s="12">
        <v>30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1491</v>
      </c>
      <c r="B2926" s="12">
        <v>89</v>
      </c>
      <c r="C2926" s="12">
        <v>320</v>
      </c>
      <c r="D2926" s="12" t="s">
        <v>1356</v>
      </c>
      <c r="E2926" s="12">
        <v>20</v>
      </c>
      <c r="F2926" s="12">
        <v>5</v>
      </c>
      <c r="G2926" s="12">
        <v>30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1491</v>
      </c>
      <c r="B2927" s="12">
        <v>89</v>
      </c>
      <c r="C2927" s="12">
        <v>320</v>
      </c>
      <c r="D2927" s="12" t="s">
        <v>612</v>
      </c>
      <c r="E2927" s="12">
        <v>20</v>
      </c>
      <c r="F2927" s="12">
        <v>5</v>
      </c>
      <c r="G2927" s="12">
        <v>30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1490</v>
      </c>
      <c r="B2928" s="12">
        <v>56</v>
      </c>
      <c r="C2928" s="12">
        <v>259</v>
      </c>
      <c r="D2928" s="12" t="s">
        <v>614</v>
      </c>
      <c r="E2928" s="12">
        <v>20</v>
      </c>
      <c r="F2928" s="12">
        <v>5</v>
      </c>
      <c r="G2928" s="12">
        <v>30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1491</v>
      </c>
      <c r="B2929" s="12">
        <v>56</v>
      </c>
      <c r="C2929" s="12">
        <v>259</v>
      </c>
      <c r="D2929" s="12" t="s">
        <v>1356</v>
      </c>
      <c r="E2929" s="12">
        <v>20</v>
      </c>
      <c r="F2929" s="12">
        <v>5</v>
      </c>
      <c r="G2929" s="12">
        <v>30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1491</v>
      </c>
      <c r="B2930" s="12">
        <v>56</v>
      </c>
      <c r="C2930" s="12">
        <v>259</v>
      </c>
      <c r="D2930" s="12" t="s">
        <v>612</v>
      </c>
      <c r="E2930" s="12">
        <v>20</v>
      </c>
      <c r="F2930" s="12">
        <v>5</v>
      </c>
      <c r="G2930" s="12">
        <v>30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1490</v>
      </c>
      <c r="B2931" s="12">
        <v>69</v>
      </c>
      <c r="C2931" s="12">
        <v>116</v>
      </c>
      <c r="D2931" s="12" t="s">
        <v>614</v>
      </c>
      <c r="E2931" s="12">
        <v>20</v>
      </c>
      <c r="F2931" s="12">
        <v>5</v>
      </c>
      <c r="G2931" s="12">
        <v>30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1491</v>
      </c>
      <c r="B2932" s="12">
        <v>69</v>
      </c>
      <c r="C2932" s="12">
        <v>116</v>
      </c>
      <c r="D2932" s="12" t="s">
        <v>1356</v>
      </c>
      <c r="E2932" s="12">
        <v>20</v>
      </c>
      <c r="F2932" s="12">
        <v>5</v>
      </c>
      <c r="G2932" s="12">
        <v>30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1491</v>
      </c>
      <c r="B2933" s="12">
        <v>69</v>
      </c>
      <c r="C2933" s="12">
        <v>116</v>
      </c>
      <c r="D2933" s="12" t="s">
        <v>612</v>
      </c>
      <c r="E2933" s="12">
        <v>20</v>
      </c>
      <c r="F2933" s="12">
        <v>5</v>
      </c>
      <c r="G2933" s="12">
        <v>30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1490</v>
      </c>
      <c r="B2934" s="12">
        <v>99</v>
      </c>
      <c r="C2934" s="12">
        <v>228</v>
      </c>
      <c r="D2934" s="12" t="s">
        <v>614</v>
      </c>
      <c r="E2934" s="12">
        <v>20</v>
      </c>
      <c r="F2934" s="12">
        <v>5</v>
      </c>
      <c r="G2934" s="12">
        <v>30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1491</v>
      </c>
      <c r="B2935" s="12">
        <v>99</v>
      </c>
      <c r="C2935" s="12">
        <v>228</v>
      </c>
      <c r="D2935" s="12" t="s">
        <v>1356</v>
      </c>
      <c r="E2935" s="12">
        <v>20</v>
      </c>
      <c r="F2935" s="12">
        <v>5</v>
      </c>
      <c r="G2935" s="12">
        <v>30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1491</v>
      </c>
      <c r="B2936" s="12">
        <v>99</v>
      </c>
      <c r="C2936" s="12">
        <v>228</v>
      </c>
      <c r="D2936" s="12" t="s">
        <v>612</v>
      </c>
      <c r="E2936" s="12">
        <v>20</v>
      </c>
      <c r="F2936" s="12">
        <v>5</v>
      </c>
      <c r="G2936" s="12">
        <v>30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1490</v>
      </c>
      <c r="B2937" s="12">
        <v>183</v>
      </c>
      <c r="C2937" s="12">
        <v>141</v>
      </c>
      <c r="D2937" s="12" t="s">
        <v>614</v>
      </c>
      <c r="E2937" s="12">
        <v>20</v>
      </c>
      <c r="F2937" s="12">
        <v>5</v>
      </c>
      <c r="G2937" s="12">
        <v>30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1491</v>
      </c>
      <c r="B2938" s="12">
        <v>183</v>
      </c>
      <c r="C2938" s="12">
        <v>141</v>
      </c>
      <c r="D2938" s="12" t="s">
        <v>1356</v>
      </c>
      <c r="E2938" s="12">
        <v>20</v>
      </c>
      <c r="F2938" s="12">
        <v>5</v>
      </c>
      <c r="G2938" s="12">
        <v>30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1491</v>
      </c>
      <c r="B2939" s="12">
        <v>183</v>
      </c>
      <c r="C2939" s="12">
        <v>141</v>
      </c>
      <c r="D2939" s="12" t="s">
        <v>612</v>
      </c>
      <c r="E2939" s="12">
        <v>20</v>
      </c>
      <c r="F2939" s="12">
        <v>5</v>
      </c>
      <c r="G2939" s="12">
        <v>30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1490</v>
      </c>
      <c r="B2940" s="12">
        <v>143</v>
      </c>
      <c r="C2940" s="12">
        <v>342</v>
      </c>
      <c r="D2940" s="12" t="s">
        <v>614</v>
      </c>
      <c r="E2940" s="12">
        <v>20</v>
      </c>
      <c r="F2940" s="12">
        <v>5</v>
      </c>
      <c r="G2940" s="12">
        <v>30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1491</v>
      </c>
      <c r="B2941" s="12">
        <v>143</v>
      </c>
      <c r="C2941" s="12">
        <v>342</v>
      </c>
      <c r="D2941" s="12" t="s">
        <v>1356</v>
      </c>
      <c r="E2941" s="12">
        <v>20</v>
      </c>
      <c r="F2941" s="12">
        <v>5</v>
      </c>
      <c r="G2941" s="12">
        <v>30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1491</v>
      </c>
      <c r="B2942" s="12">
        <v>143</v>
      </c>
      <c r="C2942" s="12">
        <v>342</v>
      </c>
      <c r="D2942" s="12" t="s">
        <v>612</v>
      </c>
      <c r="E2942" s="12">
        <v>20</v>
      </c>
      <c r="F2942" s="12">
        <v>5</v>
      </c>
      <c r="G2942" s="12">
        <v>30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1490</v>
      </c>
      <c r="B2943" s="12">
        <v>274</v>
      </c>
      <c r="C2943" s="12">
        <v>224</v>
      </c>
      <c r="D2943" s="12" t="s">
        <v>614</v>
      </c>
      <c r="E2943" s="12">
        <v>20</v>
      </c>
      <c r="F2943" s="12">
        <v>5</v>
      </c>
      <c r="G2943" s="12">
        <v>30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1491</v>
      </c>
      <c r="B2944" s="12">
        <v>274</v>
      </c>
      <c r="C2944" s="12">
        <v>224</v>
      </c>
      <c r="D2944" s="12" t="s">
        <v>1356</v>
      </c>
      <c r="E2944" s="12">
        <v>20</v>
      </c>
      <c r="F2944" s="12">
        <v>5</v>
      </c>
      <c r="G2944" s="12">
        <v>30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1491</v>
      </c>
      <c r="B2945" s="12">
        <v>274</v>
      </c>
      <c r="C2945" s="12">
        <v>224</v>
      </c>
      <c r="D2945" s="12" t="s">
        <v>612</v>
      </c>
      <c r="E2945" s="12">
        <v>20</v>
      </c>
      <c r="F2945" s="12">
        <v>5</v>
      </c>
      <c r="G2945" s="12">
        <v>30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1490</v>
      </c>
      <c r="B2946" s="12">
        <v>336</v>
      </c>
      <c r="C2946" s="12">
        <v>246</v>
      </c>
      <c r="D2946" s="12" t="s">
        <v>614</v>
      </c>
      <c r="E2946" s="12">
        <v>20</v>
      </c>
      <c r="F2946" s="12">
        <v>5</v>
      </c>
      <c r="G2946" s="12">
        <v>30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1491</v>
      </c>
      <c r="B2947" s="12">
        <v>336</v>
      </c>
      <c r="C2947" s="12">
        <v>246</v>
      </c>
      <c r="D2947" s="12" t="s">
        <v>1356</v>
      </c>
      <c r="E2947" s="12">
        <v>20</v>
      </c>
      <c r="F2947" s="12">
        <v>5</v>
      </c>
      <c r="G2947" s="12">
        <v>30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1491</v>
      </c>
      <c r="B2948" s="12">
        <v>336</v>
      </c>
      <c r="C2948" s="12">
        <v>246</v>
      </c>
      <c r="D2948" s="12" t="s">
        <v>612</v>
      </c>
      <c r="E2948" s="12">
        <v>20</v>
      </c>
      <c r="F2948" s="12">
        <v>5</v>
      </c>
      <c r="G2948" s="12">
        <v>30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1490</v>
      </c>
      <c r="B2949" s="12">
        <v>326</v>
      </c>
      <c r="C2949" s="12">
        <v>180</v>
      </c>
      <c r="D2949" s="12" t="s">
        <v>614</v>
      </c>
      <c r="E2949" s="12">
        <v>20</v>
      </c>
      <c r="F2949" s="12">
        <v>5</v>
      </c>
      <c r="G2949" s="12">
        <v>30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1491</v>
      </c>
      <c r="B2950" s="12">
        <v>326</v>
      </c>
      <c r="C2950" s="12">
        <v>180</v>
      </c>
      <c r="D2950" s="12" t="s">
        <v>1356</v>
      </c>
      <c r="E2950" s="12">
        <v>20</v>
      </c>
      <c r="F2950" s="12">
        <v>5</v>
      </c>
      <c r="G2950" s="12">
        <v>30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1491</v>
      </c>
      <c r="B2951" s="12">
        <v>326</v>
      </c>
      <c r="C2951" s="12">
        <v>180</v>
      </c>
      <c r="D2951" s="12" t="s">
        <v>612</v>
      </c>
      <c r="E2951" s="12">
        <v>20</v>
      </c>
      <c r="F2951" s="12">
        <v>5</v>
      </c>
      <c r="G2951" s="12">
        <v>30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2" spans="1:14">
      <c r="A2952" s="11" t="s">
        <v>1490</v>
      </c>
      <c r="B2952" s="12">
        <v>354</v>
      </c>
      <c r="C2952" s="12">
        <v>27</v>
      </c>
      <c r="D2952" s="12" t="s">
        <v>614</v>
      </c>
      <c r="E2952" s="12">
        <v>20</v>
      </c>
      <c r="F2952" s="12">
        <v>5</v>
      </c>
      <c r="G2952" s="12">
        <v>30</v>
      </c>
      <c r="H2952" s="12">
        <v>0</v>
      </c>
      <c r="I2952" s="12">
        <v>246</v>
      </c>
      <c r="J2952" s="12">
        <v>0</v>
      </c>
      <c r="K2952" s="12">
        <v>0</v>
      </c>
      <c r="L2952" s="12">
        <v>0</v>
      </c>
      <c r="M2952" s="12">
        <v>0</v>
      </c>
      <c r="N2952" s="12">
        <v>0</v>
      </c>
    </row>
    <row r="2953" spans="1:14">
      <c r="A2953" s="11" t="s">
        <v>1491</v>
      </c>
      <c r="B2953" s="12">
        <v>354</v>
      </c>
      <c r="C2953" s="12">
        <v>27</v>
      </c>
      <c r="D2953" s="12" t="s">
        <v>1356</v>
      </c>
      <c r="E2953" s="12">
        <v>20</v>
      </c>
      <c r="F2953" s="12">
        <v>5</v>
      </c>
      <c r="G2953" s="12">
        <v>30</v>
      </c>
      <c r="H2953" s="12">
        <v>0</v>
      </c>
      <c r="I2953" s="12">
        <v>246</v>
      </c>
      <c r="J2953" s="12">
        <v>0</v>
      </c>
      <c r="K2953" s="12">
        <v>0</v>
      </c>
      <c r="L2953" s="12">
        <v>0</v>
      </c>
      <c r="M2953" s="12">
        <v>0</v>
      </c>
      <c r="N2953" s="12">
        <v>0</v>
      </c>
    </row>
    <row r="2954" spans="1:14">
      <c r="A2954" s="11" t="s">
        <v>1491</v>
      </c>
      <c r="B2954" s="12">
        <v>354</v>
      </c>
      <c r="C2954" s="12">
        <v>27</v>
      </c>
      <c r="D2954" s="12" t="s">
        <v>612</v>
      </c>
      <c r="E2954" s="12">
        <v>20</v>
      </c>
      <c r="F2954" s="12">
        <v>5</v>
      </c>
      <c r="G2954" s="12">
        <v>30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6" spans="1:14">
      <c r="A2956" s="11" t="s">
        <v>1305</v>
      </c>
    </row>
    <row r="2957" spans="1:14">
      <c r="A2957" s="11" t="s">
        <v>1492</v>
      </c>
      <c r="B2957" s="12">
        <v>200</v>
      </c>
      <c r="C2957" s="12">
        <v>200</v>
      </c>
      <c r="D2957" s="12" t="s">
        <v>616</v>
      </c>
      <c r="E2957" s="12">
        <v>80</v>
      </c>
      <c r="F2957" s="12">
        <v>40</v>
      </c>
      <c r="G2957" s="12">
        <v>80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1306</v>
      </c>
      <c r="B2958" s="12">
        <v>200</v>
      </c>
      <c r="C2958" s="12">
        <v>200</v>
      </c>
      <c r="D2958" s="12" t="s">
        <v>614</v>
      </c>
      <c r="E2958" s="12">
        <v>80</v>
      </c>
      <c r="F2958" s="12">
        <v>40</v>
      </c>
      <c r="G2958" s="12">
        <v>80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1306</v>
      </c>
      <c r="B2959" s="12">
        <v>200</v>
      </c>
      <c r="C2959" s="12">
        <v>200</v>
      </c>
      <c r="D2959" s="12" t="s">
        <v>612</v>
      </c>
      <c r="E2959" s="12">
        <v>160</v>
      </c>
      <c r="F2959" s="12">
        <v>40</v>
      </c>
      <c r="G2959" s="12">
        <v>80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1306</v>
      </c>
      <c r="B2960" s="12">
        <v>200</v>
      </c>
      <c r="C2960" s="12">
        <v>200</v>
      </c>
      <c r="D2960" s="12" t="s">
        <v>610</v>
      </c>
      <c r="E2960" s="12">
        <v>160</v>
      </c>
      <c r="F2960" s="12">
        <v>40</v>
      </c>
      <c r="G2960" s="12">
        <v>80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1306</v>
      </c>
      <c r="B2961" s="12">
        <v>200</v>
      </c>
      <c r="C2961" s="12">
        <v>200</v>
      </c>
      <c r="D2961" s="12" t="s">
        <v>616</v>
      </c>
      <c r="E2961" s="12">
        <v>200</v>
      </c>
      <c r="F2961" s="12">
        <v>80</v>
      </c>
      <c r="G2961" s="12">
        <v>80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1306</v>
      </c>
      <c r="B2962" s="12">
        <v>200</v>
      </c>
      <c r="C2962" s="12">
        <v>200</v>
      </c>
      <c r="D2962" s="12" t="s">
        <v>614</v>
      </c>
      <c r="E2962" s="12">
        <v>200</v>
      </c>
      <c r="F2962" s="12">
        <v>80</v>
      </c>
      <c r="G2962" s="12">
        <v>80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1306</v>
      </c>
      <c r="B2963" s="12">
        <v>200</v>
      </c>
      <c r="C2963" s="12">
        <v>200</v>
      </c>
      <c r="D2963" s="12" t="s">
        <v>612</v>
      </c>
      <c r="E2963" s="12">
        <v>200</v>
      </c>
      <c r="F2963" s="12">
        <v>80</v>
      </c>
      <c r="G2963" s="12">
        <v>80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1306</v>
      </c>
      <c r="B2964" s="12">
        <v>200</v>
      </c>
      <c r="C2964" s="12">
        <v>200</v>
      </c>
      <c r="D2964" s="12" t="s">
        <v>610</v>
      </c>
      <c r="E2964" s="12">
        <v>200</v>
      </c>
      <c r="F2964" s="12">
        <v>80</v>
      </c>
      <c r="G2964" s="12">
        <v>80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1306</v>
      </c>
      <c r="B2965" s="12">
        <v>200</v>
      </c>
      <c r="C2965" s="12">
        <v>200</v>
      </c>
      <c r="D2965" s="12" t="s">
        <v>615</v>
      </c>
      <c r="E2965" s="12">
        <v>200</v>
      </c>
      <c r="F2965" s="12">
        <v>10</v>
      </c>
      <c r="G2965" s="12">
        <v>80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>
      <c r="A2966" s="11" t="s">
        <v>1306</v>
      </c>
      <c r="B2966" s="12">
        <v>200</v>
      </c>
      <c r="C2966" s="12">
        <v>200</v>
      </c>
      <c r="D2966" s="12" t="s">
        <v>1372</v>
      </c>
      <c r="E2966" s="12">
        <v>200</v>
      </c>
      <c r="F2966" s="12">
        <v>10</v>
      </c>
      <c r="G2966" s="12">
        <v>80</v>
      </c>
      <c r="H2966" s="12">
        <v>0</v>
      </c>
      <c r="I2966" s="12">
        <v>246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</row>
    <row r="2967" spans="1:14">
      <c r="A2967" s="11" t="s">
        <v>1306</v>
      </c>
      <c r="B2967" s="12">
        <v>200</v>
      </c>
      <c r="C2967" s="12">
        <v>200</v>
      </c>
      <c r="D2967" s="12" t="s">
        <v>611</v>
      </c>
      <c r="E2967" s="12">
        <v>200</v>
      </c>
      <c r="F2967" s="12">
        <v>10</v>
      </c>
      <c r="G2967" s="12">
        <v>80</v>
      </c>
      <c r="H2967" s="12">
        <v>0</v>
      </c>
      <c r="I2967" s="12">
        <v>246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</row>
    <row r="2968" spans="1:14">
      <c r="A2968" s="11" t="s">
        <v>1306</v>
      </c>
      <c r="B2968" s="12">
        <v>200</v>
      </c>
      <c r="C2968" s="12">
        <v>200</v>
      </c>
      <c r="D2968" s="12" t="s">
        <v>609</v>
      </c>
      <c r="E2968" s="12">
        <v>200</v>
      </c>
      <c r="F2968" s="12">
        <v>10</v>
      </c>
      <c r="G2968" s="12">
        <v>80</v>
      </c>
      <c r="H2968" s="12">
        <v>0</v>
      </c>
      <c r="I2968" s="12">
        <v>246</v>
      </c>
      <c r="J2968" s="12">
        <v>0</v>
      </c>
      <c r="K2968" s="12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1306</v>
      </c>
      <c r="B2969" s="18">
        <v>180</v>
      </c>
      <c r="C2969" s="18">
        <v>184</v>
      </c>
      <c r="D2969" s="18" t="s">
        <v>1376</v>
      </c>
      <c r="E2969" s="18">
        <v>5</v>
      </c>
      <c r="F2969" s="18">
        <v>1</v>
      </c>
      <c r="G2969" s="18">
        <v>60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1306</v>
      </c>
      <c r="B2970" s="18">
        <v>220</v>
      </c>
      <c r="C2970" s="18">
        <v>360</v>
      </c>
      <c r="D2970" s="18" t="s">
        <v>1376</v>
      </c>
      <c r="E2970" s="18">
        <v>5</v>
      </c>
      <c r="F2970" s="18">
        <v>1</v>
      </c>
      <c r="G2970" s="18">
        <v>60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1306</v>
      </c>
      <c r="B2971" s="18">
        <v>370</v>
      </c>
      <c r="C2971" s="18">
        <v>20</v>
      </c>
      <c r="D2971" s="18" t="s">
        <v>1099</v>
      </c>
      <c r="E2971" s="18">
        <v>5</v>
      </c>
      <c r="F2971" s="18">
        <v>1</v>
      </c>
      <c r="G2971" s="18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 s="18" customFormat="1">
      <c r="A2972" s="17" t="s">
        <v>1306</v>
      </c>
      <c r="B2972" s="18">
        <v>60</v>
      </c>
      <c r="C2972" s="18">
        <v>300</v>
      </c>
      <c r="D2972" s="18" t="s">
        <v>1099</v>
      </c>
      <c r="E2972" s="18">
        <v>5</v>
      </c>
      <c r="F2972" s="18">
        <v>1</v>
      </c>
      <c r="G2972" s="18">
        <v>120</v>
      </c>
      <c r="H2972" s="18">
        <v>0</v>
      </c>
      <c r="I2972" s="18">
        <v>249</v>
      </c>
      <c r="J2972" s="18">
        <v>0</v>
      </c>
      <c r="K2972" s="18">
        <v>0</v>
      </c>
      <c r="L2972" s="12">
        <v>0</v>
      </c>
      <c r="M2972" s="12">
        <v>0</v>
      </c>
      <c r="N2972" s="12">
        <v>0</v>
      </c>
    </row>
    <row r="2973" spans="1:14" s="18" customFormat="1">
      <c r="A2973" s="17" t="s">
        <v>1306</v>
      </c>
      <c r="B2973" s="18">
        <v>350</v>
      </c>
      <c r="C2973" s="18">
        <v>170</v>
      </c>
      <c r="D2973" s="18" t="s">
        <v>1099</v>
      </c>
      <c r="E2973" s="18">
        <v>5</v>
      </c>
      <c r="F2973" s="18">
        <v>1</v>
      </c>
      <c r="G2973" s="18">
        <v>120</v>
      </c>
      <c r="H2973" s="18">
        <v>0</v>
      </c>
      <c r="I2973" s="18">
        <v>249</v>
      </c>
      <c r="J2973" s="18">
        <v>0</v>
      </c>
      <c r="K2973" s="18">
        <v>0</v>
      </c>
      <c r="L2973" s="12">
        <v>0</v>
      </c>
      <c r="M2973" s="12">
        <v>0</v>
      </c>
      <c r="N2973" s="12">
        <v>0</v>
      </c>
    </row>
    <row r="2974" spans="1:14" s="18" customFormat="1">
      <c r="A2974" s="17" t="s">
        <v>1306</v>
      </c>
      <c r="B2974" s="18">
        <v>200</v>
      </c>
      <c r="C2974" s="18">
        <v>200</v>
      </c>
      <c r="D2974" s="18" t="s">
        <v>1104</v>
      </c>
      <c r="E2974" s="18">
        <v>200</v>
      </c>
      <c r="F2974" s="18">
        <v>2</v>
      </c>
      <c r="G2974" s="18">
        <v>120</v>
      </c>
      <c r="H2974" s="18">
        <v>0</v>
      </c>
      <c r="I2974" s="18">
        <v>249</v>
      </c>
      <c r="J2974" s="18">
        <v>0</v>
      </c>
      <c r="K2974" s="18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1492</v>
      </c>
      <c r="B2975" s="12">
        <v>38</v>
      </c>
      <c r="C2975" s="12">
        <v>49</v>
      </c>
      <c r="D2975" s="12" t="s">
        <v>616</v>
      </c>
      <c r="E2975" s="12">
        <v>20</v>
      </c>
      <c r="F2975" s="12">
        <v>5</v>
      </c>
      <c r="G2975" s="14">
        <v>30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1306</v>
      </c>
      <c r="B2976" s="12">
        <v>38</v>
      </c>
      <c r="C2976" s="12">
        <v>49</v>
      </c>
      <c r="D2976" s="12" t="s">
        <v>614</v>
      </c>
      <c r="E2976" s="12">
        <v>20</v>
      </c>
      <c r="F2976" s="12">
        <v>5</v>
      </c>
      <c r="G2976" s="14">
        <v>30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1306</v>
      </c>
      <c r="B2977" s="12">
        <v>38</v>
      </c>
      <c r="C2977" s="12">
        <v>49</v>
      </c>
      <c r="D2977" s="12" t="s">
        <v>612</v>
      </c>
      <c r="E2977" s="12">
        <v>20</v>
      </c>
      <c r="F2977" s="12">
        <v>5</v>
      </c>
      <c r="G2977" s="14">
        <v>30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1306</v>
      </c>
      <c r="B2978" s="12">
        <v>38</v>
      </c>
      <c r="C2978" s="12">
        <v>49</v>
      </c>
      <c r="D2978" s="12" t="s">
        <v>610</v>
      </c>
      <c r="E2978" s="12">
        <v>20</v>
      </c>
      <c r="F2978" s="12">
        <v>5</v>
      </c>
      <c r="G2978" s="14">
        <v>30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1492</v>
      </c>
      <c r="B2979" s="12">
        <v>68</v>
      </c>
      <c r="C2979" s="12">
        <v>218</v>
      </c>
      <c r="D2979" s="12" t="s">
        <v>616</v>
      </c>
      <c r="E2979" s="12">
        <v>20</v>
      </c>
      <c r="F2979" s="12">
        <v>5</v>
      </c>
      <c r="G2979" s="14">
        <v>30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1306</v>
      </c>
      <c r="B2980" s="12">
        <v>68</v>
      </c>
      <c r="C2980" s="12">
        <v>218</v>
      </c>
      <c r="D2980" s="12" t="s">
        <v>614</v>
      </c>
      <c r="E2980" s="12">
        <v>20</v>
      </c>
      <c r="F2980" s="12">
        <v>5</v>
      </c>
      <c r="G2980" s="14">
        <v>30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1306</v>
      </c>
      <c r="B2981" s="12">
        <v>68</v>
      </c>
      <c r="C2981" s="12">
        <v>218</v>
      </c>
      <c r="D2981" s="12" t="s">
        <v>612</v>
      </c>
      <c r="E2981" s="12">
        <v>20</v>
      </c>
      <c r="F2981" s="12">
        <v>5</v>
      </c>
      <c r="G2981" s="14">
        <v>30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1306</v>
      </c>
      <c r="B2982" s="12">
        <v>68</v>
      </c>
      <c r="C2982" s="12">
        <v>218</v>
      </c>
      <c r="D2982" s="12" t="s">
        <v>610</v>
      </c>
      <c r="E2982" s="12">
        <v>20</v>
      </c>
      <c r="F2982" s="12">
        <v>5</v>
      </c>
      <c r="G2982" s="14">
        <v>30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1492</v>
      </c>
      <c r="B2983" s="12">
        <v>77</v>
      </c>
      <c r="C2983" s="12">
        <v>301</v>
      </c>
      <c r="D2983" s="12" t="s">
        <v>616</v>
      </c>
      <c r="E2983" s="12">
        <v>30</v>
      </c>
      <c r="F2983" s="12">
        <v>10</v>
      </c>
      <c r="G2983" s="14">
        <v>30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1306</v>
      </c>
      <c r="B2984" s="12">
        <v>77</v>
      </c>
      <c r="C2984" s="12">
        <v>301</v>
      </c>
      <c r="D2984" s="12" t="s">
        <v>614</v>
      </c>
      <c r="E2984" s="12">
        <v>30</v>
      </c>
      <c r="F2984" s="12">
        <v>10</v>
      </c>
      <c r="G2984" s="14">
        <v>30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1306</v>
      </c>
      <c r="B2985" s="12">
        <v>77</v>
      </c>
      <c r="C2985" s="12">
        <v>301</v>
      </c>
      <c r="D2985" s="12" t="s">
        <v>612</v>
      </c>
      <c r="E2985" s="12">
        <v>30</v>
      </c>
      <c r="F2985" s="12">
        <v>10</v>
      </c>
      <c r="G2985" s="14">
        <v>30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1306</v>
      </c>
      <c r="B2986" s="12">
        <v>77</v>
      </c>
      <c r="C2986" s="12">
        <v>301</v>
      </c>
      <c r="D2986" s="12" t="s">
        <v>610</v>
      </c>
      <c r="E2986" s="12">
        <v>30</v>
      </c>
      <c r="F2986" s="12">
        <v>10</v>
      </c>
      <c r="G2986" s="14">
        <v>30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1492</v>
      </c>
      <c r="B2987" s="12">
        <v>110</v>
      </c>
      <c r="C2987" s="12">
        <v>145</v>
      </c>
      <c r="D2987" s="12" t="s">
        <v>616</v>
      </c>
      <c r="E2987" s="12">
        <v>30</v>
      </c>
      <c r="F2987" s="12">
        <v>10</v>
      </c>
      <c r="G2987" s="14">
        <v>30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1306</v>
      </c>
      <c r="B2988" s="12">
        <v>110</v>
      </c>
      <c r="C2988" s="12">
        <v>145</v>
      </c>
      <c r="D2988" s="12" t="s">
        <v>614</v>
      </c>
      <c r="E2988" s="12">
        <v>30</v>
      </c>
      <c r="F2988" s="12">
        <v>10</v>
      </c>
      <c r="G2988" s="14">
        <v>30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1306</v>
      </c>
      <c r="B2989" s="12">
        <v>110</v>
      </c>
      <c r="C2989" s="12">
        <v>145</v>
      </c>
      <c r="D2989" s="12" t="s">
        <v>612</v>
      </c>
      <c r="E2989" s="12">
        <v>30</v>
      </c>
      <c r="F2989" s="12">
        <v>10</v>
      </c>
      <c r="G2989" s="14">
        <v>30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1306</v>
      </c>
      <c r="B2990" s="12">
        <v>110</v>
      </c>
      <c r="C2990" s="12">
        <v>145</v>
      </c>
      <c r="D2990" s="12" t="s">
        <v>610</v>
      </c>
      <c r="E2990" s="12">
        <v>30</v>
      </c>
      <c r="F2990" s="12">
        <v>10</v>
      </c>
      <c r="G2990" s="14">
        <v>30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1492</v>
      </c>
      <c r="B2991" s="12">
        <v>182</v>
      </c>
      <c r="C2991" s="12">
        <v>187</v>
      </c>
      <c r="D2991" s="12" t="s">
        <v>616</v>
      </c>
      <c r="E2991" s="12">
        <v>30</v>
      </c>
      <c r="F2991" s="12">
        <v>10</v>
      </c>
      <c r="G2991" s="14">
        <v>30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1306</v>
      </c>
      <c r="B2992" s="12">
        <v>182</v>
      </c>
      <c r="C2992" s="12">
        <v>187</v>
      </c>
      <c r="D2992" s="12" t="s">
        <v>614</v>
      </c>
      <c r="E2992" s="12">
        <v>30</v>
      </c>
      <c r="F2992" s="12">
        <v>10</v>
      </c>
      <c r="G2992" s="14">
        <v>30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1306</v>
      </c>
      <c r="B2993" s="12">
        <v>182</v>
      </c>
      <c r="C2993" s="12">
        <v>187</v>
      </c>
      <c r="D2993" s="12" t="s">
        <v>612</v>
      </c>
      <c r="E2993" s="12">
        <v>30</v>
      </c>
      <c r="F2993" s="12">
        <v>10</v>
      </c>
      <c r="G2993" s="14">
        <v>30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1306</v>
      </c>
      <c r="B2994" s="12">
        <v>182</v>
      </c>
      <c r="C2994" s="12">
        <v>187</v>
      </c>
      <c r="D2994" s="12" t="s">
        <v>610</v>
      </c>
      <c r="E2994" s="12">
        <v>30</v>
      </c>
      <c r="F2994" s="12">
        <v>10</v>
      </c>
      <c r="G2994" s="14">
        <v>30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1492</v>
      </c>
      <c r="B2995" s="12">
        <v>232</v>
      </c>
      <c r="C2995" s="12">
        <v>355</v>
      </c>
      <c r="D2995" s="12" t="s">
        <v>616</v>
      </c>
      <c r="E2995" s="12">
        <v>30</v>
      </c>
      <c r="F2995" s="12">
        <v>10</v>
      </c>
      <c r="G2995" s="14">
        <v>30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1306</v>
      </c>
      <c r="B2996" s="12">
        <v>232</v>
      </c>
      <c r="C2996" s="12">
        <v>355</v>
      </c>
      <c r="D2996" s="12" t="s">
        <v>614</v>
      </c>
      <c r="E2996" s="12">
        <v>30</v>
      </c>
      <c r="F2996" s="12">
        <v>10</v>
      </c>
      <c r="G2996" s="14">
        <v>30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1306</v>
      </c>
      <c r="B2997" s="12">
        <v>232</v>
      </c>
      <c r="C2997" s="12">
        <v>355</v>
      </c>
      <c r="D2997" s="12" t="s">
        <v>612</v>
      </c>
      <c r="E2997" s="12">
        <v>30</v>
      </c>
      <c r="F2997" s="12">
        <v>10</v>
      </c>
      <c r="G2997" s="14">
        <v>30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1306</v>
      </c>
      <c r="B2998" s="12">
        <v>232</v>
      </c>
      <c r="C2998" s="12">
        <v>355</v>
      </c>
      <c r="D2998" s="12" t="s">
        <v>610</v>
      </c>
      <c r="E2998" s="12">
        <v>30</v>
      </c>
      <c r="F2998" s="12">
        <v>10</v>
      </c>
      <c r="G2998" s="14">
        <v>30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1492</v>
      </c>
      <c r="B2999" s="12">
        <v>226</v>
      </c>
      <c r="C2999" s="12">
        <v>79</v>
      </c>
      <c r="D2999" s="12" t="s">
        <v>616</v>
      </c>
      <c r="E2999" s="12">
        <v>30</v>
      </c>
      <c r="F2999" s="12">
        <v>10</v>
      </c>
      <c r="G2999" s="14">
        <v>30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1306</v>
      </c>
      <c r="B3000" s="12">
        <v>226</v>
      </c>
      <c r="C3000" s="12">
        <v>79</v>
      </c>
      <c r="D3000" s="12" t="s">
        <v>614</v>
      </c>
      <c r="E3000" s="12">
        <v>30</v>
      </c>
      <c r="F3000" s="12">
        <v>10</v>
      </c>
      <c r="G3000" s="14">
        <v>30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1306</v>
      </c>
      <c r="B3001" s="12">
        <v>226</v>
      </c>
      <c r="C3001" s="12">
        <v>79</v>
      </c>
      <c r="D3001" s="12" t="s">
        <v>612</v>
      </c>
      <c r="E3001" s="12">
        <v>30</v>
      </c>
      <c r="F3001" s="12">
        <v>10</v>
      </c>
      <c r="G3001" s="14">
        <v>30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1306</v>
      </c>
      <c r="B3002" s="12">
        <v>226</v>
      </c>
      <c r="C3002" s="12">
        <v>79</v>
      </c>
      <c r="D3002" s="12" t="s">
        <v>610</v>
      </c>
      <c r="E3002" s="12">
        <v>30</v>
      </c>
      <c r="F3002" s="12">
        <v>10</v>
      </c>
      <c r="G3002" s="14">
        <v>30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1492</v>
      </c>
      <c r="B3003" s="12">
        <v>366</v>
      </c>
      <c r="C3003" s="12">
        <v>340</v>
      </c>
      <c r="D3003" s="12" t="s">
        <v>616</v>
      </c>
      <c r="E3003" s="12">
        <v>20</v>
      </c>
      <c r="F3003" s="12">
        <v>5</v>
      </c>
      <c r="G3003" s="14">
        <v>30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1306</v>
      </c>
      <c r="B3004" s="12">
        <v>366</v>
      </c>
      <c r="C3004" s="12">
        <v>340</v>
      </c>
      <c r="D3004" s="12" t="s">
        <v>614</v>
      </c>
      <c r="E3004" s="12">
        <v>20</v>
      </c>
      <c r="F3004" s="12">
        <v>5</v>
      </c>
      <c r="G3004" s="14">
        <v>30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1306</v>
      </c>
      <c r="B3005" s="12">
        <v>366</v>
      </c>
      <c r="C3005" s="12">
        <v>340</v>
      </c>
      <c r="D3005" s="12" t="s">
        <v>612</v>
      </c>
      <c r="E3005" s="12">
        <v>20</v>
      </c>
      <c r="F3005" s="12">
        <v>5</v>
      </c>
      <c r="G3005" s="14">
        <v>30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1306</v>
      </c>
      <c r="B3006" s="12">
        <v>366</v>
      </c>
      <c r="C3006" s="12">
        <v>340</v>
      </c>
      <c r="D3006" s="12" t="s">
        <v>610</v>
      </c>
      <c r="E3006" s="12">
        <v>20</v>
      </c>
      <c r="F3006" s="12">
        <v>5</v>
      </c>
      <c r="G3006" s="14">
        <v>30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1492</v>
      </c>
      <c r="B3007" s="12">
        <v>356</v>
      </c>
      <c r="C3007" s="12">
        <v>174</v>
      </c>
      <c r="D3007" s="12" t="s">
        <v>616</v>
      </c>
      <c r="E3007" s="12">
        <v>30</v>
      </c>
      <c r="F3007" s="12">
        <v>10</v>
      </c>
      <c r="G3007" s="14">
        <v>30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1306</v>
      </c>
      <c r="B3008" s="12">
        <v>356</v>
      </c>
      <c r="C3008" s="12">
        <v>174</v>
      </c>
      <c r="D3008" s="12" t="s">
        <v>614</v>
      </c>
      <c r="E3008" s="12">
        <v>30</v>
      </c>
      <c r="F3008" s="12">
        <v>10</v>
      </c>
      <c r="G3008" s="14">
        <v>30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1306</v>
      </c>
      <c r="B3009" s="12">
        <v>356</v>
      </c>
      <c r="C3009" s="12">
        <v>174</v>
      </c>
      <c r="D3009" s="12" t="s">
        <v>612</v>
      </c>
      <c r="E3009" s="12">
        <v>30</v>
      </c>
      <c r="F3009" s="12">
        <v>10</v>
      </c>
      <c r="G3009" s="14">
        <v>30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1306</v>
      </c>
      <c r="B3010" s="12">
        <v>356</v>
      </c>
      <c r="C3010" s="12">
        <v>174</v>
      </c>
      <c r="D3010" s="12" t="s">
        <v>610</v>
      </c>
      <c r="E3010" s="12">
        <v>30</v>
      </c>
      <c r="F3010" s="12">
        <v>10</v>
      </c>
      <c r="G3010" s="14">
        <v>30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1492</v>
      </c>
      <c r="B3011" s="12">
        <v>320</v>
      </c>
      <c r="C3011" s="12">
        <v>76</v>
      </c>
      <c r="D3011" s="12" t="s">
        <v>616</v>
      </c>
      <c r="E3011" s="12">
        <v>30</v>
      </c>
      <c r="F3011" s="12">
        <v>10</v>
      </c>
      <c r="G3011" s="14">
        <v>30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2" spans="1:14">
      <c r="A3012" s="11" t="s">
        <v>1306</v>
      </c>
      <c r="B3012" s="12">
        <v>320</v>
      </c>
      <c r="C3012" s="12">
        <v>76</v>
      </c>
      <c r="D3012" s="12" t="s">
        <v>614</v>
      </c>
      <c r="E3012" s="12">
        <v>30</v>
      </c>
      <c r="F3012" s="12">
        <v>10</v>
      </c>
      <c r="G3012" s="14">
        <v>30</v>
      </c>
      <c r="H3012" s="12">
        <v>0</v>
      </c>
      <c r="I3012" s="12">
        <v>246</v>
      </c>
      <c r="J3012" s="12">
        <v>0</v>
      </c>
      <c r="K3012" s="12">
        <v>0</v>
      </c>
      <c r="L3012" s="12">
        <v>0</v>
      </c>
      <c r="M3012" s="12">
        <v>0</v>
      </c>
      <c r="N3012" s="12">
        <v>0</v>
      </c>
    </row>
    <row r="3013" spans="1:14">
      <c r="A3013" s="11" t="s">
        <v>1306</v>
      </c>
      <c r="B3013" s="12">
        <v>320</v>
      </c>
      <c r="C3013" s="12">
        <v>76</v>
      </c>
      <c r="D3013" s="12" t="s">
        <v>612</v>
      </c>
      <c r="E3013" s="12">
        <v>30</v>
      </c>
      <c r="F3013" s="12">
        <v>10</v>
      </c>
      <c r="G3013" s="14">
        <v>30</v>
      </c>
      <c r="H3013" s="12">
        <v>0</v>
      </c>
      <c r="I3013" s="12">
        <v>246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</row>
    <row r="3014" spans="1:14">
      <c r="A3014" s="11" t="s">
        <v>1306</v>
      </c>
      <c r="B3014" s="12">
        <v>320</v>
      </c>
      <c r="C3014" s="12">
        <v>76</v>
      </c>
      <c r="D3014" s="12" t="s">
        <v>610</v>
      </c>
      <c r="E3014" s="12">
        <v>30</v>
      </c>
      <c r="F3014" s="12">
        <v>10</v>
      </c>
      <c r="G3014" s="14">
        <v>30</v>
      </c>
      <c r="H3014" s="12">
        <v>0</v>
      </c>
      <c r="I3014" s="12">
        <v>246</v>
      </c>
      <c r="J3014" s="12">
        <v>0</v>
      </c>
      <c r="K3014" s="12">
        <v>0</v>
      </c>
      <c r="L3014" s="12">
        <v>0</v>
      </c>
      <c r="M3014" s="12">
        <v>0</v>
      </c>
      <c r="N3014" s="12">
        <v>0</v>
      </c>
    </row>
    <row r="3016" spans="1:14">
      <c r="A3016" s="11" t="s">
        <v>1253</v>
      </c>
    </row>
    <row r="3017" spans="1:14">
      <c r="A3017" s="11" t="s">
        <v>1493</v>
      </c>
    </row>
    <row r="3018" spans="1:14">
      <c r="A3018" s="11" t="s">
        <v>1299</v>
      </c>
    </row>
    <row r="3019" spans="1:14">
      <c r="A3019" s="11" t="s">
        <v>1494</v>
      </c>
      <c r="B3019" s="12">
        <v>75</v>
      </c>
      <c r="C3019" s="12">
        <v>75</v>
      </c>
      <c r="D3019" s="12" t="s">
        <v>616</v>
      </c>
      <c r="E3019" s="12">
        <v>75</v>
      </c>
      <c r="F3019" s="12">
        <v>10</v>
      </c>
      <c r="G3019" s="12">
        <v>80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1304</v>
      </c>
      <c r="B3020" s="12">
        <v>75</v>
      </c>
      <c r="C3020" s="12">
        <v>75</v>
      </c>
      <c r="D3020" s="12" t="s">
        <v>614</v>
      </c>
      <c r="E3020" s="12">
        <v>75</v>
      </c>
      <c r="F3020" s="12">
        <v>10</v>
      </c>
      <c r="G3020" s="12">
        <v>80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1304</v>
      </c>
      <c r="B3021" s="12">
        <v>75</v>
      </c>
      <c r="C3021" s="12">
        <v>75</v>
      </c>
      <c r="D3021" s="12" t="s">
        <v>1356</v>
      </c>
      <c r="E3021" s="12">
        <v>75</v>
      </c>
      <c r="F3021" s="12">
        <v>10</v>
      </c>
      <c r="G3021" s="12">
        <v>80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1304</v>
      </c>
      <c r="B3022" s="12">
        <v>75</v>
      </c>
      <c r="C3022" s="12">
        <v>75</v>
      </c>
      <c r="D3022" s="12" t="s">
        <v>612</v>
      </c>
      <c r="E3022" s="12">
        <v>75</v>
      </c>
      <c r="F3022" s="12">
        <v>10</v>
      </c>
      <c r="G3022" s="12">
        <v>80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1304</v>
      </c>
      <c r="B3023" s="12">
        <v>75</v>
      </c>
      <c r="C3023" s="12">
        <v>75</v>
      </c>
      <c r="D3023" s="12" t="s">
        <v>610</v>
      </c>
      <c r="E3023" s="12">
        <v>75</v>
      </c>
      <c r="F3023" s="12">
        <v>10</v>
      </c>
      <c r="G3023" s="12">
        <v>80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1304</v>
      </c>
      <c r="B3024" s="12">
        <v>75</v>
      </c>
      <c r="C3024" s="12">
        <v>75</v>
      </c>
      <c r="D3024" s="12" t="s">
        <v>615</v>
      </c>
      <c r="E3024" s="12">
        <v>75</v>
      </c>
      <c r="F3024" s="12">
        <v>2</v>
      </c>
      <c r="G3024" s="12">
        <v>80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1304</v>
      </c>
      <c r="B3025" s="12">
        <v>75</v>
      </c>
      <c r="C3025" s="12">
        <v>75</v>
      </c>
      <c r="D3025" s="12" t="s">
        <v>1372</v>
      </c>
      <c r="E3025" s="12">
        <v>75</v>
      </c>
      <c r="F3025" s="12">
        <v>2</v>
      </c>
      <c r="G3025" s="12">
        <v>80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6" spans="1:14">
      <c r="A3026" s="11" t="s">
        <v>1304</v>
      </c>
      <c r="B3026" s="12">
        <v>75</v>
      </c>
      <c r="C3026" s="12">
        <v>75</v>
      </c>
      <c r="D3026" s="12" t="s">
        <v>613</v>
      </c>
      <c r="E3026" s="12">
        <v>75</v>
      </c>
      <c r="F3026" s="12">
        <v>2</v>
      </c>
      <c r="G3026" s="12">
        <v>80</v>
      </c>
      <c r="H3026" s="12">
        <v>0</v>
      </c>
      <c r="I3026" s="12">
        <v>246</v>
      </c>
      <c r="J3026" s="12">
        <v>0</v>
      </c>
      <c r="K3026" s="12">
        <v>0</v>
      </c>
      <c r="L3026" s="12">
        <v>0</v>
      </c>
      <c r="M3026" s="12">
        <v>0</v>
      </c>
      <c r="N3026" s="12">
        <v>0</v>
      </c>
    </row>
    <row r="3027" spans="1:14">
      <c r="A3027" s="11" t="s">
        <v>1304</v>
      </c>
      <c r="B3027" s="12">
        <v>75</v>
      </c>
      <c r="C3027" s="12">
        <v>75</v>
      </c>
      <c r="D3027" s="12" t="s">
        <v>1366</v>
      </c>
      <c r="E3027" s="12">
        <v>75</v>
      </c>
      <c r="F3027" s="12">
        <v>2</v>
      </c>
      <c r="G3027" s="12">
        <v>80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1304</v>
      </c>
      <c r="B3028" s="12">
        <v>75</v>
      </c>
      <c r="C3028" s="12">
        <v>75</v>
      </c>
      <c r="D3028" s="12" t="s">
        <v>609</v>
      </c>
      <c r="E3028" s="12">
        <v>75</v>
      </c>
      <c r="F3028" s="12">
        <v>2</v>
      </c>
      <c r="G3028" s="12">
        <v>80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30" spans="1:14">
      <c r="A3030" s="11" t="s">
        <v>1494</v>
      </c>
      <c r="B3030" s="12">
        <v>75</v>
      </c>
      <c r="C3030" s="12">
        <v>75</v>
      </c>
      <c r="D3030" s="12" t="s">
        <v>616</v>
      </c>
      <c r="E3030" s="12">
        <v>75</v>
      </c>
      <c r="F3030" s="12">
        <v>10</v>
      </c>
      <c r="G3030" s="12">
        <v>30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1304</v>
      </c>
      <c r="B3031" s="12">
        <v>75</v>
      </c>
      <c r="C3031" s="12">
        <v>75</v>
      </c>
      <c r="D3031" s="12" t="s">
        <v>614</v>
      </c>
      <c r="E3031" s="12">
        <v>75</v>
      </c>
      <c r="F3031" s="12">
        <v>10</v>
      </c>
      <c r="G3031" s="12">
        <v>30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1304</v>
      </c>
      <c r="B3032" s="12">
        <v>75</v>
      </c>
      <c r="C3032" s="12">
        <v>75</v>
      </c>
      <c r="D3032" s="12" t="s">
        <v>1356</v>
      </c>
      <c r="E3032" s="12">
        <v>75</v>
      </c>
      <c r="F3032" s="12">
        <v>10</v>
      </c>
      <c r="G3032" s="12">
        <v>30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1304</v>
      </c>
      <c r="B3033" s="12">
        <v>75</v>
      </c>
      <c r="C3033" s="12">
        <v>75</v>
      </c>
      <c r="D3033" s="12" t="s">
        <v>612</v>
      </c>
      <c r="E3033" s="12">
        <v>75</v>
      </c>
      <c r="F3033" s="12">
        <v>10</v>
      </c>
      <c r="G3033" s="12">
        <v>30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1304</v>
      </c>
      <c r="B3034" s="12">
        <v>75</v>
      </c>
      <c r="C3034" s="12">
        <v>75</v>
      </c>
      <c r="D3034" s="12" t="s">
        <v>610</v>
      </c>
      <c r="E3034" s="12">
        <v>75</v>
      </c>
      <c r="F3034" s="12">
        <v>10</v>
      </c>
      <c r="G3034" s="12">
        <v>30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1494</v>
      </c>
      <c r="B3035" s="12">
        <v>35</v>
      </c>
      <c r="C3035" s="12">
        <v>25</v>
      </c>
      <c r="D3035" s="12" t="s">
        <v>616</v>
      </c>
      <c r="E3035" s="12">
        <v>10</v>
      </c>
      <c r="F3035" s="12">
        <v>5</v>
      </c>
      <c r="G3035" s="14">
        <v>30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1304</v>
      </c>
      <c r="B3036" s="12">
        <v>35</v>
      </c>
      <c r="C3036" s="12">
        <v>25</v>
      </c>
      <c r="D3036" s="12" t="s">
        <v>614</v>
      </c>
      <c r="E3036" s="12">
        <v>10</v>
      </c>
      <c r="F3036" s="12">
        <v>5</v>
      </c>
      <c r="G3036" s="14">
        <v>30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1304</v>
      </c>
      <c r="B3037" s="12">
        <v>35</v>
      </c>
      <c r="C3037" s="12">
        <v>25</v>
      </c>
      <c r="D3037" s="12" t="s">
        <v>1356</v>
      </c>
      <c r="E3037" s="12">
        <v>10</v>
      </c>
      <c r="F3037" s="12">
        <v>5</v>
      </c>
      <c r="G3037" s="14">
        <v>30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1304</v>
      </c>
      <c r="B3038" s="12">
        <v>35</v>
      </c>
      <c r="C3038" s="12">
        <v>25</v>
      </c>
      <c r="D3038" s="12" t="s">
        <v>612</v>
      </c>
      <c r="E3038" s="12">
        <v>10</v>
      </c>
      <c r="F3038" s="12">
        <v>5</v>
      </c>
      <c r="G3038" s="14">
        <v>30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1304</v>
      </c>
      <c r="B3039" s="12">
        <v>35</v>
      </c>
      <c r="C3039" s="12">
        <v>25</v>
      </c>
      <c r="D3039" s="12" t="s">
        <v>610</v>
      </c>
      <c r="E3039" s="12">
        <v>10</v>
      </c>
      <c r="F3039" s="12">
        <v>5</v>
      </c>
      <c r="G3039" s="14">
        <v>30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1494</v>
      </c>
      <c r="B3040" s="12">
        <v>122</v>
      </c>
      <c r="C3040" s="12">
        <v>58</v>
      </c>
      <c r="D3040" s="12" t="s">
        <v>616</v>
      </c>
      <c r="E3040" s="12">
        <v>10</v>
      </c>
      <c r="F3040" s="12">
        <v>5</v>
      </c>
      <c r="G3040" s="14">
        <v>30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1304</v>
      </c>
      <c r="B3041" s="12">
        <v>122</v>
      </c>
      <c r="C3041" s="12">
        <v>58</v>
      </c>
      <c r="D3041" s="12" t="s">
        <v>614</v>
      </c>
      <c r="E3041" s="12">
        <v>10</v>
      </c>
      <c r="F3041" s="12">
        <v>5</v>
      </c>
      <c r="G3041" s="14">
        <v>30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2" spans="1:14">
      <c r="A3042" s="11" t="s">
        <v>1304</v>
      </c>
      <c r="B3042" s="12">
        <v>122</v>
      </c>
      <c r="C3042" s="12">
        <v>58</v>
      </c>
      <c r="D3042" s="12" t="s">
        <v>1356</v>
      </c>
      <c r="E3042" s="12">
        <v>10</v>
      </c>
      <c r="F3042" s="12">
        <v>5</v>
      </c>
      <c r="G3042" s="14">
        <v>30</v>
      </c>
      <c r="H3042" s="12">
        <v>0</v>
      </c>
      <c r="I3042" s="12">
        <v>246</v>
      </c>
      <c r="J3042" s="12">
        <v>0</v>
      </c>
      <c r="K3042" s="12">
        <v>0</v>
      </c>
      <c r="L3042" s="12">
        <v>0</v>
      </c>
      <c r="M3042" s="12">
        <v>0</v>
      </c>
      <c r="N3042" s="12">
        <v>0</v>
      </c>
    </row>
    <row r="3043" spans="1:14">
      <c r="A3043" s="11" t="s">
        <v>1304</v>
      </c>
      <c r="B3043" s="12">
        <v>122</v>
      </c>
      <c r="C3043" s="12">
        <v>58</v>
      </c>
      <c r="D3043" s="12" t="s">
        <v>612</v>
      </c>
      <c r="E3043" s="12">
        <v>10</v>
      </c>
      <c r="F3043" s="12">
        <v>5</v>
      </c>
      <c r="G3043" s="14">
        <v>30</v>
      </c>
      <c r="H3043" s="12">
        <v>0</v>
      </c>
      <c r="I3043" s="12">
        <v>246</v>
      </c>
      <c r="J3043" s="12">
        <v>0</v>
      </c>
      <c r="K3043" s="12">
        <v>0</v>
      </c>
      <c r="L3043" s="12">
        <v>0</v>
      </c>
      <c r="M3043" s="12">
        <v>0</v>
      </c>
      <c r="N3043" s="12">
        <v>0</v>
      </c>
    </row>
    <row r="3044" spans="1:14">
      <c r="A3044" s="11" t="s">
        <v>1304</v>
      </c>
      <c r="B3044" s="12">
        <v>122</v>
      </c>
      <c r="C3044" s="12">
        <v>58</v>
      </c>
      <c r="D3044" s="12" t="s">
        <v>610</v>
      </c>
      <c r="E3044" s="12">
        <v>10</v>
      </c>
      <c r="F3044" s="12">
        <v>5</v>
      </c>
      <c r="G3044" s="14">
        <v>30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6" spans="1:14">
      <c r="A3046" s="11" t="s">
        <v>1299</v>
      </c>
    </row>
    <row r="3047" spans="1:14">
      <c r="A3047" s="11" t="s">
        <v>1495</v>
      </c>
      <c r="B3047" s="12">
        <v>75</v>
      </c>
      <c r="C3047" s="12">
        <v>75</v>
      </c>
      <c r="D3047" s="12" t="s">
        <v>616</v>
      </c>
      <c r="E3047" s="12">
        <v>75</v>
      </c>
      <c r="F3047" s="12">
        <v>10</v>
      </c>
      <c r="G3047" s="12">
        <v>80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1496</v>
      </c>
      <c r="B3048" s="12">
        <v>75</v>
      </c>
      <c r="C3048" s="12">
        <v>75</v>
      </c>
      <c r="D3048" s="12" t="s">
        <v>614</v>
      </c>
      <c r="E3048" s="12">
        <v>75</v>
      </c>
      <c r="F3048" s="12">
        <v>10</v>
      </c>
      <c r="G3048" s="12">
        <v>80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1496</v>
      </c>
      <c r="B3049" s="12">
        <v>75</v>
      </c>
      <c r="C3049" s="12">
        <v>75</v>
      </c>
      <c r="D3049" s="12" t="s">
        <v>1356</v>
      </c>
      <c r="E3049" s="12">
        <v>75</v>
      </c>
      <c r="F3049" s="12">
        <v>10</v>
      </c>
      <c r="G3049" s="12">
        <v>80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1496</v>
      </c>
      <c r="B3050" s="12">
        <v>75</v>
      </c>
      <c r="C3050" s="12">
        <v>75</v>
      </c>
      <c r="D3050" s="12" t="s">
        <v>612</v>
      </c>
      <c r="E3050" s="12">
        <v>75</v>
      </c>
      <c r="F3050" s="12">
        <v>10</v>
      </c>
      <c r="G3050" s="12">
        <v>80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1496</v>
      </c>
      <c r="B3051" s="12">
        <v>75</v>
      </c>
      <c r="C3051" s="12">
        <v>75</v>
      </c>
      <c r="D3051" s="12" t="s">
        <v>610</v>
      </c>
      <c r="E3051" s="12">
        <v>75</v>
      </c>
      <c r="F3051" s="12">
        <v>10</v>
      </c>
      <c r="G3051" s="12">
        <v>80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1496</v>
      </c>
      <c r="B3052" s="12">
        <v>75</v>
      </c>
      <c r="C3052" s="12">
        <v>75</v>
      </c>
      <c r="D3052" s="12" t="s">
        <v>592</v>
      </c>
      <c r="E3052" s="12">
        <v>75</v>
      </c>
      <c r="F3052" s="12">
        <v>10</v>
      </c>
      <c r="G3052" s="12">
        <v>80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1496</v>
      </c>
      <c r="B3053" s="12">
        <v>75</v>
      </c>
      <c r="C3053" s="12">
        <v>75</v>
      </c>
      <c r="D3053" s="12" t="s">
        <v>590</v>
      </c>
      <c r="E3053" s="12">
        <v>75</v>
      </c>
      <c r="F3053" s="12">
        <v>10</v>
      </c>
      <c r="G3053" s="12">
        <v>80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1496</v>
      </c>
      <c r="B3054" s="12">
        <v>75</v>
      </c>
      <c r="C3054" s="12">
        <v>75</v>
      </c>
      <c r="D3054" s="12" t="s">
        <v>586</v>
      </c>
      <c r="E3054" s="12">
        <v>75</v>
      </c>
      <c r="F3054" s="12">
        <v>10</v>
      </c>
      <c r="G3054" s="12">
        <v>80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1496</v>
      </c>
      <c r="B3055" s="12">
        <v>75</v>
      </c>
      <c r="C3055" s="12">
        <v>75</v>
      </c>
      <c r="D3055" s="12" t="s">
        <v>588</v>
      </c>
      <c r="E3055" s="12">
        <v>75</v>
      </c>
      <c r="F3055" s="12">
        <v>10</v>
      </c>
      <c r="G3055" s="12">
        <v>80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1496</v>
      </c>
      <c r="B3056" s="12">
        <v>75</v>
      </c>
      <c r="C3056" s="12">
        <v>75</v>
      </c>
      <c r="D3056" s="12" t="s">
        <v>615</v>
      </c>
      <c r="E3056" s="12">
        <v>75</v>
      </c>
      <c r="F3056" s="12">
        <v>2</v>
      </c>
      <c r="G3056" s="12">
        <v>80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1496</v>
      </c>
      <c r="B3057" s="12">
        <v>75</v>
      </c>
      <c r="C3057" s="12">
        <v>75</v>
      </c>
      <c r="D3057" s="12" t="s">
        <v>1372</v>
      </c>
      <c r="E3057" s="12">
        <v>75</v>
      </c>
      <c r="F3057" s="12">
        <v>2</v>
      </c>
      <c r="G3057" s="12">
        <v>80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8" spans="1:14">
      <c r="A3058" s="11" t="s">
        <v>1496</v>
      </c>
      <c r="B3058" s="12">
        <v>75</v>
      </c>
      <c r="C3058" s="12">
        <v>75</v>
      </c>
      <c r="D3058" s="12" t="s">
        <v>591</v>
      </c>
      <c r="E3058" s="12">
        <v>75</v>
      </c>
      <c r="F3058" s="12">
        <v>2</v>
      </c>
      <c r="G3058" s="12">
        <v>80</v>
      </c>
      <c r="H3058" s="12">
        <v>0</v>
      </c>
      <c r="I3058" s="12">
        <v>246</v>
      </c>
      <c r="J3058" s="12">
        <v>0</v>
      </c>
      <c r="K3058" s="12">
        <v>0</v>
      </c>
      <c r="L3058" s="12">
        <v>0</v>
      </c>
      <c r="M3058" s="12">
        <v>0</v>
      </c>
      <c r="N3058" s="12">
        <v>0</v>
      </c>
    </row>
    <row r="3059" spans="1:14">
      <c r="A3059" s="11" t="s">
        <v>1496</v>
      </c>
      <c r="B3059" s="12">
        <v>75</v>
      </c>
      <c r="C3059" s="12">
        <v>75</v>
      </c>
      <c r="D3059" s="12" t="s">
        <v>585</v>
      </c>
      <c r="E3059" s="12">
        <v>75</v>
      </c>
      <c r="F3059" s="12">
        <v>2</v>
      </c>
      <c r="G3059" s="12">
        <v>80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1496</v>
      </c>
      <c r="B3060" s="12">
        <v>75</v>
      </c>
      <c r="C3060" s="12">
        <v>75</v>
      </c>
      <c r="D3060" s="12" t="s">
        <v>587</v>
      </c>
      <c r="E3060" s="12">
        <v>75</v>
      </c>
      <c r="F3060" s="12">
        <v>2</v>
      </c>
      <c r="G3060" s="12">
        <v>80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2" spans="1:14">
      <c r="A3062" s="11" t="s">
        <v>1495</v>
      </c>
      <c r="B3062" s="12">
        <v>75</v>
      </c>
      <c r="C3062" s="12">
        <v>75</v>
      </c>
      <c r="D3062" s="12" t="s">
        <v>616</v>
      </c>
      <c r="E3062" s="12">
        <v>75</v>
      </c>
      <c r="F3062" s="12">
        <v>10</v>
      </c>
      <c r="G3062" s="12">
        <v>30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1496</v>
      </c>
      <c r="B3063" s="12">
        <v>75</v>
      </c>
      <c r="C3063" s="12">
        <v>75</v>
      </c>
      <c r="D3063" s="12" t="s">
        <v>614</v>
      </c>
      <c r="E3063" s="12">
        <v>75</v>
      </c>
      <c r="F3063" s="12">
        <v>10</v>
      </c>
      <c r="G3063" s="12">
        <v>30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1496</v>
      </c>
      <c r="B3064" s="12">
        <v>75</v>
      </c>
      <c r="C3064" s="12">
        <v>75</v>
      </c>
      <c r="D3064" s="12" t="s">
        <v>1356</v>
      </c>
      <c r="E3064" s="12">
        <v>75</v>
      </c>
      <c r="F3064" s="12">
        <v>10</v>
      </c>
      <c r="G3064" s="12">
        <v>30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1496</v>
      </c>
      <c r="B3065" s="12">
        <v>75</v>
      </c>
      <c r="C3065" s="12">
        <v>75</v>
      </c>
      <c r="D3065" s="12" t="s">
        <v>612</v>
      </c>
      <c r="E3065" s="12">
        <v>75</v>
      </c>
      <c r="F3065" s="12">
        <v>10</v>
      </c>
      <c r="G3065" s="12">
        <v>30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1496</v>
      </c>
      <c r="B3066" s="12">
        <v>75</v>
      </c>
      <c r="C3066" s="12">
        <v>75</v>
      </c>
      <c r="D3066" s="12" t="s">
        <v>610</v>
      </c>
      <c r="E3066" s="12">
        <v>75</v>
      </c>
      <c r="F3066" s="12">
        <v>10</v>
      </c>
      <c r="G3066" s="12">
        <v>30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1496</v>
      </c>
      <c r="B3067" s="12">
        <v>75</v>
      </c>
      <c r="C3067" s="12">
        <v>75</v>
      </c>
      <c r="D3067" s="12" t="s">
        <v>592</v>
      </c>
      <c r="E3067" s="12">
        <v>75</v>
      </c>
      <c r="F3067" s="12">
        <v>10</v>
      </c>
      <c r="G3067" s="12">
        <v>30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1496</v>
      </c>
      <c r="B3068" s="12">
        <v>75</v>
      </c>
      <c r="C3068" s="12">
        <v>75</v>
      </c>
      <c r="D3068" s="12" t="s">
        <v>590</v>
      </c>
      <c r="E3068" s="12">
        <v>75</v>
      </c>
      <c r="F3068" s="12">
        <v>10</v>
      </c>
      <c r="G3068" s="12">
        <v>30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1496</v>
      </c>
      <c r="B3069" s="12">
        <v>75</v>
      </c>
      <c r="C3069" s="12">
        <v>75</v>
      </c>
      <c r="D3069" s="12" t="s">
        <v>586</v>
      </c>
      <c r="E3069" s="12">
        <v>75</v>
      </c>
      <c r="F3069" s="12">
        <v>10</v>
      </c>
      <c r="G3069" s="12">
        <v>30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1496</v>
      </c>
      <c r="B3070" s="12">
        <v>75</v>
      </c>
      <c r="C3070" s="12">
        <v>75</v>
      </c>
      <c r="D3070" s="12" t="s">
        <v>588</v>
      </c>
      <c r="E3070" s="12">
        <v>75</v>
      </c>
      <c r="F3070" s="12">
        <v>10</v>
      </c>
      <c r="G3070" s="12">
        <v>30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1495</v>
      </c>
      <c r="B3071" s="12">
        <v>117</v>
      </c>
      <c r="C3071" s="12">
        <v>111</v>
      </c>
      <c r="D3071" s="12" t="s">
        <v>616</v>
      </c>
      <c r="E3071" s="12">
        <v>20</v>
      </c>
      <c r="F3071" s="12">
        <v>5</v>
      </c>
      <c r="G3071" s="14">
        <v>30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1496</v>
      </c>
      <c r="B3072" s="12">
        <v>117</v>
      </c>
      <c r="C3072" s="12">
        <v>111</v>
      </c>
      <c r="D3072" s="12" t="s">
        <v>614</v>
      </c>
      <c r="E3072" s="12">
        <v>20</v>
      </c>
      <c r="F3072" s="12">
        <v>5</v>
      </c>
      <c r="G3072" s="14">
        <v>30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1496</v>
      </c>
      <c r="B3073" s="12">
        <v>117</v>
      </c>
      <c r="C3073" s="12">
        <v>111</v>
      </c>
      <c r="D3073" s="12" t="s">
        <v>1356</v>
      </c>
      <c r="E3073" s="12">
        <v>20</v>
      </c>
      <c r="F3073" s="12">
        <v>5</v>
      </c>
      <c r="G3073" s="14">
        <v>30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1496</v>
      </c>
      <c r="B3074" s="12">
        <v>117</v>
      </c>
      <c r="C3074" s="12">
        <v>111</v>
      </c>
      <c r="D3074" s="12" t="s">
        <v>612</v>
      </c>
      <c r="E3074" s="12">
        <v>20</v>
      </c>
      <c r="F3074" s="12">
        <v>5</v>
      </c>
      <c r="G3074" s="14">
        <v>30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1496</v>
      </c>
      <c r="B3075" s="12">
        <v>117</v>
      </c>
      <c r="C3075" s="12">
        <v>111</v>
      </c>
      <c r="D3075" s="12" t="s">
        <v>610</v>
      </c>
      <c r="E3075" s="12">
        <v>20</v>
      </c>
      <c r="F3075" s="12">
        <v>5</v>
      </c>
      <c r="G3075" s="14">
        <v>30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1496</v>
      </c>
      <c r="B3076" s="12">
        <v>117</v>
      </c>
      <c r="C3076" s="12">
        <v>111</v>
      </c>
      <c r="D3076" s="12" t="s">
        <v>592</v>
      </c>
      <c r="E3076" s="12">
        <v>20</v>
      </c>
      <c r="F3076" s="12">
        <v>5</v>
      </c>
      <c r="G3076" s="14">
        <v>30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1496</v>
      </c>
      <c r="B3077" s="12">
        <v>117</v>
      </c>
      <c r="C3077" s="12">
        <v>111</v>
      </c>
      <c r="D3077" s="12" t="s">
        <v>590</v>
      </c>
      <c r="E3077" s="12">
        <v>20</v>
      </c>
      <c r="F3077" s="12">
        <v>5</v>
      </c>
      <c r="G3077" s="14">
        <v>30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1496</v>
      </c>
      <c r="B3078" s="12">
        <v>117</v>
      </c>
      <c r="C3078" s="12">
        <v>111</v>
      </c>
      <c r="D3078" s="12" t="s">
        <v>586</v>
      </c>
      <c r="E3078" s="12">
        <v>20</v>
      </c>
      <c r="F3078" s="12">
        <v>5</v>
      </c>
      <c r="G3078" s="14">
        <v>30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1496</v>
      </c>
      <c r="B3079" s="12">
        <v>117</v>
      </c>
      <c r="C3079" s="12">
        <v>111</v>
      </c>
      <c r="D3079" s="12" t="s">
        <v>588</v>
      </c>
      <c r="E3079" s="12">
        <v>20</v>
      </c>
      <c r="F3079" s="12">
        <v>5</v>
      </c>
      <c r="G3079" s="14">
        <v>30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1495</v>
      </c>
      <c r="B3080" s="12">
        <v>56</v>
      </c>
      <c r="C3080" s="12">
        <v>53</v>
      </c>
      <c r="D3080" s="12" t="s">
        <v>616</v>
      </c>
      <c r="E3080" s="12">
        <v>10</v>
      </c>
      <c r="F3080" s="12">
        <v>1</v>
      </c>
      <c r="G3080" s="14">
        <v>30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1496</v>
      </c>
      <c r="B3081" s="12">
        <v>56</v>
      </c>
      <c r="C3081" s="12">
        <v>53</v>
      </c>
      <c r="D3081" s="12" t="s">
        <v>614</v>
      </c>
      <c r="E3081" s="12">
        <v>10</v>
      </c>
      <c r="F3081" s="12">
        <v>1</v>
      </c>
      <c r="G3081" s="14">
        <v>30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1496</v>
      </c>
      <c r="B3082" s="12">
        <v>56</v>
      </c>
      <c r="C3082" s="12">
        <v>53</v>
      </c>
      <c r="D3082" s="12" t="s">
        <v>1356</v>
      </c>
      <c r="E3082" s="12">
        <v>10</v>
      </c>
      <c r="F3082" s="12">
        <v>1</v>
      </c>
      <c r="G3082" s="14">
        <v>30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1496</v>
      </c>
      <c r="B3083" s="12">
        <v>56</v>
      </c>
      <c r="C3083" s="12">
        <v>53</v>
      </c>
      <c r="D3083" s="12" t="s">
        <v>612</v>
      </c>
      <c r="E3083" s="12">
        <v>10</v>
      </c>
      <c r="F3083" s="12">
        <v>1</v>
      </c>
      <c r="G3083" s="14">
        <v>30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1496</v>
      </c>
      <c r="B3084" s="12">
        <v>56</v>
      </c>
      <c r="C3084" s="12">
        <v>53</v>
      </c>
      <c r="D3084" s="12" t="s">
        <v>610</v>
      </c>
      <c r="E3084" s="12">
        <v>10</v>
      </c>
      <c r="F3084" s="12">
        <v>1</v>
      </c>
      <c r="G3084" s="14">
        <v>30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1496</v>
      </c>
      <c r="B3085" s="12">
        <v>56</v>
      </c>
      <c r="C3085" s="12">
        <v>53</v>
      </c>
      <c r="D3085" s="12" t="s">
        <v>592</v>
      </c>
      <c r="E3085" s="12">
        <v>10</v>
      </c>
      <c r="F3085" s="12">
        <v>1</v>
      </c>
      <c r="G3085" s="14">
        <v>30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1496</v>
      </c>
      <c r="B3086" s="12">
        <v>56</v>
      </c>
      <c r="C3086" s="12">
        <v>53</v>
      </c>
      <c r="D3086" s="12" t="s">
        <v>590</v>
      </c>
      <c r="E3086" s="12">
        <v>10</v>
      </c>
      <c r="F3086" s="12">
        <v>1</v>
      </c>
      <c r="G3086" s="14">
        <v>30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1496</v>
      </c>
      <c r="B3087" s="12">
        <v>56</v>
      </c>
      <c r="C3087" s="12">
        <v>53</v>
      </c>
      <c r="D3087" s="12" t="s">
        <v>586</v>
      </c>
      <c r="E3087" s="12">
        <v>10</v>
      </c>
      <c r="F3087" s="12">
        <v>1</v>
      </c>
      <c r="G3087" s="14">
        <v>30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1496</v>
      </c>
      <c r="B3088" s="12">
        <v>56</v>
      </c>
      <c r="C3088" s="12">
        <v>53</v>
      </c>
      <c r="D3088" s="12" t="s">
        <v>588</v>
      </c>
      <c r="E3088" s="12">
        <v>10</v>
      </c>
      <c r="F3088" s="12">
        <v>1</v>
      </c>
      <c r="G3088" s="14">
        <v>30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1495</v>
      </c>
      <c r="B3089" s="12">
        <v>36</v>
      </c>
      <c r="C3089" s="12">
        <v>111</v>
      </c>
      <c r="D3089" s="12" t="s">
        <v>616</v>
      </c>
      <c r="E3089" s="12">
        <v>20</v>
      </c>
      <c r="F3089" s="12">
        <v>5</v>
      </c>
      <c r="G3089" s="14">
        <v>30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1496</v>
      </c>
      <c r="B3090" s="12">
        <v>36</v>
      </c>
      <c r="C3090" s="12">
        <v>111</v>
      </c>
      <c r="D3090" s="12" t="s">
        <v>614</v>
      </c>
      <c r="E3090" s="12">
        <v>20</v>
      </c>
      <c r="F3090" s="12">
        <v>5</v>
      </c>
      <c r="G3090" s="14">
        <v>30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1496</v>
      </c>
      <c r="B3091" s="12">
        <v>36</v>
      </c>
      <c r="C3091" s="12">
        <v>111</v>
      </c>
      <c r="D3091" s="12" t="s">
        <v>1356</v>
      </c>
      <c r="E3091" s="12">
        <v>20</v>
      </c>
      <c r="F3091" s="12">
        <v>5</v>
      </c>
      <c r="G3091" s="14">
        <v>30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1496</v>
      </c>
      <c r="B3092" s="12">
        <v>36</v>
      </c>
      <c r="C3092" s="12">
        <v>111</v>
      </c>
      <c r="D3092" s="12" t="s">
        <v>612</v>
      </c>
      <c r="E3092" s="12">
        <v>20</v>
      </c>
      <c r="F3092" s="12">
        <v>5</v>
      </c>
      <c r="G3092" s="14">
        <v>30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1496</v>
      </c>
      <c r="B3093" s="12">
        <v>36</v>
      </c>
      <c r="C3093" s="12">
        <v>111</v>
      </c>
      <c r="D3093" s="12" t="s">
        <v>610</v>
      </c>
      <c r="E3093" s="12">
        <v>20</v>
      </c>
      <c r="F3093" s="12">
        <v>5</v>
      </c>
      <c r="G3093" s="14">
        <v>30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1496</v>
      </c>
      <c r="B3094" s="12">
        <v>36</v>
      </c>
      <c r="C3094" s="12">
        <v>111</v>
      </c>
      <c r="D3094" s="12" t="s">
        <v>592</v>
      </c>
      <c r="E3094" s="12">
        <v>20</v>
      </c>
      <c r="F3094" s="12">
        <v>5</v>
      </c>
      <c r="G3094" s="14">
        <v>30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1496</v>
      </c>
      <c r="B3095" s="12">
        <v>36</v>
      </c>
      <c r="C3095" s="12">
        <v>111</v>
      </c>
      <c r="D3095" s="12" t="s">
        <v>590</v>
      </c>
      <c r="E3095" s="12">
        <v>20</v>
      </c>
      <c r="F3095" s="12">
        <v>5</v>
      </c>
      <c r="G3095" s="14">
        <v>30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1496</v>
      </c>
      <c r="B3096" s="12">
        <v>36</v>
      </c>
      <c r="C3096" s="12">
        <v>111</v>
      </c>
      <c r="D3096" s="12" t="s">
        <v>586</v>
      </c>
      <c r="E3096" s="12">
        <v>20</v>
      </c>
      <c r="F3096" s="12">
        <v>5</v>
      </c>
      <c r="G3096" s="14">
        <v>30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1496</v>
      </c>
      <c r="B3097" s="12">
        <v>36</v>
      </c>
      <c r="C3097" s="12">
        <v>111</v>
      </c>
      <c r="D3097" s="12" t="s">
        <v>588</v>
      </c>
      <c r="E3097" s="12">
        <v>20</v>
      </c>
      <c r="F3097" s="12">
        <v>5</v>
      </c>
      <c r="G3097" s="14">
        <v>30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1495</v>
      </c>
      <c r="B3098" s="12">
        <v>104</v>
      </c>
      <c r="C3098" s="12">
        <v>44</v>
      </c>
      <c r="D3098" s="12" t="s">
        <v>616</v>
      </c>
      <c r="E3098" s="12">
        <v>20</v>
      </c>
      <c r="F3098" s="12">
        <v>5</v>
      </c>
      <c r="G3098" s="14">
        <v>30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1496</v>
      </c>
      <c r="B3099" s="12">
        <v>104</v>
      </c>
      <c r="C3099" s="12">
        <v>44</v>
      </c>
      <c r="D3099" s="12" t="s">
        <v>614</v>
      </c>
      <c r="E3099" s="12">
        <v>20</v>
      </c>
      <c r="F3099" s="12">
        <v>5</v>
      </c>
      <c r="G3099" s="14">
        <v>30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1496</v>
      </c>
      <c r="B3100" s="12">
        <v>104</v>
      </c>
      <c r="C3100" s="12">
        <v>44</v>
      </c>
      <c r="D3100" s="12" t="s">
        <v>1356</v>
      </c>
      <c r="E3100" s="12">
        <v>20</v>
      </c>
      <c r="F3100" s="12">
        <v>5</v>
      </c>
      <c r="G3100" s="14">
        <v>30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1496</v>
      </c>
      <c r="B3101" s="12">
        <v>104</v>
      </c>
      <c r="C3101" s="12">
        <v>44</v>
      </c>
      <c r="D3101" s="12" t="s">
        <v>612</v>
      </c>
      <c r="E3101" s="12">
        <v>20</v>
      </c>
      <c r="F3101" s="12">
        <v>5</v>
      </c>
      <c r="G3101" s="14">
        <v>30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1496</v>
      </c>
      <c r="B3102" s="12">
        <v>104</v>
      </c>
      <c r="C3102" s="12">
        <v>44</v>
      </c>
      <c r="D3102" s="12" t="s">
        <v>610</v>
      </c>
      <c r="E3102" s="12">
        <v>20</v>
      </c>
      <c r="F3102" s="12">
        <v>5</v>
      </c>
      <c r="G3102" s="14">
        <v>30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1496</v>
      </c>
      <c r="B3103" s="12">
        <v>104</v>
      </c>
      <c r="C3103" s="12">
        <v>44</v>
      </c>
      <c r="D3103" s="12" t="s">
        <v>592</v>
      </c>
      <c r="E3103" s="12">
        <v>20</v>
      </c>
      <c r="F3103" s="12">
        <v>5</v>
      </c>
      <c r="G3103" s="14">
        <v>30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4" spans="1:14">
      <c r="A3104" s="11" t="s">
        <v>1496</v>
      </c>
      <c r="B3104" s="12">
        <v>104</v>
      </c>
      <c r="C3104" s="12">
        <v>44</v>
      </c>
      <c r="D3104" s="12" t="s">
        <v>590</v>
      </c>
      <c r="E3104" s="12">
        <v>20</v>
      </c>
      <c r="F3104" s="12">
        <v>5</v>
      </c>
      <c r="G3104" s="14">
        <v>30</v>
      </c>
      <c r="H3104" s="12">
        <v>0</v>
      </c>
      <c r="I3104" s="12">
        <v>246</v>
      </c>
      <c r="J3104" s="12">
        <v>0</v>
      </c>
      <c r="K3104" s="12">
        <v>0</v>
      </c>
      <c r="L3104" s="12">
        <v>0</v>
      </c>
      <c r="M3104" s="12">
        <v>0</v>
      </c>
      <c r="N3104" s="12">
        <v>0</v>
      </c>
    </row>
    <row r="3105" spans="1:14">
      <c r="A3105" s="11" t="s">
        <v>1496</v>
      </c>
      <c r="B3105" s="12">
        <v>104</v>
      </c>
      <c r="C3105" s="12">
        <v>44</v>
      </c>
      <c r="D3105" s="12" t="s">
        <v>586</v>
      </c>
      <c r="E3105" s="12">
        <v>20</v>
      </c>
      <c r="F3105" s="12">
        <v>5</v>
      </c>
      <c r="G3105" s="14">
        <v>30</v>
      </c>
      <c r="H3105" s="12">
        <v>0</v>
      </c>
      <c r="I3105" s="12">
        <v>246</v>
      </c>
      <c r="J3105" s="12">
        <v>0</v>
      </c>
      <c r="K3105" s="12">
        <v>0</v>
      </c>
      <c r="L3105" s="12">
        <v>0</v>
      </c>
      <c r="M3105" s="12">
        <v>0</v>
      </c>
      <c r="N3105" s="12">
        <v>0</v>
      </c>
    </row>
    <row r="3106" spans="1:14">
      <c r="A3106" s="11" t="s">
        <v>1496</v>
      </c>
      <c r="B3106" s="12">
        <v>104</v>
      </c>
      <c r="C3106" s="12">
        <v>44</v>
      </c>
      <c r="D3106" s="12" t="s">
        <v>588</v>
      </c>
      <c r="E3106" s="12">
        <v>20</v>
      </c>
      <c r="F3106" s="12">
        <v>5</v>
      </c>
      <c r="G3106" s="14">
        <v>30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8" spans="1:14">
      <c r="A3108" s="11" t="s">
        <v>1299</v>
      </c>
    </row>
    <row r="3109" spans="1:14">
      <c r="A3109" s="11" t="s">
        <v>1497</v>
      </c>
      <c r="B3109" s="12">
        <v>100</v>
      </c>
      <c r="C3109" s="12">
        <v>100</v>
      </c>
      <c r="D3109" s="12" t="s">
        <v>616</v>
      </c>
      <c r="E3109" s="12">
        <v>100</v>
      </c>
      <c r="F3109" s="12">
        <v>10</v>
      </c>
      <c r="G3109" s="12">
        <v>80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1498</v>
      </c>
      <c r="B3110" s="12">
        <v>100</v>
      </c>
      <c r="C3110" s="12">
        <v>100</v>
      </c>
      <c r="D3110" s="12" t="s">
        <v>614</v>
      </c>
      <c r="E3110" s="12">
        <v>100</v>
      </c>
      <c r="F3110" s="12">
        <v>10</v>
      </c>
      <c r="G3110" s="12">
        <v>80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1498</v>
      </c>
      <c r="B3111" s="12">
        <v>100</v>
      </c>
      <c r="C3111" s="12">
        <v>100</v>
      </c>
      <c r="D3111" s="12" t="s">
        <v>1356</v>
      </c>
      <c r="E3111" s="12">
        <v>100</v>
      </c>
      <c r="F3111" s="12">
        <v>10</v>
      </c>
      <c r="G3111" s="12">
        <v>80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1498</v>
      </c>
      <c r="B3112" s="12">
        <v>100</v>
      </c>
      <c r="C3112" s="12">
        <v>100</v>
      </c>
      <c r="D3112" s="12" t="s">
        <v>612</v>
      </c>
      <c r="E3112" s="12">
        <v>100</v>
      </c>
      <c r="F3112" s="12">
        <v>10</v>
      </c>
      <c r="G3112" s="12">
        <v>80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1498</v>
      </c>
      <c r="B3113" s="12">
        <v>100</v>
      </c>
      <c r="C3113" s="12">
        <v>100</v>
      </c>
      <c r="D3113" s="12" t="s">
        <v>610</v>
      </c>
      <c r="E3113" s="12">
        <v>100</v>
      </c>
      <c r="F3113" s="12">
        <v>10</v>
      </c>
      <c r="G3113" s="12">
        <v>80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1498</v>
      </c>
      <c r="B3114" s="12">
        <v>100</v>
      </c>
      <c r="C3114" s="12">
        <v>100</v>
      </c>
      <c r="D3114" s="12" t="s">
        <v>592</v>
      </c>
      <c r="E3114" s="12">
        <v>100</v>
      </c>
      <c r="F3114" s="12">
        <v>10</v>
      </c>
      <c r="G3114" s="12">
        <v>80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1498</v>
      </c>
      <c r="B3115" s="12">
        <v>100</v>
      </c>
      <c r="C3115" s="12">
        <v>100</v>
      </c>
      <c r="D3115" s="12" t="s">
        <v>590</v>
      </c>
      <c r="E3115" s="12">
        <v>100</v>
      </c>
      <c r="F3115" s="12">
        <v>10</v>
      </c>
      <c r="G3115" s="12">
        <v>80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1498</v>
      </c>
      <c r="B3116" s="12">
        <v>100</v>
      </c>
      <c r="C3116" s="12">
        <v>100</v>
      </c>
      <c r="D3116" s="12" t="s">
        <v>586</v>
      </c>
      <c r="E3116" s="12">
        <v>100</v>
      </c>
      <c r="F3116" s="12">
        <v>10</v>
      </c>
      <c r="G3116" s="12">
        <v>80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1498</v>
      </c>
      <c r="B3117" s="12">
        <v>100</v>
      </c>
      <c r="C3117" s="12">
        <v>100</v>
      </c>
      <c r="D3117" s="12" t="s">
        <v>588</v>
      </c>
      <c r="E3117" s="12">
        <v>100</v>
      </c>
      <c r="F3117" s="12">
        <v>10</v>
      </c>
      <c r="G3117" s="12">
        <v>80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1498</v>
      </c>
      <c r="B3118" s="12">
        <v>100</v>
      </c>
      <c r="C3118" s="12">
        <v>100</v>
      </c>
      <c r="D3118" s="12" t="s">
        <v>615</v>
      </c>
      <c r="E3118" s="12">
        <v>100</v>
      </c>
      <c r="F3118" s="12">
        <v>2</v>
      </c>
      <c r="G3118" s="12">
        <v>80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1498</v>
      </c>
      <c r="B3119" s="12">
        <v>100</v>
      </c>
      <c r="C3119" s="12">
        <v>100</v>
      </c>
      <c r="D3119" s="12" t="s">
        <v>1372</v>
      </c>
      <c r="E3119" s="12">
        <v>100</v>
      </c>
      <c r="F3119" s="12">
        <v>2</v>
      </c>
      <c r="G3119" s="12">
        <v>80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1498</v>
      </c>
      <c r="B3120" s="12">
        <v>100</v>
      </c>
      <c r="C3120" s="12">
        <v>100</v>
      </c>
      <c r="D3120" s="12" t="s">
        <v>591</v>
      </c>
      <c r="E3120" s="12">
        <v>100</v>
      </c>
      <c r="F3120" s="12">
        <v>2</v>
      </c>
      <c r="G3120" s="12">
        <v>80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1" spans="1:14">
      <c r="A3121" s="11" t="s">
        <v>1498</v>
      </c>
      <c r="B3121" s="12">
        <v>100</v>
      </c>
      <c r="C3121" s="12">
        <v>100</v>
      </c>
      <c r="D3121" s="12" t="s">
        <v>585</v>
      </c>
      <c r="E3121" s="12">
        <v>100</v>
      </c>
      <c r="F3121" s="12">
        <v>2</v>
      </c>
      <c r="G3121" s="12">
        <v>80</v>
      </c>
      <c r="H3121" s="12">
        <v>0</v>
      </c>
      <c r="I3121" s="12">
        <v>246</v>
      </c>
      <c r="J3121" s="12">
        <v>0</v>
      </c>
      <c r="K3121" s="12">
        <v>0</v>
      </c>
      <c r="L3121" s="12">
        <v>0</v>
      </c>
      <c r="M3121" s="12">
        <v>0</v>
      </c>
      <c r="N3121" s="12">
        <v>0</v>
      </c>
    </row>
    <row r="3122" spans="1:14">
      <c r="A3122" s="11" t="s">
        <v>1498</v>
      </c>
      <c r="B3122" s="12">
        <v>100</v>
      </c>
      <c r="C3122" s="12">
        <v>100</v>
      </c>
      <c r="D3122" s="12" t="s">
        <v>589</v>
      </c>
      <c r="E3122" s="12">
        <v>100</v>
      </c>
      <c r="F3122" s="12">
        <v>2</v>
      </c>
      <c r="G3122" s="12">
        <v>80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1498</v>
      </c>
      <c r="B3123" s="12">
        <v>100</v>
      </c>
      <c r="C3123" s="12">
        <v>100</v>
      </c>
      <c r="D3123" s="12" t="s">
        <v>587</v>
      </c>
      <c r="E3123" s="12">
        <v>100</v>
      </c>
      <c r="F3123" s="12">
        <v>2</v>
      </c>
      <c r="G3123" s="12">
        <v>80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5" spans="1:14">
      <c r="A3125" s="11" t="s">
        <v>1497</v>
      </c>
      <c r="B3125" s="12">
        <v>100</v>
      </c>
      <c r="C3125" s="12">
        <v>100</v>
      </c>
      <c r="D3125" s="12" t="s">
        <v>616</v>
      </c>
      <c r="E3125" s="12">
        <v>100</v>
      </c>
      <c r="F3125" s="12">
        <v>10</v>
      </c>
      <c r="G3125" s="12">
        <v>30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1498</v>
      </c>
      <c r="B3126" s="12">
        <v>100</v>
      </c>
      <c r="C3126" s="12">
        <v>100</v>
      </c>
      <c r="D3126" s="12" t="s">
        <v>614</v>
      </c>
      <c r="E3126" s="12">
        <v>100</v>
      </c>
      <c r="F3126" s="12">
        <v>10</v>
      </c>
      <c r="G3126" s="12">
        <v>30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1498</v>
      </c>
      <c r="B3127" s="12">
        <v>100</v>
      </c>
      <c r="C3127" s="12">
        <v>100</v>
      </c>
      <c r="D3127" s="12" t="s">
        <v>1356</v>
      </c>
      <c r="E3127" s="12">
        <v>100</v>
      </c>
      <c r="F3127" s="12">
        <v>10</v>
      </c>
      <c r="G3127" s="12">
        <v>30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1498</v>
      </c>
      <c r="B3128" s="12">
        <v>100</v>
      </c>
      <c r="C3128" s="12">
        <v>100</v>
      </c>
      <c r="D3128" s="12" t="s">
        <v>612</v>
      </c>
      <c r="E3128" s="12">
        <v>100</v>
      </c>
      <c r="F3128" s="12">
        <v>10</v>
      </c>
      <c r="G3128" s="12">
        <v>30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1498</v>
      </c>
      <c r="B3129" s="12">
        <v>100</v>
      </c>
      <c r="C3129" s="12">
        <v>100</v>
      </c>
      <c r="D3129" s="12" t="s">
        <v>610</v>
      </c>
      <c r="E3129" s="12">
        <v>100</v>
      </c>
      <c r="F3129" s="12">
        <v>10</v>
      </c>
      <c r="G3129" s="12">
        <v>30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1498</v>
      </c>
      <c r="B3130" s="12">
        <v>100</v>
      </c>
      <c r="C3130" s="12">
        <v>100</v>
      </c>
      <c r="D3130" s="12" t="s">
        <v>592</v>
      </c>
      <c r="E3130" s="12">
        <v>100</v>
      </c>
      <c r="F3130" s="12">
        <v>10</v>
      </c>
      <c r="G3130" s="12">
        <v>30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1498</v>
      </c>
      <c r="B3131" s="12">
        <v>100</v>
      </c>
      <c r="C3131" s="12">
        <v>100</v>
      </c>
      <c r="D3131" s="12" t="s">
        <v>590</v>
      </c>
      <c r="E3131" s="12">
        <v>100</v>
      </c>
      <c r="F3131" s="12">
        <v>10</v>
      </c>
      <c r="G3131" s="12">
        <v>30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1498</v>
      </c>
      <c r="B3132" s="12">
        <v>100</v>
      </c>
      <c r="C3132" s="12">
        <v>100</v>
      </c>
      <c r="D3132" s="12" t="s">
        <v>586</v>
      </c>
      <c r="E3132" s="12">
        <v>100</v>
      </c>
      <c r="F3132" s="12">
        <v>10</v>
      </c>
      <c r="G3132" s="12">
        <v>30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1498</v>
      </c>
      <c r="B3133" s="12">
        <v>100</v>
      </c>
      <c r="C3133" s="12">
        <v>100</v>
      </c>
      <c r="D3133" s="12" t="s">
        <v>588</v>
      </c>
      <c r="E3133" s="12">
        <v>100</v>
      </c>
      <c r="F3133" s="12">
        <v>10</v>
      </c>
      <c r="G3133" s="12">
        <v>30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1497</v>
      </c>
      <c r="B3134" s="12">
        <v>151</v>
      </c>
      <c r="C3134" s="12">
        <v>107</v>
      </c>
      <c r="D3134" s="12" t="s">
        <v>616</v>
      </c>
      <c r="E3134" s="12">
        <v>20</v>
      </c>
      <c r="F3134" s="12">
        <v>2</v>
      </c>
      <c r="G3134" s="12">
        <v>30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1498</v>
      </c>
      <c r="B3135" s="12">
        <v>151</v>
      </c>
      <c r="C3135" s="12">
        <v>107</v>
      </c>
      <c r="D3135" s="12" t="s">
        <v>614</v>
      </c>
      <c r="E3135" s="12">
        <v>20</v>
      </c>
      <c r="F3135" s="12">
        <v>2</v>
      </c>
      <c r="G3135" s="12">
        <v>30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1498</v>
      </c>
      <c r="B3136" s="12">
        <v>151</v>
      </c>
      <c r="C3136" s="12">
        <v>107</v>
      </c>
      <c r="D3136" s="12" t="s">
        <v>1356</v>
      </c>
      <c r="E3136" s="12">
        <v>20</v>
      </c>
      <c r="F3136" s="12">
        <v>2</v>
      </c>
      <c r="G3136" s="12">
        <v>30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1498</v>
      </c>
      <c r="B3137" s="12">
        <v>151</v>
      </c>
      <c r="C3137" s="12">
        <v>107</v>
      </c>
      <c r="D3137" s="12" t="s">
        <v>612</v>
      </c>
      <c r="E3137" s="12">
        <v>20</v>
      </c>
      <c r="F3137" s="12">
        <v>2</v>
      </c>
      <c r="G3137" s="12">
        <v>30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1498</v>
      </c>
      <c r="B3138" s="12">
        <v>151</v>
      </c>
      <c r="C3138" s="12">
        <v>107</v>
      </c>
      <c r="D3138" s="12" t="s">
        <v>610</v>
      </c>
      <c r="E3138" s="12">
        <v>20</v>
      </c>
      <c r="F3138" s="12">
        <v>2</v>
      </c>
      <c r="G3138" s="12">
        <v>30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1498</v>
      </c>
      <c r="B3139" s="12">
        <v>151</v>
      </c>
      <c r="C3139" s="12">
        <v>107</v>
      </c>
      <c r="D3139" s="12" t="s">
        <v>592</v>
      </c>
      <c r="E3139" s="12">
        <v>20</v>
      </c>
      <c r="F3139" s="12">
        <v>2</v>
      </c>
      <c r="G3139" s="12">
        <v>30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1498</v>
      </c>
      <c r="B3140" s="12">
        <v>151</v>
      </c>
      <c r="C3140" s="12">
        <v>107</v>
      </c>
      <c r="D3140" s="12" t="s">
        <v>590</v>
      </c>
      <c r="E3140" s="12">
        <v>20</v>
      </c>
      <c r="F3140" s="12">
        <v>2</v>
      </c>
      <c r="G3140" s="12">
        <v>30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1498</v>
      </c>
      <c r="B3141" s="12">
        <v>151</v>
      </c>
      <c r="C3141" s="12">
        <v>107</v>
      </c>
      <c r="D3141" s="12" t="s">
        <v>586</v>
      </c>
      <c r="E3141" s="12">
        <v>20</v>
      </c>
      <c r="F3141" s="12">
        <v>2</v>
      </c>
      <c r="G3141" s="12">
        <v>30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1498</v>
      </c>
      <c r="B3142" s="12">
        <v>151</v>
      </c>
      <c r="C3142" s="12">
        <v>107</v>
      </c>
      <c r="D3142" s="12" t="s">
        <v>588</v>
      </c>
      <c r="E3142" s="12">
        <v>20</v>
      </c>
      <c r="F3142" s="12">
        <v>2</v>
      </c>
      <c r="G3142" s="12">
        <v>30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1497</v>
      </c>
      <c r="B3143" s="12">
        <v>39</v>
      </c>
      <c r="C3143" s="12">
        <v>160</v>
      </c>
      <c r="D3143" s="12" t="s">
        <v>616</v>
      </c>
      <c r="E3143" s="12">
        <v>20</v>
      </c>
      <c r="F3143" s="12">
        <v>2</v>
      </c>
      <c r="G3143" s="12">
        <v>30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1498</v>
      </c>
      <c r="B3144" s="12">
        <v>39</v>
      </c>
      <c r="C3144" s="12">
        <v>160</v>
      </c>
      <c r="D3144" s="12" t="s">
        <v>614</v>
      </c>
      <c r="E3144" s="12">
        <v>20</v>
      </c>
      <c r="F3144" s="12">
        <v>2</v>
      </c>
      <c r="G3144" s="12">
        <v>30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1498</v>
      </c>
      <c r="B3145" s="12">
        <v>39</v>
      </c>
      <c r="C3145" s="12">
        <v>160</v>
      </c>
      <c r="D3145" s="12" t="s">
        <v>1356</v>
      </c>
      <c r="E3145" s="12">
        <v>20</v>
      </c>
      <c r="F3145" s="12">
        <v>2</v>
      </c>
      <c r="G3145" s="12">
        <v>30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1498</v>
      </c>
      <c r="B3146" s="12">
        <v>39</v>
      </c>
      <c r="C3146" s="12">
        <v>160</v>
      </c>
      <c r="D3146" s="12" t="s">
        <v>612</v>
      </c>
      <c r="E3146" s="12">
        <v>20</v>
      </c>
      <c r="F3146" s="12">
        <v>2</v>
      </c>
      <c r="G3146" s="12">
        <v>30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1498</v>
      </c>
      <c r="B3147" s="12">
        <v>39</v>
      </c>
      <c r="C3147" s="12">
        <v>160</v>
      </c>
      <c r="D3147" s="12" t="s">
        <v>610</v>
      </c>
      <c r="E3147" s="12">
        <v>20</v>
      </c>
      <c r="F3147" s="12">
        <v>2</v>
      </c>
      <c r="G3147" s="12">
        <v>30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1498</v>
      </c>
      <c r="B3148" s="12">
        <v>39</v>
      </c>
      <c r="C3148" s="12">
        <v>160</v>
      </c>
      <c r="D3148" s="12" t="s">
        <v>592</v>
      </c>
      <c r="E3148" s="12">
        <v>20</v>
      </c>
      <c r="F3148" s="12">
        <v>2</v>
      </c>
      <c r="G3148" s="12">
        <v>30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49" spans="1:14">
      <c r="A3149" s="11" t="s">
        <v>1498</v>
      </c>
      <c r="B3149" s="12">
        <v>39</v>
      </c>
      <c r="C3149" s="12">
        <v>160</v>
      </c>
      <c r="D3149" s="12" t="s">
        <v>590</v>
      </c>
      <c r="E3149" s="12">
        <v>20</v>
      </c>
      <c r="F3149" s="12">
        <v>2</v>
      </c>
      <c r="G3149" s="12">
        <v>30</v>
      </c>
      <c r="H3149" s="12">
        <v>0</v>
      </c>
      <c r="I3149" s="12">
        <v>246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</row>
    <row r="3150" spans="1:14">
      <c r="A3150" s="11" t="s">
        <v>1498</v>
      </c>
      <c r="B3150" s="12">
        <v>39</v>
      </c>
      <c r="C3150" s="12">
        <v>160</v>
      </c>
      <c r="D3150" s="12" t="s">
        <v>586</v>
      </c>
      <c r="E3150" s="12">
        <v>20</v>
      </c>
      <c r="F3150" s="12">
        <v>2</v>
      </c>
      <c r="G3150" s="12">
        <v>30</v>
      </c>
      <c r="H3150" s="12">
        <v>0</v>
      </c>
      <c r="I3150" s="12">
        <v>246</v>
      </c>
      <c r="J3150" s="12">
        <v>0</v>
      </c>
      <c r="K3150" s="12">
        <v>0</v>
      </c>
      <c r="L3150" s="12">
        <v>0</v>
      </c>
      <c r="M3150" s="12">
        <v>0</v>
      </c>
      <c r="N3150" s="12">
        <v>0</v>
      </c>
    </row>
    <row r="3151" spans="1:14">
      <c r="A3151" s="11" t="s">
        <v>1498</v>
      </c>
      <c r="B3151" s="12">
        <v>39</v>
      </c>
      <c r="C3151" s="12">
        <v>160</v>
      </c>
      <c r="D3151" s="12" t="s">
        <v>588</v>
      </c>
      <c r="E3151" s="12">
        <v>20</v>
      </c>
      <c r="F3151" s="12">
        <v>2</v>
      </c>
      <c r="G3151" s="12">
        <v>30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3" spans="1:14">
      <c r="A3153" s="11" t="s">
        <v>1299</v>
      </c>
    </row>
    <row r="3154" spans="1:14">
      <c r="A3154" s="11" t="s">
        <v>1499</v>
      </c>
      <c r="B3154" s="12">
        <v>75</v>
      </c>
      <c r="C3154" s="12">
        <v>75</v>
      </c>
      <c r="D3154" s="12" t="s">
        <v>616</v>
      </c>
      <c r="E3154" s="12">
        <v>75</v>
      </c>
      <c r="F3154" s="12">
        <v>10</v>
      </c>
      <c r="G3154" s="12">
        <v>80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1499</v>
      </c>
      <c r="B3155" s="12">
        <v>75</v>
      </c>
      <c r="C3155" s="12">
        <v>75</v>
      </c>
      <c r="D3155" s="12" t="s">
        <v>614</v>
      </c>
      <c r="E3155" s="12">
        <v>75</v>
      </c>
      <c r="F3155" s="12">
        <v>10</v>
      </c>
      <c r="G3155" s="12">
        <v>80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1500</v>
      </c>
      <c r="B3156" s="12">
        <v>75</v>
      </c>
      <c r="C3156" s="12">
        <v>75</v>
      </c>
      <c r="D3156" s="12" t="s">
        <v>1356</v>
      </c>
      <c r="E3156" s="12">
        <v>75</v>
      </c>
      <c r="F3156" s="12">
        <v>10</v>
      </c>
      <c r="G3156" s="12">
        <v>80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1499</v>
      </c>
      <c r="B3157" s="12">
        <v>75</v>
      </c>
      <c r="C3157" s="12">
        <v>75</v>
      </c>
      <c r="D3157" s="12" t="s">
        <v>612</v>
      </c>
      <c r="E3157" s="12">
        <v>75</v>
      </c>
      <c r="F3157" s="12">
        <v>10</v>
      </c>
      <c r="G3157" s="12">
        <v>80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1499</v>
      </c>
      <c r="B3158" s="12">
        <v>75</v>
      </c>
      <c r="C3158" s="12">
        <v>75</v>
      </c>
      <c r="D3158" s="12" t="s">
        <v>610</v>
      </c>
      <c r="E3158" s="12">
        <v>75</v>
      </c>
      <c r="F3158" s="12">
        <v>10</v>
      </c>
      <c r="G3158" s="12">
        <v>80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1499</v>
      </c>
      <c r="B3159" s="12">
        <v>75</v>
      </c>
      <c r="C3159" s="12">
        <v>75</v>
      </c>
      <c r="D3159" s="12" t="s">
        <v>592</v>
      </c>
      <c r="E3159" s="12">
        <v>75</v>
      </c>
      <c r="F3159" s="12">
        <v>15</v>
      </c>
      <c r="G3159" s="12">
        <v>80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1499</v>
      </c>
      <c r="B3160" s="12">
        <v>75</v>
      </c>
      <c r="C3160" s="12">
        <v>75</v>
      </c>
      <c r="D3160" s="12" t="s">
        <v>590</v>
      </c>
      <c r="E3160" s="12">
        <v>75</v>
      </c>
      <c r="F3160" s="12">
        <v>15</v>
      </c>
      <c r="G3160" s="12">
        <v>80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1499</v>
      </c>
      <c r="B3161" s="12">
        <v>75</v>
      </c>
      <c r="C3161" s="12">
        <v>75</v>
      </c>
      <c r="D3161" s="12" t="s">
        <v>586</v>
      </c>
      <c r="E3161" s="12">
        <v>75</v>
      </c>
      <c r="F3161" s="12">
        <v>15</v>
      </c>
      <c r="G3161" s="12">
        <v>80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1499</v>
      </c>
      <c r="B3162" s="12">
        <v>75</v>
      </c>
      <c r="C3162" s="12">
        <v>75</v>
      </c>
      <c r="D3162" s="12" t="s">
        <v>588</v>
      </c>
      <c r="E3162" s="12">
        <v>75</v>
      </c>
      <c r="F3162" s="12">
        <v>15</v>
      </c>
      <c r="G3162" s="12">
        <v>80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1499</v>
      </c>
      <c r="B3163" s="12">
        <v>75</v>
      </c>
      <c r="C3163" s="12">
        <v>75</v>
      </c>
      <c r="D3163" s="12" t="s">
        <v>615</v>
      </c>
      <c r="E3163" s="12">
        <v>75</v>
      </c>
      <c r="F3163" s="12">
        <v>2</v>
      </c>
      <c r="G3163" s="12">
        <v>80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1499</v>
      </c>
      <c r="B3164" s="12">
        <v>75</v>
      </c>
      <c r="C3164" s="12">
        <v>75</v>
      </c>
      <c r="D3164" s="12" t="s">
        <v>1372</v>
      </c>
      <c r="E3164" s="12">
        <v>75</v>
      </c>
      <c r="F3164" s="12">
        <v>2</v>
      </c>
      <c r="G3164" s="12">
        <v>80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A3165" s="11" t="s">
        <v>1499</v>
      </c>
      <c r="B3165" s="12">
        <v>75</v>
      </c>
      <c r="C3165" s="12">
        <v>75</v>
      </c>
      <c r="D3165" s="12" t="s">
        <v>591</v>
      </c>
      <c r="E3165" s="12">
        <v>75</v>
      </c>
      <c r="F3165" s="12">
        <v>2</v>
      </c>
      <c r="G3165" s="12">
        <v>80</v>
      </c>
      <c r="H3165" s="12">
        <v>0</v>
      </c>
      <c r="I3165" s="12">
        <v>246</v>
      </c>
      <c r="J3165" s="12">
        <v>0</v>
      </c>
      <c r="K3165" s="12">
        <v>0</v>
      </c>
      <c r="L3165" s="12">
        <v>0</v>
      </c>
      <c r="M3165" s="12">
        <v>0</v>
      </c>
      <c r="N3165" s="12">
        <v>0</v>
      </c>
    </row>
    <row r="3166" spans="1:14">
      <c r="A3166" s="11" t="s">
        <v>1499</v>
      </c>
      <c r="B3166" s="12">
        <v>75</v>
      </c>
      <c r="C3166" s="12">
        <v>75</v>
      </c>
      <c r="D3166" s="12" t="s">
        <v>585</v>
      </c>
      <c r="E3166" s="12">
        <v>75</v>
      </c>
      <c r="F3166" s="12">
        <v>2</v>
      </c>
      <c r="G3166" s="12">
        <v>80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1499</v>
      </c>
      <c r="B3167" s="12">
        <v>75</v>
      </c>
      <c r="C3167" s="12">
        <v>75</v>
      </c>
      <c r="D3167" s="12" t="s">
        <v>587</v>
      </c>
      <c r="E3167" s="12">
        <v>75</v>
      </c>
      <c r="F3167" s="12">
        <v>2</v>
      </c>
      <c r="G3167" s="12">
        <v>80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G3168" s="14"/>
    </row>
    <row r="3169" spans="1:14">
      <c r="A3169" s="11" t="s">
        <v>1499</v>
      </c>
      <c r="B3169" s="12">
        <v>75</v>
      </c>
      <c r="C3169" s="12">
        <v>75</v>
      </c>
      <c r="D3169" s="12" t="s">
        <v>616</v>
      </c>
      <c r="E3169" s="12">
        <v>75</v>
      </c>
      <c r="F3169" s="12">
        <v>10</v>
      </c>
      <c r="G3169" s="12">
        <v>30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1499</v>
      </c>
      <c r="B3170" s="12">
        <v>75</v>
      </c>
      <c r="C3170" s="12">
        <v>75</v>
      </c>
      <c r="D3170" s="12" t="s">
        <v>614</v>
      </c>
      <c r="E3170" s="12">
        <v>75</v>
      </c>
      <c r="F3170" s="12">
        <v>10</v>
      </c>
      <c r="G3170" s="12">
        <v>30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1500</v>
      </c>
      <c r="B3171" s="12">
        <v>75</v>
      </c>
      <c r="C3171" s="12">
        <v>75</v>
      </c>
      <c r="D3171" s="12" t="s">
        <v>1356</v>
      </c>
      <c r="E3171" s="12">
        <v>75</v>
      </c>
      <c r="F3171" s="12">
        <v>10</v>
      </c>
      <c r="G3171" s="12">
        <v>30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1499</v>
      </c>
      <c r="B3172" s="12">
        <v>75</v>
      </c>
      <c r="C3172" s="12">
        <v>75</v>
      </c>
      <c r="D3172" s="12" t="s">
        <v>612</v>
      </c>
      <c r="E3172" s="12">
        <v>75</v>
      </c>
      <c r="F3172" s="12">
        <v>10</v>
      </c>
      <c r="G3172" s="12">
        <v>30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1499</v>
      </c>
      <c r="B3173" s="12">
        <v>75</v>
      </c>
      <c r="C3173" s="12">
        <v>75</v>
      </c>
      <c r="D3173" s="12" t="s">
        <v>610</v>
      </c>
      <c r="E3173" s="12">
        <v>75</v>
      </c>
      <c r="F3173" s="12">
        <v>10</v>
      </c>
      <c r="G3173" s="12">
        <v>30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1499</v>
      </c>
      <c r="B3174" s="12">
        <v>75</v>
      </c>
      <c r="C3174" s="12">
        <v>75</v>
      </c>
      <c r="D3174" s="12" t="s">
        <v>592</v>
      </c>
      <c r="E3174" s="12">
        <v>75</v>
      </c>
      <c r="F3174" s="12">
        <v>15</v>
      </c>
      <c r="G3174" s="12">
        <v>30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5" spans="1:14">
      <c r="A3175" s="11" t="s">
        <v>1499</v>
      </c>
      <c r="B3175" s="12">
        <v>75</v>
      </c>
      <c r="C3175" s="12">
        <v>75</v>
      </c>
      <c r="D3175" s="12" t="s">
        <v>590</v>
      </c>
      <c r="E3175" s="12">
        <v>75</v>
      </c>
      <c r="F3175" s="12">
        <v>15</v>
      </c>
      <c r="G3175" s="12">
        <v>30</v>
      </c>
      <c r="H3175" s="12">
        <v>0</v>
      </c>
      <c r="I3175" s="12">
        <v>246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</row>
    <row r="3176" spans="1:14">
      <c r="A3176" s="11" t="s">
        <v>1499</v>
      </c>
      <c r="B3176" s="12">
        <v>75</v>
      </c>
      <c r="C3176" s="12">
        <v>75</v>
      </c>
      <c r="D3176" s="12" t="s">
        <v>586</v>
      </c>
      <c r="E3176" s="12">
        <v>75</v>
      </c>
      <c r="F3176" s="12">
        <v>15</v>
      </c>
      <c r="G3176" s="12">
        <v>30</v>
      </c>
      <c r="H3176" s="12">
        <v>0</v>
      </c>
      <c r="I3176" s="12">
        <v>246</v>
      </c>
      <c r="J3176" s="12">
        <v>0</v>
      </c>
      <c r="K3176" s="12">
        <v>0</v>
      </c>
      <c r="L3176" s="12">
        <v>0</v>
      </c>
      <c r="M3176" s="12">
        <v>0</v>
      </c>
      <c r="N3176" s="12">
        <v>0</v>
      </c>
    </row>
    <row r="3177" spans="1:14">
      <c r="A3177" s="11" t="s">
        <v>1499</v>
      </c>
      <c r="B3177" s="12">
        <v>75</v>
      </c>
      <c r="C3177" s="12">
        <v>75</v>
      </c>
      <c r="D3177" s="12" t="s">
        <v>588</v>
      </c>
      <c r="E3177" s="12">
        <v>75</v>
      </c>
      <c r="F3177" s="12">
        <v>15</v>
      </c>
      <c r="G3177" s="12">
        <v>30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9" spans="1:14">
      <c r="A3179" s="11" t="s">
        <v>1299</v>
      </c>
    </row>
    <row r="3180" spans="1:14">
      <c r="A3180" s="11" t="s">
        <v>1501</v>
      </c>
      <c r="B3180" s="12">
        <v>50</v>
      </c>
      <c r="C3180" s="12">
        <v>50</v>
      </c>
      <c r="D3180" s="12" t="s">
        <v>592</v>
      </c>
      <c r="E3180" s="12">
        <v>50</v>
      </c>
      <c r="F3180" s="12">
        <v>15</v>
      </c>
      <c r="G3180" s="12">
        <v>80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1302</v>
      </c>
      <c r="B3181" s="12">
        <v>50</v>
      </c>
      <c r="C3181" s="12">
        <v>50</v>
      </c>
      <c r="D3181" s="12" t="s">
        <v>590</v>
      </c>
      <c r="E3181" s="12">
        <v>50</v>
      </c>
      <c r="F3181" s="12">
        <v>15</v>
      </c>
      <c r="G3181" s="12">
        <v>80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1302</v>
      </c>
      <c r="B3182" s="12">
        <v>50</v>
      </c>
      <c r="C3182" s="12">
        <v>50</v>
      </c>
      <c r="D3182" s="12" t="s">
        <v>586</v>
      </c>
      <c r="E3182" s="12">
        <v>50</v>
      </c>
      <c r="F3182" s="12">
        <v>15</v>
      </c>
      <c r="G3182" s="12">
        <v>80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1302</v>
      </c>
      <c r="B3183" s="12">
        <v>50</v>
      </c>
      <c r="C3183" s="12">
        <v>50</v>
      </c>
      <c r="D3183" s="12" t="s">
        <v>588</v>
      </c>
      <c r="E3183" s="12">
        <v>50</v>
      </c>
      <c r="F3183" s="12">
        <v>15</v>
      </c>
      <c r="G3183" s="12">
        <v>80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1302</v>
      </c>
      <c r="B3184" s="12">
        <v>50</v>
      </c>
      <c r="C3184" s="12">
        <v>50</v>
      </c>
      <c r="D3184" s="12" t="s">
        <v>591</v>
      </c>
      <c r="E3184" s="12">
        <v>50</v>
      </c>
      <c r="F3184" s="12">
        <v>2</v>
      </c>
      <c r="G3184" s="12">
        <v>80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5" spans="1:14">
      <c r="A3185" s="11" t="s">
        <v>1302</v>
      </c>
      <c r="B3185" s="12">
        <v>50</v>
      </c>
      <c r="C3185" s="12">
        <v>50</v>
      </c>
      <c r="D3185" s="12" t="s">
        <v>585</v>
      </c>
      <c r="E3185" s="12">
        <v>50</v>
      </c>
      <c r="F3185" s="12">
        <v>2</v>
      </c>
      <c r="G3185" s="12">
        <v>80</v>
      </c>
      <c r="H3185" s="12">
        <v>0</v>
      </c>
      <c r="I3185" s="12">
        <v>246</v>
      </c>
      <c r="J3185" s="12">
        <v>0</v>
      </c>
      <c r="K3185" s="12">
        <v>0</v>
      </c>
      <c r="L3185" s="12">
        <v>0</v>
      </c>
      <c r="M3185" s="12">
        <v>0</v>
      </c>
      <c r="N3185" s="12">
        <v>0</v>
      </c>
    </row>
    <row r="3186" spans="1:14">
      <c r="A3186" s="11" t="s">
        <v>1302</v>
      </c>
      <c r="B3186" s="12">
        <v>50</v>
      </c>
      <c r="C3186" s="12">
        <v>50</v>
      </c>
      <c r="D3186" s="12" t="s">
        <v>589</v>
      </c>
      <c r="E3186" s="12">
        <v>50</v>
      </c>
      <c r="F3186" s="12">
        <v>2</v>
      </c>
      <c r="G3186" s="12">
        <v>80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1302</v>
      </c>
      <c r="B3187" s="12">
        <v>50</v>
      </c>
      <c r="C3187" s="12">
        <v>50</v>
      </c>
      <c r="D3187" s="12" t="s">
        <v>587</v>
      </c>
      <c r="E3187" s="12">
        <v>50</v>
      </c>
      <c r="F3187" s="12">
        <v>2</v>
      </c>
      <c r="G3187" s="12">
        <v>80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9" spans="1:14">
      <c r="A3189" s="11" t="s">
        <v>1501</v>
      </c>
      <c r="B3189" s="12">
        <v>50</v>
      </c>
      <c r="C3189" s="12">
        <v>50</v>
      </c>
      <c r="D3189" s="12" t="s">
        <v>592</v>
      </c>
      <c r="E3189" s="12">
        <v>50</v>
      </c>
      <c r="F3189" s="12">
        <v>15</v>
      </c>
      <c r="G3189" s="12">
        <v>80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1302</v>
      </c>
      <c r="B3190" s="12">
        <v>50</v>
      </c>
      <c r="C3190" s="12">
        <v>50</v>
      </c>
      <c r="D3190" s="12" t="s">
        <v>590</v>
      </c>
      <c r="E3190" s="12">
        <v>50</v>
      </c>
      <c r="F3190" s="12">
        <v>15</v>
      </c>
      <c r="G3190" s="12">
        <v>80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1302</v>
      </c>
      <c r="B3191" s="12">
        <v>50</v>
      </c>
      <c r="C3191" s="12">
        <v>50</v>
      </c>
      <c r="D3191" s="12" t="s">
        <v>586</v>
      </c>
      <c r="E3191" s="12">
        <v>50</v>
      </c>
      <c r="F3191" s="12">
        <v>15</v>
      </c>
      <c r="G3191" s="12">
        <v>80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1302</v>
      </c>
      <c r="B3192" s="12">
        <v>50</v>
      </c>
      <c r="C3192" s="12">
        <v>50</v>
      </c>
      <c r="D3192" s="12" t="s">
        <v>588</v>
      </c>
      <c r="E3192" s="12">
        <v>50</v>
      </c>
      <c r="F3192" s="12">
        <v>15</v>
      </c>
      <c r="G3192" s="12">
        <v>80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1501</v>
      </c>
      <c r="B3193" s="12">
        <v>24</v>
      </c>
      <c r="C3193" s="12">
        <v>22</v>
      </c>
      <c r="D3193" s="12" t="s">
        <v>592</v>
      </c>
      <c r="E3193" s="12">
        <v>20</v>
      </c>
      <c r="F3193" s="12">
        <v>10</v>
      </c>
      <c r="G3193" s="14">
        <v>30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1302</v>
      </c>
      <c r="B3194" s="12">
        <v>24</v>
      </c>
      <c r="C3194" s="12">
        <v>22</v>
      </c>
      <c r="D3194" s="12" t="s">
        <v>590</v>
      </c>
      <c r="E3194" s="12">
        <v>20</v>
      </c>
      <c r="F3194" s="12">
        <v>10</v>
      </c>
      <c r="G3194" s="14">
        <v>30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1302</v>
      </c>
      <c r="B3195" s="12">
        <v>24</v>
      </c>
      <c r="C3195" s="12">
        <v>22</v>
      </c>
      <c r="D3195" s="12" t="s">
        <v>586</v>
      </c>
      <c r="E3195" s="12">
        <v>20</v>
      </c>
      <c r="F3195" s="12">
        <v>10</v>
      </c>
      <c r="G3195" s="14">
        <v>30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1302</v>
      </c>
      <c r="B3196" s="12">
        <v>24</v>
      </c>
      <c r="C3196" s="12">
        <v>22</v>
      </c>
      <c r="D3196" s="12" t="s">
        <v>588</v>
      </c>
      <c r="E3196" s="12">
        <v>20</v>
      </c>
      <c r="F3196" s="12">
        <v>10</v>
      </c>
      <c r="G3196" s="14">
        <v>30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1501</v>
      </c>
      <c r="B3197" s="12">
        <v>82</v>
      </c>
      <c r="C3197" s="12">
        <v>19</v>
      </c>
      <c r="D3197" s="12" t="s">
        <v>592</v>
      </c>
      <c r="E3197" s="12">
        <v>20</v>
      </c>
      <c r="F3197" s="12">
        <v>10</v>
      </c>
      <c r="G3197" s="14">
        <v>30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1302</v>
      </c>
      <c r="B3198" s="12">
        <v>82</v>
      </c>
      <c r="C3198" s="12">
        <v>19</v>
      </c>
      <c r="D3198" s="12" t="s">
        <v>590</v>
      </c>
      <c r="E3198" s="12">
        <v>20</v>
      </c>
      <c r="F3198" s="12">
        <v>10</v>
      </c>
      <c r="G3198" s="14">
        <v>30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1302</v>
      </c>
      <c r="B3199" s="12">
        <v>82</v>
      </c>
      <c r="C3199" s="12">
        <v>19</v>
      </c>
      <c r="D3199" s="12" t="s">
        <v>586</v>
      </c>
      <c r="E3199" s="12">
        <v>20</v>
      </c>
      <c r="F3199" s="12">
        <v>10</v>
      </c>
      <c r="G3199" s="14">
        <v>30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1302</v>
      </c>
      <c r="B3200" s="12">
        <v>82</v>
      </c>
      <c r="C3200" s="12">
        <v>19</v>
      </c>
      <c r="D3200" s="12" t="s">
        <v>588</v>
      </c>
      <c r="E3200" s="12">
        <v>20</v>
      </c>
      <c r="F3200" s="12">
        <v>10</v>
      </c>
      <c r="G3200" s="14">
        <v>30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1501</v>
      </c>
      <c r="B3201" s="12">
        <v>52</v>
      </c>
      <c r="C3201" s="12">
        <v>71</v>
      </c>
      <c r="D3201" s="12" t="s">
        <v>592</v>
      </c>
      <c r="E3201" s="12">
        <v>20</v>
      </c>
      <c r="F3201" s="12">
        <v>10</v>
      </c>
      <c r="G3201" s="14">
        <v>30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2" spans="1:14">
      <c r="A3202" s="11" t="s">
        <v>1302</v>
      </c>
      <c r="B3202" s="12">
        <v>52</v>
      </c>
      <c r="C3202" s="12">
        <v>71</v>
      </c>
      <c r="D3202" s="12" t="s">
        <v>590</v>
      </c>
      <c r="E3202" s="12">
        <v>20</v>
      </c>
      <c r="F3202" s="12">
        <v>10</v>
      </c>
      <c r="G3202" s="14">
        <v>30</v>
      </c>
      <c r="H3202" s="12">
        <v>0</v>
      </c>
      <c r="I3202" s="12">
        <v>246</v>
      </c>
      <c r="J3202" s="12">
        <v>0</v>
      </c>
      <c r="K3202" s="12">
        <v>0</v>
      </c>
      <c r="L3202" s="12">
        <v>0</v>
      </c>
      <c r="M3202" s="12">
        <v>0</v>
      </c>
      <c r="N3202" s="12">
        <v>0</v>
      </c>
    </row>
    <row r="3203" spans="1:14">
      <c r="A3203" s="11" t="s">
        <v>1302</v>
      </c>
      <c r="B3203" s="12">
        <v>52</v>
      </c>
      <c r="C3203" s="12">
        <v>71</v>
      </c>
      <c r="D3203" s="12" t="s">
        <v>586</v>
      </c>
      <c r="E3203" s="12">
        <v>20</v>
      </c>
      <c r="F3203" s="12">
        <v>10</v>
      </c>
      <c r="G3203" s="14">
        <v>30</v>
      </c>
      <c r="H3203" s="12">
        <v>0</v>
      </c>
      <c r="I3203" s="12">
        <v>246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</row>
    <row r="3204" spans="1:14">
      <c r="A3204" s="11" t="s">
        <v>1302</v>
      </c>
      <c r="B3204" s="12">
        <v>52</v>
      </c>
      <c r="C3204" s="12">
        <v>71</v>
      </c>
      <c r="D3204" s="12" t="s">
        <v>588</v>
      </c>
      <c r="E3204" s="12">
        <v>20</v>
      </c>
      <c r="F3204" s="12">
        <v>10</v>
      </c>
      <c r="G3204" s="14">
        <v>30</v>
      </c>
      <c r="H3204" s="12">
        <v>0</v>
      </c>
      <c r="I3204" s="12">
        <v>246</v>
      </c>
      <c r="J3204" s="12">
        <v>0</v>
      </c>
      <c r="K3204" s="12">
        <v>0</v>
      </c>
      <c r="L3204" s="12">
        <v>0</v>
      </c>
      <c r="M3204" s="12">
        <v>0</v>
      </c>
      <c r="N3204" s="12">
        <v>0</v>
      </c>
    </row>
    <row r="3206" spans="1:14">
      <c r="A3206" s="11" t="s">
        <v>1253</v>
      </c>
    </row>
    <row r="3207" spans="1:14">
      <c r="A3207" s="11" t="s">
        <v>1502</v>
      </c>
    </row>
    <row r="3208" spans="1:14">
      <c r="A3208" s="11" t="s">
        <v>1503</v>
      </c>
      <c r="B3208" s="12">
        <v>200</v>
      </c>
      <c r="C3208" s="12">
        <v>200</v>
      </c>
      <c r="D3208" s="27" t="s">
        <v>1147</v>
      </c>
      <c r="E3208" s="12">
        <v>180</v>
      </c>
      <c r="F3208" s="12">
        <v>30</v>
      </c>
      <c r="G3208" s="14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1503</v>
      </c>
      <c r="B3209" s="12">
        <v>200</v>
      </c>
      <c r="C3209" s="12">
        <v>200</v>
      </c>
      <c r="D3209" s="27" t="s">
        <v>1148</v>
      </c>
      <c r="E3209" s="12">
        <v>180</v>
      </c>
      <c r="F3209" s="12">
        <v>30</v>
      </c>
      <c r="G3209" s="14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1504</v>
      </c>
      <c r="B3210" s="12">
        <v>200</v>
      </c>
      <c r="C3210" s="12">
        <v>200</v>
      </c>
      <c r="D3210" s="27" t="s">
        <v>1149</v>
      </c>
      <c r="E3210" s="12">
        <v>180</v>
      </c>
      <c r="F3210" s="12">
        <v>30</v>
      </c>
      <c r="G3210" s="14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1504</v>
      </c>
      <c r="B3211" s="12">
        <v>200</v>
      </c>
      <c r="C3211" s="12">
        <v>200</v>
      </c>
      <c r="D3211" s="27" t="s">
        <v>1150</v>
      </c>
      <c r="E3211" s="12">
        <v>180</v>
      </c>
      <c r="F3211" s="12">
        <v>30</v>
      </c>
      <c r="G3211" s="14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1504</v>
      </c>
      <c r="B3212" s="12">
        <v>200</v>
      </c>
      <c r="C3212" s="12">
        <v>200</v>
      </c>
      <c r="D3212" s="27" t="s">
        <v>1151</v>
      </c>
      <c r="E3212" s="12">
        <v>180</v>
      </c>
      <c r="F3212" s="12">
        <v>30</v>
      </c>
      <c r="G3212" s="14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1504</v>
      </c>
      <c r="B3213" s="12">
        <v>200</v>
      </c>
      <c r="C3213" s="12">
        <v>200</v>
      </c>
      <c r="D3213" s="27" t="s">
        <v>1152</v>
      </c>
      <c r="E3213" s="12">
        <v>180</v>
      </c>
      <c r="F3213" s="12">
        <v>30</v>
      </c>
      <c r="G3213" s="14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1504</v>
      </c>
      <c r="B3214" s="12">
        <v>200</v>
      </c>
      <c r="C3214" s="12">
        <v>200</v>
      </c>
      <c r="D3214" s="27" t="s">
        <v>1153</v>
      </c>
      <c r="E3214" s="12">
        <v>180</v>
      </c>
      <c r="F3214" s="12">
        <v>30</v>
      </c>
      <c r="G3214" s="14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A3215" s="11" t="s">
        <v>1504</v>
      </c>
      <c r="B3215" s="12">
        <v>200</v>
      </c>
      <c r="C3215" s="12">
        <v>200</v>
      </c>
      <c r="D3215" s="27" t="s">
        <v>1154</v>
      </c>
      <c r="E3215" s="12">
        <v>180</v>
      </c>
      <c r="F3215" s="12">
        <v>30</v>
      </c>
      <c r="G3215" s="14">
        <v>30</v>
      </c>
      <c r="H3215" s="12">
        <v>0</v>
      </c>
      <c r="I3215" s="12">
        <v>246</v>
      </c>
      <c r="J3215" s="12">
        <v>0</v>
      </c>
      <c r="K3215" s="12">
        <v>0</v>
      </c>
      <c r="L3215" s="12">
        <v>0</v>
      </c>
      <c r="M3215" s="12">
        <v>0</v>
      </c>
      <c r="N3215" s="12">
        <v>0</v>
      </c>
    </row>
    <row r="3216" spans="1:14">
      <c r="A3216" s="11" t="s">
        <v>1504</v>
      </c>
      <c r="B3216" s="12">
        <v>200</v>
      </c>
      <c r="C3216" s="12">
        <v>200</v>
      </c>
      <c r="D3216" s="27" t="s">
        <v>1155</v>
      </c>
      <c r="E3216" s="12">
        <v>180</v>
      </c>
      <c r="F3216" s="12">
        <v>30</v>
      </c>
      <c r="G3216" s="14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1504</v>
      </c>
      <c r="B3217" s="12">
        <v>200</v>
      </c>
      <c r="C3217" s="12">
        <v>200</v>
      </c>
      <c r="D3217" s="27" t="s">
        <v>1156</v>
      </c>
      <c r="E3217" s="12">
        <v>180</v>
      </c>
      <c r="F3217" s="12">
        <v>30</v>
      </c>
      <c r="G3217" s="14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D3218" s="27"/>
      <c r="G3218" s="14"/>
    </row>
    <row r="3219" spans="1:14">
      <c r="A3219" s="11" t="s">
        <v>1503</v>
      </c>
      <c r="B3219" s="12">
        <v>40</v>
      </c>
      <c r="C3219" s="12">
        <v>195</v>
      </c>
      <c r="D3219" s="27" t="s">
        <v>1147</v>
      </c>
      <c r="E3219" s="12">
        <v>40</v>
      </c>
      <c r="F3219" s="12">
        <v>5</v>
      </c>
      <c r="G3219" s="14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1503</v>
      </c>
      <c r="B3220" s="12">
        <v>40</v>
      </c>
      <c r="C3220" s="12">
        <v>195</v>
      </c>
      <c r="D3220" s="27" t="s">
        <v>1148</v>
      </c>
      <c r="E3220" s="12">
        <v>40</v>
      </c>
      <c r="F3220" s="12">
        <v>5</v>
      </c>
      <c r="G3220" s="14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1504</v>
      </c>
      <c r="B3221" s="12">
        <v>40</v>
      </c>
      <c r="C3221" s="12">
        <v>195</v>
      </c>
      <c r="D3221" s="27" t="s">
        <v>1149</v>
      </c>
      <c r="E3221" s="12">
        <v>40</v>
      </c>
      <c r="F3221" s="12">
        <v>2</v>
      </c>
      <c r="G3221" s="14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1504</v>
      </c>
      <c r="B3222" s="12">
        <v>40</v>
      </c>
      <c r="C3222" s="12">
        <v>195</v>
      </c>
      <c r="D3222" s="27" t="s">
        <v>1150</v>
      </c>
      <c r="E3222" s="12">
        <v>40</v>
      </c>
      <c r="F3222" s="12">
        <v>2</v>
      </c>
      <c r="G3222" s="14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1504</v>
      </c>
      <c r="B3223" s="12">
        <v>40</v>
      </c>
      <c r="C3223" s="12">
        <v>195</v>
      </c>
      <c r="D3223" s="27" t="s">
        <v>1151</v>
      </c>
      <c r="E3223" s="12">
        <v>40</v>
      </c>
      <c r="F3223" s="12">
        <v>2</v>
      </c>
      <c r="G3223" s="14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1504</v>
      </c>
      <c r="B3224" s="12">
        <v>40</v>
      </c>
      <c r="C3224" s="12">
        <v>195</v>
      </c>
      <c r="D3224" s="27" t="s">
        <v>1152</v>
      </c>
      <c r="E3224" s="12">
        <v>40</v>
      </c>
      <c r="F3224" s="12">
        <v>2</v>
      </c>
      <c r="G3224" s="14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1504</v>
      </c>
      <c r="B3225" s="12">
        <v>40</v>
      </c>
      <c r="C3225" s="12">
        <v>195</v>
      </c>
      <c r="D3225" s="27" t="s">
        <v>1153</v>
      </c>
      <c r="E3225" s="12">
        <v>40</v>
      </c>
      <c r="F3225" s="12">
        <v>2</v>
      </c>
      <c r="G3225" s="14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A3226" s="11" t="s">
        <v>1504</v>
      </c>
      <c r="B3226" s="12">
        <v>40</v>
      </c>
      <c r="C3226" s="12">
        <v>195</v>
      </c>
      <c r="D3226" s="27" t="s">
        <v>1154</v>
      </c>
      <c r="E3226" s="12">
        <v>40</v>
      </c>
      <c r="F3226" s="12">
        <v>2</v>
      </c>
      <c r="G3226" s="14">
        <v>30</v>
      </c>
      <c r="H3226" s="12">
        <v>0</v>
      </c>
      <c r="I3226" s="12">
        <v>246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</row>
    <row r="3227" spans="1:14">
      <c r="A3227" s="11" t="s">
        <v>1504</v>
      </c>
      <c r="B3227" s="12">
        <v>40</v>
      </c>
      <c r="C3227" s="12">
        <v>195</v>
      </c>
      <c r="D3227" s="27" t="s">
        <v>1155</v>
      </c>
      <c r="E3227" s="12">
        <v>40</v>
      </c>
      <c r="F3227" s="12">
        <v>2</v>
      </c>
      <c r="G3227" s="14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1504</v>
      </c>
      <c r="B3228" s="12">
        <v>40</v>
      </c>
      <c r="C3228" s="12">
        <v>195</v>
      </c>
      <c r="D3228" s="27" t="s">
        <v>1156</v>
      </c>
      <c r="E3228" s="12">
        <v>40</v>
      </c>
      <c r="F3228" s="12">
        <v>2</v>
      </c>
      <c r="G3228" s="14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D3229" s="27"/>
      <c r="G3229" s="14"/>
    </row>
    <row r="3230" spans="1:14">
      <c r="A3230" s="11" t="s">
        <v>1503</v>
      </c>
      <c r="B3230" s="12">
        <v>200</v>
      </c>
      <c r="C3230" s="12">
        <v>40</v>
      </c>
      <c r="D3230" s="27" t="s">
        <v>1147</v>
      </c>
      <c r="E3230" s="12">
        <v>40</v>
      </c>
      <c r="F3230" s="12">
        <v>5</v>
      </c>
      <c r="G3230" s="14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1503</v>
      </c>
      <c r="B3231" s="12">
        <v>200</v>
      </c>
      <c r="C3231" s="12">
        <v>40</v>
      </c>
      <c r="D3231" s="27" t="s">
        <v>1148</v>
      </c>
      <c r="E3231" s="12">
        <v>40</v>
      </c>
      <c r="F3231" s="12">
        <v>5</v>
      </c>
      <c r="G3231" s="14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1504</v>
      </c>
      <c r="B3232" s="12">
        <v>200</v>
      </c>
      <c r="C3232" s="12">
        <v>40</v>
      </c>
      <c r="D3232" s="27" t="s">
        <v>1149</v>
      </c>
      <c r="E3232" s="12">
        <v>40</v>
      </c>
      <c r="F3232" s="12">
        <v>2</v>
      </c>
      <c r="G3232" s="14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1504</v>
      </c>
      <c r="B3233" s="12">
        <v>200</v>
      </c>
      <c r="C3233" s="12">
        <v>40</v>
      </c>
      <c r="D3233" s="27" t="s">
        <v>1150</v>
      </c>
      <c r="E3233" s="12">
        <v>40</v>
      </c>
      <c r="F3233" s="12">
        <v>2</v>
      </c>
      <c r="G3233" s="14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1504</v>
      </c>
      <c r="B3234" s="12">
        <v>200</v>
      </c>
      <c r="C3234" s="12">
        <v>40</v>
      </c>
      <c r="D3234" s="27" t="s">
        <v>1151</v>
      </c>
      <c r="E3234" s="12">
        <v>40</v>
      </c>
      <c r="F3234" s="12">
        <v>2</v>
      </c>
      <c r="G3234" s="14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1504</v>
      </c>
      <c r="B3235" s="12">
        <v>200</v>
      </c>
      <c r="C3235" s="12">
        <v>40</v>
      </c>
      <c r="D3235" s="27" t="s">
        <v>1152</v>
      </c>
      <c r="E3235" s="12">
        <v>40</v>
      </c>
      <c r="F3235" s="12">
        <v>2</v>
      </c>
      <c r="G3235" s="14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1504</v>
      </c>
      <c r="B3236" s="12">
        <v>200</v>
      </c>
      <c r="C3236" s="12">
        <v>40</v>
      </c>
      <c r="D3236" s="27" t="s">
        <v>1153</v>
      </c>
      <c r="E3236" s="12">
        <v>40</v>
      </c>
      <c r="F3236" s="12">
        <v>2</v>
      </c>
      <c r="G3236" s="14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A3237" s="11" t="s">
        <v>1504</v>
      </c>
      <c r="B3237" s="12">
        <v>200</v>
      </c>
      <c r="C3237" s="12">
        <v>40</v>
      </c>
      <c r="D3237" s="27" t="s">
        <v>1154</v>
      </c>
      <c r="E3237" s="12">
        <v>40</v>
      </c>
      <c r="F3237" s="12">
        <v>2</v>
      </c>
      <c r="G3237" s="14">
        <v>30</v>
      </c>
      <c r="H3237" s="12">
        <v>0</v>
      </c>
      <c r="I3237" s="12">
        <v>246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</row>
    <row r="3238" spans="1:14">
      <c r="A3238" s="11" t="s">
        <v>1504</v>
      </c>
      <c r="B3238" s="12">
        <v>200</v>
      </c>
      <c r="C3238" s="12">
        <v>40</v>
      </c>
      <c r="D3238" s="27" t="s">
        <v>1155</v>
      </c>
      <c r="E3238" s="12">
        <v>40</v>
      </c>
      <c r="F3238" s="12">
        <v>2</v>
      </c>
      <c r="G3238" s="14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1504</v>
      </c>
      <c r="B3239" s="12">
        <v>200</v>
      </c>
      <c r="C3239" s="12">
        <v>40</v>
      </c>
      <c r="D3239" s="27" t="s">
        <v>1156</v>
      </c>
      <c r="E3239" s="12">
        <v>40</v>
      </c>
      <c r="F3239" s="12">
        <v>2</v>
      </c>
      <c r="G3239" s="14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D3240" s="27"/>
      <c r="G3240" s="14"/>
    </row>
    <row r="3241" spans="1:14">
      <c r="A3241" s="11" t="s">
        <v>1503</v>
      </c>
      <c r="B3241" s="12">
        <v>360</v>
      </c>
      <c r="C3241" s="12">
        <v>195</v>
      </c>
      <c r="D3241" s="27" t="s">
        <v>1147</v>
      </c>
      <c r="E3241" s="12">
        <v>40</v>
      </c>
      <c r="F3241" s="12">
        <v>5</v>
      </c>
      <c r="G3241" s="14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1503</v>
      </c>
      <c r="B3242" s="12">
        <v>360</v>
      </c>
      <c r="C3242" s="12">
        <v>195</v>
      </c>
      <c r="D3242" s="27" t="s">
        <v>1148</v>
      </c>
      <c r="E3242" s="12">
        <v>40</v>
      </c>
      <c r="F3242" s="12">
        <v>5</v>
      </c>
      <c r="G3242" s="14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1504</v>
      </c>
      <c r="B3243" s="12">
        <v>360</v>
      </c>
      <c r="C3243" s="12">
        <v>195</v>
      </c>
      <c r="D3243" s="27" t="s">
        <v>1149</v>
      </c>
      <c r="E3243" s="12">
        <v>40</v>
      </c>
      <c r="F3243" s="12">
        <v>2</v>
      </c>
      <c r="G3243" s="14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1504</v>
      </c>
      <c r="B3244" s="12">
        <v>360</v>
      </c>
      <c r="C3244" s="12">
        <v>195</v>
      </c>
      <c r="D3244" s="27" t="s">
        <v>1150</v>
      </c>
      <c r="E3244" s="12">
        <v>40</v>
      </c>
      <c r="F3244" s="12">
        <v>2</v>
      </c>
      <c r="G3244" s="14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1504</v>
      </c>
      <c r="B3245" s="12">
        <v>360</v>
      </c>
      <c r="C3245" s="12">
        <v>195</v>
      </c>
      <c r="D3245" s="27" t="s">
        <v>1151</v>
      </c>
      <c r="E3245" s="12">
        <v>40</v>
      </c>
      <c r="F3245" s="12">
        <v>2</v>
      </c>
      <c r="G3245" s="14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1504</v>
      </c>
      <c r="B3246" s="12">
        <v>360</v>
      </c>
      <c r="C3246" s="12">
        <v>195</v>
      </c>
      <c r="D3246" s="27" t="s">
        <v>1152</v>
      </c>
      <c r="E3246" s="12">
        <v>40</v>
      </c>
      <c r="F3246" s="12">
        <v>2</v>
      </c>
      <c r="G3246" s="14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1504</v>
      </c>
      <c r="B3247" s="12">
        <v>360</v>
      </c>
      <c r="C3247" s="12">
        <v>195</v>
      </c>
      <c r="D3247" s="27" t="s">
        <v>1153</v>
      </c>
      <c r="E3247" s="12">
        <v>40</v>
      </c>
      <c r="F3247" s="12">
        <v>2</v>
      </c>
      <c r="G3247" s="14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A3248" s="11" t="s">
        <v>1504</v>
      </c>
      <c r="B3248" s="12">
        <v>360</v>
      </c>
      <c r="C3248" s="12">
        <v>195</v>
      </c>
      <c r="D3248" s="27" t="s">
        <v>1154</v>
      </c>
      <c r="E3248" s="12">
        <v>40</v>
      </c>
      <c r="F3248" s="12">
        <v>2</v>
      </c>
      <c r="G3248" s="14">
        <v>30</v>
      </c>
      <c r="H3248" s="12">
        <v>0</v>
      </c>
      <c r="I3248" s="12">
        <v>246</v>
      </c>
      <c r="J3248" s="12">
        <v>0</v>
      </c>
      <c r="K3248" s="12">
        <v>0</v>
      </c>
      <c r="L3248" s="12">
        <v>0</v>
      </c>
      <c r="M3248" s="12">
        <v>0</v>
      </c>
      <c r="N3248" s="12">
        <v>0</v>
      </c>
    </row>
    <row r="3249" spans="1:14">
      <c r="A3249" s="11" t="s">
        <v>1504</v>
      </c>
      <c r="B3249" s="12">
        <v>360</v>
      </c>
      <c r="C3249" s="12">
        <v>195</v>
      </c>
      <c r="D3249" s="27" t="s">
        <v>1155</v>
      </c>
      <c r="E3249" s="12">
        <v>40</v>
      </c>
      <c r="F3249" s="12">
        <v>2</v>
      </c>
      <c r="G3249" s="14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1504</v>
      </c>
      <c r="B3250" s="12">
        <v>360</v>
      </c>
      <c r="C3250" s="12">
        <v>195</v>
      </c>
      <c r="D3250" s="27" t="s">
        <v>1156</v>
      </c>
      <c r="E3250" s="12">
        <v>40</v>
      </c>
      <c r="F3250" s="12">
        <v>2</v>
      </c>
      <c r="G3250" s="14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D3251" s="27"/>
      <c r="G3251" s="14"/>
    </row>
    <row r="3252" spans="1:14">
      <c r="A3252" s="11" t="s">
        <v>1503</v>
      </c>
      <c r="B3252" s="12">
        <v>200</v>
      </c>
      <c r="C3252" s="12">
        <v>360</v>
      </c>
      <c r="D3252" s="27" t="s">
        <v>1147</v>
      </c>
      <c r="E3252" s="12">
        <v>40</v>
      </c>
      <c r="F3252" s="12">
        <v>5</v>
      </c>
      <c r="G3252" s="14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1503</v>
      </c>
      <c r="B3253" s="12">
        <v>200</v>
      </c>
      <c r="C3253" s="12">
        <v>360</v>
      </c>
      <c r="D3253" s="27" t="s">
        <v>1148</v>
      </c>
      <c r="E3253" s="12">
        <v>40</v>
      </c>
      <c r="F3253" s="12">
        <v>5</v>
      </c>
      <c r="G3253" s="14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1504</v>
      </c>
      <c r="B3254" s="12">
        <v>200</v>
      </c>
      <c r="C3254" s="12">
        <v>360</v>
      </c>
      <c r="D3254" s="27" t="s">
        <v>1149</v>
      </c>
      <c r="E3254" s="12">
        <v>40</v>
      </c>
      <c r="F3254" s="12">
        <v>2</v>
      </c>
      <c r="G3254" s="14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1504</v>
      </c>
      <c r="B3255" s="12">
        <v>200</v>
      </c>
      <c r="C3255" s="12">
        <v>360</v>
      </c>
      <c r="D3255" s="27" t="s">
        <v>1150</v>
      </c>
      <c r="E3255" s="12">
        <v>40</v>
      </c>
      <c r="F3255" s="12">
        <v>2</v>
      </c>
      <c r="G3255" s="14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1504</v>
      </c>
      <c r="B3256" s="12">
        <v>200</v>
      </c>
      <c r="C3256" s="12">
        <v>360</v>
      </c>
      <c r="D3256" s="27" t="s">
        <v>1151</v>
      </c>
      <c r="E3256" s="12">
        <v>40</v>
      </c>
      <c r="F3256" s="12">
        <v>2</v>
      </c>
      <c r="G3256" s="14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1504</v>
      </c>
      <c r="B3257" s="12">
        <v>200</v>
      </c>
      <c r="C3257" s="12">
        <v>360</v>
      </c>
      <c r="D3257" s="27" t="s">
        <v>1152</v>
      </c>
      <c r="E3257" s="12">
        <v>40</v>
      </c>
      <c r="F3257" s="12">
        <v>2</v>
      </c>
      <c r="G3257" s="14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1504</v>
      </c>
      <c r="B3258" s="12">
        <v>200</v>
      </c>
      <c r="C3258" s="12">
        <v>360</v>
      </c>
      <c r="D3258" s="27" t="s">
        <v>1153</v>
      </c>
      <c r="E3258" s="12">
        <v>40</v>
      </c>
      <c r="F3258" s="12">
        <v>2</v>
      </c>
      <c r="G3258" s="14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A3259" s="11" t="s">
        <v>1504</v>
      </c>
      <c r="B3259" s="12">
        <v>200</v>
      </c>
      <c r="C3259" s="12">
        <v>360</v>
      </c>
      <c r="D3259" s="27" t="s">
        <v>1154</v>
      </c>
      <c r="E3259" s="12">
        <v>40</v>
      </c>
      <c r="F3259" s="12">
        <v>2</v>
      </c>
      <c r="G3259" s="14">
        <v>30</v>
      </c>
      <c r="H3259" s="12">
        <v>0</v>
      </c>
      <c r="I3259" s="12">
        <v>246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</row>
    <row r="3260" spans="1:14">
      <c r="A3260" s="11" t="s">
        <v>1504</v>
      </c>
      <c r="B3260" s="12">
        <v>200</v>
      </c>
      <c r="C3260" s="12">
        <v>360</v>
      </c>
      <c r="D3260" s="27" t="s">
        <v>1155</v>
      </c>
      <c r="E3260" s="12">
        <v>40</v>
      </c>
      <c r="F3260" s="12">
        <v>2</v>
      </c>
      <c r="G3260" s="14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1504</v>
      </c>
      <c r="B3261" s="12">
        <v>200</v>
      </c>
      <c r="C3261" s="12">
        <v>360</v>
      </c>
      <c r="D3261" s="27" t="s">
        <v>1156</v>
      </c>
      <c r="E3261" s="12">
        <v>40</v>
      </c>
      <c r="F3261" s="12">
        <v>2</v>
      </c>
      <c r="G3261" s="14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D3262" s="27"/>
      <c r="G3262" s="14"/>
    </row>
    <row r="3263" spans="1:14">
      <c r="A3263" s="11" t="s">
        <v>1503</v>
      </c>
      <c r="B3263" s="12">
        <v>120</v>
      </c>
      <c r="C3263" s="12">
        <v>120</v>
      </c>
      <c r="D3263" s="27" t="s">
        <v>1147</v>
      </c>
      <c r="E3263" s="12">
        <v>40</v>
      </c>
      <c r="F3263" s="12">
        <v>5</v>
      </c>
      <c r="G3263" s="14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1503</v>
      </c>
      <c r="B3264" s="12">
        <v>120</v>
      </c>
      <c r="C3264" s="12">
        <v>120</v>
      </c>
      <c r="D3264" s="27" t="s">
        <v>1148</v>
      </c>
      <c r="E3264" s="12">
        <v>40</v>
      </c>
      <c r="F3264" s="12">
        <v>5</v>
      </c>
      <c r="G3264" s="14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1504</v>
      </c>
      <c r="B3265" s="12">
        <v>120</v>
      </c>
      <c r="C3265" s="12">
        <v>120</v>
      </c>
      <c r="D3265" s="27" t="s">
        <v>1149</v>
      </c>
      <c r="E3265" s="12">
        <v>40</v>
      </c>
      <c r="F3265" s="12">
        <v>2</v>
      </c>
      <c r="G3265" s="14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1504</v>
      </c>
      <c r="B3266" s="12">
        <v>120</v>
      </c>
      <c r="C3266" s="12">
        <v>120</v>
      </c>
      <c r="D3266" s="27" t="s">
        <v>1150</v>
      </c>
      <c r="E3266" s="12">
        <v>40</v>
      </c>
      <c r="F3266" s="12">
        <v>2</v>
      </c>
      <c r="G3266" s="14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1504</v>
      </c>
      <c r="B3267" s="12">
        <v>120</v>
      </c>
      <c r="C3267" s="12">
        <v>120</v>
      </c>
      <c r="D3267" s="27" t="s">
        <v>1151</v>
      </c>
      <c r="E3267" s="12">
        <v>40</v>
      </c>
      <c r="F3267" s="12">
        <v>2</v>
      </c>
      <c r="G3267" s="14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1504</v>
      </c>
      <c r="B3268" s="12">
        <v>120</v>
      </c>
      <c r="C3268" s="12">
        <v>120</v>
      </c>
      <c r="D3268" s="27" t="s">
        <v>1152</v>
      </c>
      <c r="E3268" s="12">
        <v>40</v>
      </c>
      <c r="F3268" s="12">
        <v>2</v>
      </c>
      <c r="G3268" s="14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1504</v>
      </c>
      <c r="B3269" s="12">
        <v>120</v>
      </c>
      <c r="C3269" s="12">
        <v>120</v>
      </c>
      <c r="D3269" s="27" t="s">
        <v>1153</v>
      </c>
      <c r="E3269" s="12">
        <v>40</v>
      </c>
      <c r="F3269" s="12">
        <v>2</v>
      </c>
      <c r="G3269" s="14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A3270" s="11" t="s">
        <v>1504</v>
      </c>
      <c r="B3270" s="12">
        <v>120</v>
      </c>
      <c r="C3270" s="12">
        <v>120</v>
      </c>
      <c r="D3270" s="27" t="s">
        <v>1154</v>
      </c>
      <c r="E3270" s="12">
        <v>40</v>
      </c>
      <c r="F3270" s="12">
        <v>2</v>
      </c>
      <c r="G3270" s="14">
        <v>30</v>
      </c>
      <c r="H3270" s="12">
        <v>0</v>
      </c>
      <c r="I3270" s="12">
        <v>246</v>
      </c>
      <c r="J3270" s="12">
        <v>0</v>
      </c>
      <c r="K3270" s="12">
        <v>0</v>
      </c>
      <c r="L3270" s="12">
        <v>0</v>
      </c>
      <c r="M3270" s="12">
        <v>0</v>
      </c>
      <c r="N3270" s="12">
        <v>0</v>
      </c>
    </row>
    <row r="3271" spans="1:14">
      <c r="A3271" s="11" t="s">
        <v>1504</v>
      </c>
      <c r="B3271" s="12">
        <v>120</v>
      </c>
      <c r="C3271" s="12">
        <v>120</v>
      </c>
      <c r="D3271" s="27" t="s">
        <v>1155</v>
      </c>
      <c r="E3271" s="12">
        <v>40</v>
      </c>
      <c r="F3271" s="12">
        <v>2</v>
      </c>
      <c r="G3271" s="14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1504</v>
      </c>
      <c r="B3272" s="12">
        <v>120</v>
      </c>
      <c r="C3272" s="12">
        <v>120</v>
      </c>
      <c r="D3272" s="27" t="s">
        <v>1156</v>
      </c>
      <c r="E3272" s="12">
        <v>40</v>
      </c>
      <c r="F3272" s="12">
        <v>2</v>
      </c>
      <c r="G3272" s="14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D3273" s="27"/>
      <c r="G3273" s="14"/>
    </row>
    <row r="3274" spans="1:14">
      <c r="A3274" s="11" t="s">
        <v>1503</v>
      </c>
      <c r="B3274" s="12">
        <v>280</v>
      </c>
      <c r="C3274" s="12">
        <v>120</v>
      </c>
      <c r="D3274" s="27" t="s">
        <v>1147</v>
      </c>
      <c r="E3274" s="12">
        <v>40</v>
      </c>
      <c r="F3274" s="12">
        <v>5</v>
      </c>
      <c r="G3274" s="14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1503</v>
      </c>
      <c r="B3275" s="12">
        <v>280</v>
      </c>
      <c r="C3275" s="12">
        <v>120</v>
      </c>
      <c r="D3275" s="27" t="s">
        <v>1148</v>
      </c>
      <c r="E3275" s="12">
        <v>40</v>
      </c>
      <c r="F3275" s="12">
        <v>5</v>
      </c>
      <c r="G3275" s="14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1504</v>
      </c>
      <c r="B3276" s="12">
        <v>280</v>
      </c>
      <c r="C3276" s="12">
        <v>120</v>
      </c>
      <c r="D3276" s="27" t="s">
        <v>1149</v>
      </c>
      <c r="E3276" s="12">
        <v>40</v>
      </c>
      <c r="F3276" s="12">
        <v>2</v>
      </c>
      <c r="G3276" s="14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1504</v>
      </c>
      <c r="B3277" s="12">
        <v>280</v>
      </c>
      <c r="C3277" s="12">
        <v>120</v>
      </c>
      <c r="D3277" s="27" t="s">
        <v>1150</v>
      </c>
      <c r="E3277" s="12">
        <v>40</v>
      </c>
      <c r="F3277" s="12">
        <v>2</v>
      </c>
      <c r="G3277" s="14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1504</v>
      </c>
      <c r="B3278" s="12">
        <v>280</v>
      </c>
      <c r="C3278" s="12">
        <v>120</v>
      </c>
      <c r="D3278" s="27" t="s">
        <v>1151</v>
      </c>
      <c r="E3278" s="12">
        <v>40</v>
      </c>
      <c r="F3278" s="12">
        <v>2</v>
      </c>
      <c r="G3278" s="14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1504</v>
      </c>
      <c r="B3279" s="12">
        <v>280</v>
      </c>
      <c r="C3279" s="12">
        <v>120</v>
      </c>
      <c r="D3279" s="27" t="s">
        <v>1152</v>
      </c>
      <c r="E3279" s="12">
        <v>40</v>
      </c>
      <c r="F3279" s="12">
        <v>2</v>
      </c>
      <c r="G3279" s="14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1504</v>
      </c>
      <c r="B3280" s="12">
        <v>280</v>
      </c>
      <c r="C3280" s="12">
        <v>120</v>
      </c>
      <c r="D3280" s="27" t="s">
        <v>1153</v>
      </c>
      <c r="E3280" s="12">
        <v>40</v>
      </c>
      <c r="F3280" s="12">
        <v>2</v>
      </c>
      <c r="G3280" s="14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A3281" s="11" t="s">
        <v>1504</v>
      </c>
      <c r="B3281" s="12">
        <v>280</v>
      </c>
      <c r="C3281" s="12">
        <v>120</v>
      </c>
      <c r="D3281" s="27" t="s">
        <v>1154</v>
      </c>
      <c r="E3281" s="12">
        <v>40</v>
      </c>
      <c r="F3281" s="12">
        <v>2</v>
      </c>
      <c r="G3281" s="14">
        <v>30</v>
      </c>
      <c r="H3281" s="12">
        <v>0</v>
      </c>
      <c r="I3281" s="12">
        <v>246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</row>
    <row r="3282" spans="1:14">
      <c r="A3282" s="11" t="s">
        <v>1504</v>
      </c>
      <c r="B3282" s="12">
        <v>280</v>
      </c>
      <c r="C3282" s="12">
        <v>120</v>
      </c>
      <c r="D3282" s="27" t="s">
        <v>1155</v>
      </c>
      <c r="E3282" s="12">
        <v>40</v>
      </c>
      <c r="F3282" s="12">
        <v>2</v>
      </c>
      <c r="G3282" s="14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1504</v>
      </c>
      <c r="B3283" s="12">
        <v>280</v>
      </c>
      <c r="C3283" s="12">
        <v>120</v>
      </c>
      <c r="D3283" s="27" t="s">
        <v>1156</v>
      </c>
      <c r="E3283" s="12">
        <v>40</v>
      </c>
      <c r="F3283" s="12">
        <v>2</v>
      </c>
      <c r="G3283" s="14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D3284" s="27"/>
      <c r="G3284" s="14"/>
    </row>
    <row r="3285" spans="1:14">
      <c r="A3285" s="11" t="s">
        <v>1503</v>
      </c>
      <c r="B3285" s="12">
        <v>120</v>
      </c>
      <c r="C3285" s="12">
        <v>280</v>
      </c>
      <c r="D3285" s="27" t="s">
        <v>1147</v>
      </c>
      <c r="E3285" s="12">
        <v>40</v>
      </c>
      <c r="F3285" s="12">
        <v>5</v>
      </c>
      <c r="G3285" s="14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1503</v>
      </c>
      <c r="B3286" s="12">
        <v>120</v>
      </c>
      <c r="C3286" s="12">
        <v>280</v>
      </c>
      <c r="D3286" s="27" t="s">
        <v>1148</v>
      </c>
      <c r="E3286" s="12">
        <v>40</v>
      </c>
      <c r="F3286" s="12">
        <v>5</v>
      </c>
      <c r="G3286" s="14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1504</v>
      </c>
      <c r="B3287" s="12">
        <v>120</v>
      </c>
      <c r="C3287" s="12">
        <v>280</v>
      </c>
      <c r="D3287" s="27" t="s">
        <v>1149</v>
      </c>
      <c r="E3287" s="12">
        <v>40</v>
      </c>
      <c r="F3287" s="12">
        <v>2</v>
      </c>
      <c r="G3287" s="14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1504</v>
      </c>
      <c r="B3288" s="12">
        <v>120</v>
      </c>
      <c r="C3288" s="12">
        <v>280</v>
      </c>
      <c r="D3288" s="27" t="s">
        <v>1150</v>
      </c>
      <c r="E3288" s="12">
        <v>40</v>
      </c>
      <c r="F3288" s="12">
        <v>2</v>
      </c>
      <c r="G3288" s="14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1504</v>
      </c>
      <c r="B3289" s="12">
        <v>120</v>
      </c>
      <c r="C3289" s="12">
        <v>280</v>
      </c>
      <c r="D3289" s="27" t="s">
        <v>1151</v>
      </c>
      <c r="E3289" s="12">
        <v>40</v>
      </c>
      <c r="F3289" s="12">
        <v>2</v>
      </c>
      <c r="G3289" s="14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1504</v>
      </c>
      <c r="B3290" s="12">
        <v>120</v>
      </c>
      <c r="C3290" s="12">
        <v>280</v>
      </c>
      <c r="D3290" s="27" t="s">
        <v>1152</v>
      </c>
      <c r="E3290" s="12">
        <v>40</v>
      </c>
      <c r="F3290" s="12">
        <v>2</v>
      </c>
      <c r="G3290" s="14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1504</v>
      </c>
      <c r="B3291" s="12">
        <v>120</v>
      </c>
      <c r="C3291" s="12">
        <v>280</v>
      </c>
      <c r="D3291" s="27" t="s">
        <v>1153</v>
      </c>
      <c r="E3291" s="12">
        <v>40</v>
      </c>
      <c r="F3291" s="12">
        <v>2</v>
      </c>
      <c r="G3291" s="14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A3292" s="11" t="s">
        <v>1504</v>
      </c>
      <c r="B3292" s="12">
        <v>120</v>
      </c>
      <c r="C3292" s="12">
        <v>280</v>
      </c>
      <c r="D3292" s="27" t="s">
        <v>1154</v>
      </c>
      <c r="E3292" s="12">
        <v>40</v>
      </c>
      <c r="F3292" s="12">
        <v>2</v>
      </c>
      <c r="G3292" s="14">
        <v>30</v>
      </c>
      <c r="H3292" s="12">
        <v>0</v>
      </c>
      <c r="I3292" s="12">
        <v>246</v>
      </c>
      <c r="J3292" s="12">
        <v>0</v>
      </c>
      <c r="K3292" s="12">
        <v>0</v>
      </c>
      <c r="L3292" s="12">
        <v>0</v>
      </c>
      <c r="M3292" s="12">
        <v>0</v>
      </c>
      <c r="N3292" s="12">
        <v>0</v>
      </c>
    </row>
    <row r="3293" spans="1:14">
      <c r="A3293" s="11" t="s">
        <v>1504</v>
      </c>
      <c r="B3293" s="12">
        <v>120</v>
      </c>
      <c r="C3293" s="12">
        <v>280</v>
      </c>
      <c r="D3293" s="27" t="s">
        <v>1155</v>
      </c>
      <c r="E3293" s="12">
        <v>40</v>
      </c>
      <c r="F3293" s="12">
        <v>2</v>
      </c>
      <c r="G3293" s="14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1504</v>
      </c>
      <c r="B3294" s="12">
        <v>120</v>
      </c>
      <c r="C3294" s="12">
        <v>280</v>
      </c>
      <c r="D3294" s="27" t="s">
        <v>1156</v>
      </c>
      <c r="E3294" s="12">
        <v>40</v>
      </c>
      <c r="F3294" s="12">
        <v>2</v>
      </c>
      <c r="G3294" s="14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D3295" s="27"/>
      <c r="G3295" s="14"/>
    </row>
    <row r="3296" spans="1:14">
      <c r="A3296" s="11" t="s">
        <v>1503</v>
      </c>
      <c r="B3296" s="12">
        <v>280</v>
      </c>
      <c r="C3296" s="12">
        <v>280</v>
      </c>
      <c r="D3296" s="27" t="s">
        <v>1147</v>
      </c>
      <c r="E3296" s="12">
        <v>40</v>
      </c>
      <c r="F3296" s="12">
        <v>5</v>
      </c>
      <c r="G3296" s="14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1503</v>
      </c>
      <c r="B3297" s="12">
        <v>280</v>
      </c>
      <c r="C3297" s="12">
        <v>280</v>
      </c>
      <c r="D3297" s="27" t="s">
        <v>1148</v>
      </c>
      <c r="E3297" s="12">
        <v>40</v>
      </c>
      <c r="F3297" s="12">
        <v>5</v>
      </c>
      <c r="G3297" s="14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1504</v>
      </c>
      <c r="B3298" s="12">
        <v>280</v>
      </c>
      <c r="C3298" s="12">
        <v>280</v>
      </c>
      <c r="D3298" s="27" t="s">
        <v>1149</v>
      </c>
      <c r="E3298" s="12">
        <v>40</v>
      </c>
      <c r="F3298" s="12">
        <v>2</v>
      </c>
      <c r="G3298" s="14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1504</v>
      </c>
      <c r="B3299" s="12">
        <v>280</v>
      </c>
      <c r="C3299" s="12">
        <v>280</v>
      </c>
      <c r="D3299" s="27" t="s">
        <v>1150</v>
      </c>
      <c r="E3299" s="12">
        <v>40</v>
      </c>
      <c r="F3299" s="12">
        <v>2</v>
      </c>
      <c r="G3299" s="14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1504</v>
      </c>
      <c r="B3300" s="12">
        <v>280</v>
      </c>
      <c r="C3300" s="12">
        <v>280</v>
      </c>
      <c r="D3300" s="27" t="s">
        <v>1151</v>
      </c>
      <c r="E3300" s="12">
        <v>40</v>
      </c>
      <c r="F3300" s="12">
        <v>2</v>
      </c>
      <c r="G3300" s="14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1504</v>
      </c>
      <c r="B3301" s="12">
        <v>280</v>
      </c>
      <c r="C3301" s="12">
        <v>280</v>
      </c>
      <c r="D3301" s="27" t="s">
        <v>1152</v>
      </c>
      <c r="E3301" s="12">
        <v>40</v>
      </c>
      <c r="F3301" s="12">
        <v>2</v>
      </c>
      <c r="G3301" s="14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1504</v>
      </c>
      <c r="B3302" s="12">
        <v>280</v>
      </c>
      <c r="C3302" s="12">
        <v>280</v>
      </c>
      <c r="D3302" s="27" t="s">
        <v>1153</v>
      </c>
      <c r="E3302" s="12">
        <v>40</v>
      </c>
      <c r="F3302" s="12">
        <v>2</v>
      </c>
      <c r="G3302" s="14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3" spans="1:14">
      <c r="A3303" s="11" t="s">
        <v>1504</v>
      </c>
      <c r="B3303" s="12">
        <v>280</v>
      </c>
      <c r="C3303" s="12">
        <v>280</v>
      </c>
      <c r="D3303" s="27" t="s">
        <v>1154</v>
      </c>
      <c r="E3303" s="12">
        <v>40</v>
      </c>
      <c r="F3303" s="12">
        <v>2</v>
      </c>
      <c r="G3303" s="14">
        <v>30</v>
      </c>
      <c r="H3303" s="12">
        <v>0</v>
      </c>
      <c r="I3303" s="12">
        <v>246</v>
      </c>
      <c r="J3303" s="12">
        <v>0</v>
      </c>
      <c r="K3303" s="12">
        <v>0</v>
      </c>
      <c r="L3303" s="12">
        <v>0</v>
      </c>
      <c r="M3303" s="12">
        <v>0</v>
      </c>
      <c r="N3303" s="12">
        <v>0</v>
      </c>
    </row>
    <row r="3304" spans="1:14">
      <c r="A3304" s="11" t="s">
        <v>1504</v>
      </c>
      <c r="B3304" s="12">
        <v>280</v>
      </c>
      <c r="C3304" s="12">
        <v>280</v>
      </c>
      <c r="D3304" s="27" t="s">
        <v>1155</v>
      </c>
      <c r="E3304" s="12">
        <v>40</v>
      </c>
      <c r="F3304" s="12">
        <v>2</v>
      </c>
      <c r="G3304" s="14">
        <v>30</v>
      </c>
      <c r="H3304" s="12">
        <v>0</v>
      </c>
      <c r="I3304" s="12">
        <v>246</v>
      </c>
      <c r="J3304" s="12">
        <v>0</v>
      </c>
      <c r="K3304" s="12">
        <v>0</v>
      </c>
      <c r="L3304" s="12">
        <v>0</v>
      </c>
      <c r="M3304" s="12">
        <v>0</v>
      </c>
      <c r="N3304" s="12">
        <v>0</v>
      </c>
    </row>
    <row r="3305" spans="1:14">
      <c r="A3305" s="11" t="s">
        <v>1504</v>
      </c>
      <c r="B3305" s="12">
        <v>280</v>
      </c>
      <c r="C3305" s="12">
        <v>280</v>
      </c>
      <c r="D3305" s="27" t="s">
        <v>1156</v>
      </c>
      <c r="E3305" s="12">
        <v>40</v>
      </c>
      <c r="F3305" s="12">
        <v>2</v>
      </c>
      <c r="G3305" s="14">
        <v>30</v>
      </c>
      <c r="H3305" s="12">
        <v>0</v>
      </c>
      <c r="I3305" s="12">
        <v>246</v>
      </c>
      <c r="J3305" s="12">
        <v>0</v>
      </c>
      <c r="K3305" s="12">
        <v>0</v>
      </c>
      <c r="L3305" s="12">
        <v>0</v>
      </c>
      <c r="M3305" s="12">
        <v>0</v>
      </c>
      <c r="N3305" s="12">
        <v>0</v>
      </c>
    </row>
    <row r="3307" spans="1:14">
      <c r="A3307" s="11" t="s">
        <v>1253</v>
      </c>
    </row>
    <row r="3308" spans="1:14">
      <c r="A3308" s="11" t="s">
        <v>1289</v>
      </c>
    </row>
    <row r="3309" spans="1:14" s="14" customFormat="1">
      <c r="A3309" s="22">
        <v>3</v>
      </c>
      <c r="B3309" s="14">
        <v>500</v>
      </c>
      <c r="C3309" s="14">
        <v>400</v>
      </c>
      <c r="D3309" s="14" t="s">
        <v>599</v>
      </c>
      <c r="E3309" s="14">
        <v>500</v>
      </c>
      <c r="F3309" s="14">
        <v>10</v>
      </c>
      <c r="G3309" s="12">
        <v>30</v>
      </c>
      <c r="H3309" s="12">
        <v>0</v>
      </c>
      <c r="I3309" s="12">
        <v>246</v>
      </c>
      <c r="J3309" s="12">
        <v>0</v>
      </c>
      <c r="K3309" s="12">
        <v>0</v>
      </c>
      <c r="L3309" s="12">
        <v>0</v>
      </c>
      <c r="M3309" s="12">
        <v>0</v>
      </c>
      <c r="N3309" s="12">
        <v>0</v>
      </c>
    </row>
    <row r="3310" spans="1:14" s="14" customFormat="1">
      <c r="A3310" s="22">
        <v>3</v>
      </c>
      <c r="B3310" s="14">
        <v>500</v>
      </c>
      <c r="C3310" s="14">
        <v>400</v>
      </c>
      <c r="D3310" s="14" t="s">
        <v>595</v>
      </c>
      <c r="E3310" s="14">
        <v>500</v>
      </c>
      <c r="F3310" s="14">
        <v>10</v>
      </c>
      <c r="G3310" s="12">
        <v>30</v>
      </c>
      <c r="H3310" s="12">
        <v>0</v>
      </c>
      <c r="I3310" s="12">
        <v>246</v>
      </c>
      <c r="J3310" s="12">
        <v>0</v>
      </c>
      <c r="K3310" s="12">
        <v>0</v>
      </c>
      <c r="L3310" s="12">
        <v>0</v>
      </c>
      <c r="M3310" s="12">
        <v>0</v>
      </c>
      <c r="N3310" s="12">
        <v>0</v>
      </c>
    </row>
    <row r="3311" spans="1:14" s="14" customFormat="1">
      <c r="A3311" s="22">
        <v>3</v>
      </c>
      <c r="B3311" s="14">
        <v>500</v>
      </c>
      <c r="C3311" s="14">
        <v>400</v>
      </c>
      <c r="D3311" s="14" t="s">
        <v>1505</v>
      </c>
      <c r="E3311" s="14">
        <v>500</v>
      </c>
      <c r="F3311" s="14">
        <v>10</v>
      </c>
      <c r="G3311" s="12">
        <v>30</v>
      </c>
      <c r="H3311" s="12">
        <v>0</v>
      </c>
      <c r="I3311" s="12">
        <v>246</v>
      </c>
      <c r="J3311" s="12">
        <v>0</v>
      </c>
      <c r="K3311" s="12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3">
        <v>3</v>
      </c>
      <c r="B3312" s="16">
        <v>200</v>
      </c>
      <c r="C3312" s="16">
        <v>200</v>
      </c>
      <c r="D3312" s="16" t="s">
        <v>1506</v>
      </c>
      <c r="E3312" s="16">
        <v>80</v>
      </c>
      <c r="F3312" s="16">
        <v>1</v>
      </c>
      <c r="G3312" s="16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3" spans="1:14" s="16" customFormat="1">
      <c r="A3313" s="23">
        <v>3</v>
      </c>
      <c r="B3313" s="16">
        <v>650</v>
      </c>
      <c r="C3313" s="16">
        <v>120</v>
      </c>
      <c r="D3313" s="16" t="s">
        <v>1506</v>
      </c>
      <c r="E3313" s="16">
        <v>80</v>
      </c>
      <c r="F3313" s="16">
        <v>1</v>
      </c>
      <c r="G3313" s="16">
        <v>60</v>
      </c>
      <c r="H3313" s="18">
        <v>0</v>
      </c>
      <c r="I3313" s="18">
        <v>249</v>
      </c>
      <c r="J3313" s="18">
        <v>0</v>
      </c>
      <c r="K3313" s="18">
        <v>0</v>
      </c>
      <c r="L3313" s="12">
        <v>0</v>
      </c>
      <c r="M3313" s="12">
        <v>0</v>
      </c>
      <c r="N3313" s="12">
        <v>0</v>
      </c>
    </row>
    <row r="3314" spans="1:14" s="16" customFormat="1">
      <c r="A3314" s="23">
        <v>3</v>
      </c>
      <c r="B3314" s="16">
        <v>720</v>
      </c>
      <c r="C3314" s="16">
        <v>500</v>
      </c>
      <c r="D3314" s="16" t="s">
        <v>1506</v>
      </c>
      <c r="E3314" s="16">
        <v>80</v>
      </c>
      <c r="F3314" s="16">
        <v>1</v>
      </c>
      <c r="G3314" s="16">
        <v>60</v>
      </c>
      <c r="H3314" s="18">
        <v>0</v>
      </c>
      <c r="I3314" s="18">
        <v>249</v>
      </c>
      <c r="J3314" s="18">
        <v>0</v>
      </c>
      <c r="K3314" s="18">
        <v>0</v>
      </c>
      <c r="L3314" s="12">
        <v>0</v>
      </c>
      <c r="M3314" s="12">
        <v>0</v>
      </c>
      <c r="N3314" s="12">
        <v>0</v>
      </c>
    </row>
    <row r="3315" spans="1:14" s="16" customFormat="1">
      <c r="A3315" s="23">
        <v>3</v>
      </c>
      <c r="B3315" s="16">
        <v>450</v>
      </c>
      <c r="C3315" s="16">
        <v>200</v>
      </c>
      <c r="D3315" s="16" t="s">
        <v>1506</v>
      </c>
      <c r="E3315" s="16">
        <v>80</v>
      </c>
      <c r="F3315" s="16">
        <v>1</v>
      </c>
      <c r="G3315" s="16">
        <v>60</v>
      </c>
      <c r="H3315" s="18">
        <v>0</v>
      </c>
      <c r="I3315" s="18">
        <v>249</v>
      </c>
      <c r="J3315" s="18">
        <v>0</v>
      </c>
      <c r="K3315" s="18">
        <v>0</v>
      </c>
      <c r="L3315" s="12">
        <v>0</v>
      </c>
      <c r="M3315" s="12">
        <v>0</v>
      </c>
      <c r="N3315" s="12">
        <v>0</v>
      </c>
    </row>
    <row r="3317" spans="1:14" s="14" customFormat="1">
      <c r="A3317" s="22">
        <v>3</v>
      </c>
      <c r="B3317" s="14">
        <v>150</v>
      </c>
      <c r="C3317" s="14">
        <v>600</v>
      </c>
      <c r="D3317" s="14" t="s">
        <v>1106</v>
      </c>
      <c r="E3317" s="14">
        <v>150</v>
      </c>
      <c r="F3317" s="14">
        <v>20</v>
      </c>
      <c r="G3317" s="14">
        <v>30</v>
      </c>
      <c r="H3317" s="12">
        <v>0</v>
      </c>
      <c r="I3317" s="12">
        <v>246</v>
      </c>
      <c r="J3317" s="12">
        <v>0</v>
      </c>
      <c r="K3317" s="12">
        <v>0</v>
      </c>
      <c r="L3317" s="12">
        <v>0</v>
      </c>
      <c r="M3317" s="12">
        <v>0</v>
      </c>
      <c r="N3317" s="12">
        <v>0</v>
      </c>
    </row>
    <row r="3318" spans="1:14" s="14" customFormat="1">
      <c r="A3318" s="22">
        <v>3</v>
      </c>
      <c r="B3318" s="14">
        <v>150</v>
      </c>
      <c r="C3318" s="14">
        <v>600</v>
      </c>
      <c r="D3318" s="14" t="s">
        <v>605</v>
      </c>
      <c r="E3318" s="14">
        <v>150</v>
      </c>
      <c r="F3318" s="14">
        <v>20</v>
      </c>
      <c r="G3318" s="14">
        <v>30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2">
        <v>3</v>
      </c>
      <c r="B3319" s="14">
        <v>150</v>
      </c>
      <c r="C3319" s="14">
        <v>600</v>
      </c>
      <c r="D3319" s="14" t="s">
        <v>593</v>
      </c>
      <c r="E3319" s="14">
        <v>150</v>
      </c>
      <c r="F3319" s="14">
        <v>20</v>
      </c>
      <c r="G3319" s="14">
        <v>30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1" spans="1:14" s="14" customFormat="1">
      <c r="A3321" s="22">
        <v>3</v>
      </c>
      <c r="B3321" s="14">
        <v>300</v>
      </c>
      <c r="C3321" s="14">
        <v>600</v>
      </c>
      <c r="D3321" s="14" t="s">
        <v>1106</v>
      </c>
      <c r="E3321" s="14">
        <v>150</v>
      </c>
      <c r="F3321" s="14">
        <v>20</v>
      </c>
      <c r="G3321" s="14">
        <v>30</v>
      </c>
      <c r="H3321" s="12">
        <v>0</v>
      </c>
      <c r="I3321" s="12">
        <v>246</v>
      </c>
      <c r="J3321" s="12">
        <v>0</v>
      </c>
      <c r="K3321" s="12">
        <v>0</v>
      </c>
      <c r="L3321" s="12">
        <v>0</v>
      </c>
      <c r="M3321" s="12">
        <v>0</v>
      </c>
      <c r="N3321" s="12">
        <v>0</v>
      </c>
    </row>
    <row r="3322" spans="1:14" s="14" customFormat="1">
      <c r="A3322" s="22">
        <v>3</v>
      </c>
      <c r="B3322" s="14">
        <v>300</v>
      </c>
      <c r="C3322" s="14">
        <v>600</v>
      </c>
      <c r="D3322" s="14" t="s">
        <v>605</v>
      </c>
      <c r="E3322" s="14">
        <v>150</v>
      </c>
      <c r="F3322" s="14">
        <v>20</v>
      </c>
      <c r="G3322" s="14">
        <v>30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2">
        <v>3</v>
      </c>
      <c r="B3323" s="14">
        <v>300</v>
      </c>
      <c r="C3323" s="14">
        <v>600</v>
      </c>
      <c r="D3323" s="14" t="s">
        <v>593</v>
      </c>
      <c r="E3323" s="14">
        <v>150</v>
      </c>
      <c r="F3323" s="14">
        <v>20</v>
      </c>
      <c r="G3323" s="14">
        <v>30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5" spans="1:14" s="14" customFormat="1">
      <c r="A3325" s="22">
        <v>3</v>
      </c>
      <c r="B3325" s="14">
        <v>450</v>
      </c>
      <c r="C3325" s="14">
        <v>600</v>
      </c>
      <c r="D3325" s="14" t="s">
        <v>1106</v>
      </c>
      <c r="E3325" s="14">
        <v>150</v>
      </c>
      <c r="F3325" s="14">
        <v>20</v>
      </c>
      <c r="G3325" s="14">
        <v>30</v>
      </c>
      <c r="H3325" s="12">
        <v>0</v>
      </c>
      <c r="I3325" s="12">
        <v>246</v>
      </c>
      <c r="J3325" s="12">
        <v>0</v>
      </c>
      <c r="K3325" s="12">
        <v>0</v>
      </c>
      <c r="L3325" s="12">
        <v>0</v>
      </c>
      <c r="M3325" s="12">
        <v>0</v>
      </c>
      <c r="N3325" s="12">
        <v>0</v>
      </c>
    </row>
    <row r="3326" spans="1:14" s="14" customFormat="1">
      <c r="A3326" s="22">
        <v>3</v>
      </c>
      <c r="B3326" s="14">
        <v>450</v>
      </c>
      <c r="C3326" s="14">
        <v>600</v>
      </c>
      <c r="D3326" s="14" t="s">
        <v>605</v>
      </c>
      <c r="E3326" s="14">
        <v>150</v>
      </c>
      <c r="F3326" s="14">
        <v>20</v>
      </c>
      <c r="G3326" s="14">
        <v>30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2">
        <v>3</v>
      </c>
      <c r="B3327" s="14">
        <v>450</v>
      </c>
      <c r="C3327" s="14">
        <v>600</v>
      </c>
      <c r="D3327" s="14" t="s">
        <v>593</v>
      </c>
      <c r="E3327" s="14">
        <v>150</v>
      </c>
      <c r="F3327" s="14">
        <v>20</v>
      </c>
      <c r="G3327" s="14">
        <v>30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9" spans="1:14" s="14" customFormat="1">
      <c r="A3329" s="22">
        <v>3</v>
      </c>
      <c r="B3329" s="14">
        <v>150</v>
      </c>
      <c r="C3329" s="14">
        <v>450</v>
      </c>
      <c r="D3329" s="14" t="s">
        <v>598</v>
      </c>
      <c r="E3329" s="14">
        <v>150</v>
      </c>
      <c r="F3329" s="14">
        <v>20</v>
      </c>
      <c r="G3329" s="14">
        <v>30</v>
      </c>
      <c r="H3329" s="12">
        <v>0</v>
      </c>
      <c r="I3329" s="12">
        <v>246</v>
      </c>
      <c r="J3329" s="12">
        <v>0</v>
      </c>
      <c r="K3329" s="12">
        <v>0</v>
      </c>
      <c r="L3329" s="12">
        <v>0</v>
      </c>
      <c r="M3329" s="12">
        <v>0</v>
      </c>
      <c r="N3329" s="12">
        <v>0</v>
      </c>
    </row>
    <row r="3330" spans="1:14" s="14" customFormat="1">
      <c r="A3330" s="22">
        <v>3</v>
      </c>
      <c r="B3330" s="14">
        <v>150</v>
      </c>
      <c r="C3330" s="14">
        <v>450</v>
      </c>
      <c r="D3330" s="14" t="s">
        <v>600</v>
      </c>
      <c r="E3330" s="14">
        <v>150</v>
      </c>
      <c r="F3330" s="14">
        <v>20</v>
      </c>
      <c r="G3330" s="14">
        <v>30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2">
        <v>3</v>
      </c>
      <c r="B3331" s="14">
        <v>150</v>
      </c>
      <c r="C3331" s="14">
        <v>450</v>
      </c>
      <c r="D3331" s="14" t="s">
        <v>593</v>
      </c>
      <c r="E3331" s="14">
        <v>150</v>
      </c>
      <c r="F3331" s="14">
        <v>20</v>
      </c>
      <c r="G3331" s="14">
        <v>30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3" spans="1:14" s="14" customFormat="1">
      <c r="A3333" s="22">
        <v>3</v>
      </c>
      <c r="B3333" s="14">
        <v>300</v>
      </c>
      <c r="C3333" s="14">
        <v>450</v>
      </c>
      <c r="D3333" s="14" t="s">
        <v>603</v>
      </c>
      <c r="E3333" s="14">
        <v>50</v>
      </c>
      <c r="F3333" s="14">
        <v>10</v>
      </c>
      <c r="G3333" s="14">
        <v>30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2">
        <v>3</v>
      </c>
      <c r="B3334" s="14">
        <v>300</v>
      </c>
      <c r="C3334" s="14">
        <v>450</v>
      </c>
      <c r="D3334" s="14" t="s">
        <v>598</v>
      </c>
      <c r="E3334" s="14">
        <v>50</v>
      </c>
      <c r="F3334" s="14">
        <v>10</v>
      </c>
      <c r="G3334" s="14">
        <v>30</v>
      </c>
      <c r="H3334" s="12">
        <v>0</v>
      </c>
      <c r="I3334" s="12">
        <v>246</v>
      </c>
      <c r="J3334" s="12">
        <v>0</v>
      </c>
      <c r="K3334" s="12">
        <v>0</v>
      </c>
      <c r="L3334" s="12">
        <v>0</v>
      </c>
      <c r="M3334" s="12">
        <v>0</v>
      </c>
      <c r="N3334" s="12">
        <v>0</v>
      </c>
    </row>
    <row r="3335" spans="1:14" s="14" customFormat="1">
      <c r="A3335" s="22">
        <v>3</v>
      </c>
      <c r="B3335" s="14">
        <v>300</v>
      </c>
      <c r="C3335" s="14">
        <v>450</v>
      </c>
      <c r="D3335" s="14" t="s">
        <v>600</v>
      </c>
      <c r="E3335" s="14">
        <v>50</v>
      </c>
      <c r="F3335" s="14">
        <v>10</v>
      </c>
      <c r="G3335" s="14">
        <v>30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2">
        <v>3</v>
      </c>
      <c r="B3336" s="14">
        <v>300</v>
      </c>
      <c r="C3336" s="14">
        <v>450</v>
      </c>
      <c r="D3336" s="14" t="s">
        <v>593</v>
      </c>
      <c r="E3336" s="14">
        <v>50</v>
      </c>
      <c r="F3336" s="14">
        <v>10</v>
      </c>
      <c r="G3336" s="14">
        <v>30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2"/>
      <c r="H3337" s="12"/>
      <c r="I3337" s="12"/>
      <c r="J3337" s="12"/>
      <c r="K3337" s="12"/>
    </row>
    <row r="3338" spans="1:14" s="14" customFormat="1">
      <c r="A3338" s="22">
        <v>3</v>
      </c>
      <c r="B3338" s="14">
        <v>450</v>
      </c>
      <c r="C3338" s="14">
        <v>450</v>
      </c>
      <c r="D3338" s="14" t="s">
        <v>598</v>
      </c>
      <c r="E3338" s="14">
        <v>150</v>
      </c>
      <c r="F3338" s="14">
        <v>20</v>
      </c>
      <c r="G3338" s="14">
        <v>30</v>
      </c>
      <c r="H3338" s="12">
        <v>0</v>
      </c>
      <c r="I3338" s="12">
        <v>246</v>
      </c>
      <c r="J3338" s="12">
        <v>0</v>
      </c>
      <c r="K3338" s="12">
        <v>0</v>
      </c>
      <c r="L3338" s="12">
        <v>0</v>
      </c>
      <c r="M3338" s="12">
        <v>0</v>
      </c>
      <c r="N3338" s="12">
        <v>0</v>
      </c>
    </row>
    <row r="3339" spans="1:14" s="14" customFormat="1">
      <c r="A3339" s="22">
        <v>3</v>
      </c>
      <c r="B3339" s="14">
        <v>450</v>
      </c>
      <c r="C3339" s="14">
        <v>450</v>
      </c>
      <c r="D3339" s="14" t="s">
        <v>600</v>
      </c>
      <c r="E3339" s="14">
        <v>150</v>
      </c>
      <c r="F3339" s="14">
        <v>20</v>
      </c>
      <c r="G3339" s="14">
        <v>30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2">
        <v>3</v>
      </c>
      <c r="B3340" s="14">
        <v>450</v>
      </c>
      <c r="C3340" s="14">
        <v>450</v>
      </c>
      <c r="D3340" s="14" t="s">
        <v>593</v>
      </c>
      <c r="E3340" s="14">
        <v>150</v>
      </c>
      <c r="F3340" s="14">
        <v>20</v>
      </c>
      <c r="G3340" s="14">
        <v>30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2" spans="1:14" s="14" customFormat="1">
      <c r="A3342" s="22">
        <v>3</v>
      </c>
      <c r="B3342" s="14">
        <v>150</v>
      </c>
      <c r="C3342" s="14">
        <v>300</v>
      </c>
      <c r="D3342" s="14" t="s">
        <v>598</v>
      </c>
      <c r="E3342" s="14">
        <v>100</v>
      </c>
      <c r="F3342" s="14">
        <v>20</v>
      </c>
      <c r="G3342" s="14">
        <v>30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3" spans="1:14" s="14" customFormat="1">
      <c r="A3343" s="22">
        <v>3</v>
      </c>
      <c r="B3343" s="14">
        <v>150</v>
      </c>
      <c r="C3343" s="14">
        <v>300</v>
      </c>
      <c r="D3343" s="14" t="s">
        <v>600</v>
      </c>
      <c r="E3343" s="14">
        <v>100</v>
      </c>
      <c r="F3343" s="14">
        <v>20</v>
      </c>
      <c r="G3343" s="14">
        <v>30</v>
      </c>
      <c r="H3343" s="12">
        <v>0</v>
      </c>
      <c r="I3343" s="12">
        <v>246</v>
      </c>
      <c r="J3343" s="12">
        <v>0</v>
      </c>
      <c r="K3343" s="12">
        <v>0</v>
      </c>
      <c r="L3343" s="12">
        <v>0</v>
      </c>
      <c r="M3343" s="12">
        <v>0</v>
      </c>
      <c r="N3343" s="12">
        <v>0</v>
      </c>
    </row>
    <row r="3344" spans="1:14" s="14" customFormat="1">
      <c r="A3344" s="22">
        <v>3</v>
      </c>
      <c r="B3344" s="14">
        <v>150</v>
      </c>
      <c r="C3344" s="14">
        <v>300</v>
      </c>
      <c r="D3344" s="14" t="s">
        <v>596</v>
      </c>
      <c r="E3344" s="14">
        <v>100</v>
      </c>
      <c r="F3344" s="14">
        <v>20</v>
      </c>
      <c r="G3344" s="14">
        <v>30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2">
        <v>3</v>
      </c>
      <c r="B3345" s="14">
        <v>150</v>
      </c>
      <c r="C3345" s="14">
        <v>300</v>
      </c>
      <c r="D3345" s="14" t="s">
        <v>597</v>
      </c>
      <c r="E3345" s="14">
        <v>100</v>
      </c>
      <c r="F3345" s="14">
        <v>20</v>
      </c>
      <c r="G3345" s="14">
        <v>30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7" spans="1:14" s="14" customFormat="1">
      <c r="A3347" s="22">
        <v>3</v>
      </c>
      <c r="B3347" s="14">
        <v>450</v>
      </c>
      <c r="C3347" s="14">
        <v>300</v>
      </c>
      <c r="D3347" s="14" t="s">
        <v>603</v>
      </c>
      <c r="E3347" s="14">
        <v>80</v>
      </c>
      <c r="F3347" s="14">
        <v>15</v>
      </c>
      <c r="G3347" s="14">
        <v>30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2">
        <v>3</v>
      </c>
      <c r="B3348" s="14">
        <v>450</v>
      </c>
      <c r="C3348" s="14">
        <v>300</v>
      </c>
      <c r="D3348" s="14" t="s">
        <v>598</v>
      </c>
      <c r="E3348" s="14">
        <v>80</v>
      </c>
      <c r="F3348" s="14">
        <v>15</v>
      </c>
      <c r="G3348" s="14">
        <v>30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49" spans="1:14" s="14" customFormat="1">
      <c r="A3349" s="22">
        <v>3</v>
      </c>
      <c r="B3349" s="14">
        <v>450</v>
      </c>
      <c r="C3349" s="14">
        <v>300</v>
      </c>
      <c r="D3349" s="14" t="s">
        <v>600</v>
      </c>
      <c r="E3349" s="14">
        <v>80</v>
      </c>
      <c r="F3349" s="14">
        <v>15</v>
      </c>
      <c r="G3349" s="14">
        <v>30</v>
      </c>
      <c r="H3349" s="12">
        <v>0</v>
      </c>
      <c r="I3349" s="12">
        <v>246</v>
      </c>
      <c r="J3349" s="12">
        <v>0</v>
      </c>
      <c r="K3349" s="12">
        <v>0</v>
      </c>
      <c r="L3349" s="12">
        <v>0</v>
      </c>
      <c r="M3349" s="12">
        <v>0</v>
      </c>
      <c r="N3349" s="12">
        <v>0</v>
      </c>
    </row>
    <row r="3350" spans="1:14" s="14" customFormat="1">
      <c r="A3350" s="22">
        <v>3</v>
      </c>
      <c r="B3350" s="14">
        <v>450</v>
      </c>
      <c r="C3350" s="14">
        <v>300</v>
      </c>
      <c r="D3350" s="14" t="s">
        <v>596</v>
      </c>
      <c r="E3350" s="14">
        <v>80</v>
      </c>
      <c r="F3350" s="14">
        <v>15</v>
      </c>
      <c r="G3350" s="14">
        <v>30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2">
        <v>3</v>
      </c>
      <c r="B3351" s="14">
        <v>450</v>
      </c>
      <c r="C3351" s="14">
        <v>300</v>
      </c>
      <c r="D3351" s="14" t="s">
        <v>597</v>
      </c>
      <c r="E3351" s="14">
        <v>80</v>
      </c>
      <c r="F3351" s="14">
        <v>15</v>
      </c>
      <c r="G3351" s="14">
        <v>30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3" spans="1:14" s="14" customFormat="1">
      <c r="A3353" s="22">
        <v>3</v>
      </c>
      <c r="B3353" s="14">
        <v>150</v>
      </c>
      <c r="C3353" s="14">
        <v>200</v>
      </c>
      <c r="D3353" s="14" t="s">
        <v>598</v>
      </c>
      <c r="E3353" s="14">
        <v>100</v>
      </c>
      <c r="F3353" s="14">
        <v>10</v>
      </c>
      <c r="G3353" s="14">
        <v>30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2">
        <v>3</v>
      </c>
      <c r="B3354" s="14">
        <v>150</v>
      </c>
      <c r="C3354" s="14">
        <v>200</v>
      </c>
      <c r="D3354" s="14" t="s">
        <v>600</v>
      </c>
      <c r="E3354" s="14">
        <v>100</v>
      </c>
      <c r="F3354" s="14">
        <v>10</v>
      </c>
      <c r="G3354" s="14">
        <v>30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5" spans="1:14" s="14" customFormat="1">
      <c r="A3355" s="22">
        <v>3</v>
      </c>
      <c r="B3355" s="14">
        <v>150</v>
      </c>
      <c r="C3355" s="14">
        <v>200</v>
      </c>
      <c r="D3355" s="14" t="s">
        <v>596</v>
      </c>
      <c r="E3355" s="14">
        <v>100</v>
      </c>
      <c r="F3355" s="14">
        <v>10</v>
      </c>
      <c r="G3355" s="14">
        <v>30</v>
      </c>
      <c r="H3355" s="12">
        <v>0</v>
      </c>
      <c r="I3355" s="12">
        <v>246</v>
      </c>
      <c r="J3355" s="12">
        <v>0</v>
      </c>
      <c r="K3355" s="12">
        <v>0</v>
      </c>
      <c r="L3355" s="12">
        <v>0</v>
      </c>
      <c r="M3355" s="12">
        <v>0</v>
      </c>
      <c r="N3355" s="12">
        <v>0</v>
      </c>
    </row>
    <row r="3356" spans="1:14" s="14" customFormat="1">
      <c r="A3356" s="22">
        <v>3</v>
      </c>
      <c r="B3356" s="14">
        <v>150</v>
      </c>
      <c r="C3356" s="14">
        <v>200</v>
      </c>
      <c r="D3356" s="14" t="s">
        <v>602</v>
      </c>
      <c r="E3356" s="14">
        <v>100</v>
      </c>
      <c r="F3356" s="14">
        <v>10</v>
      </c>
      <c r="G3356" s="14">
        <v>30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2">
        <v>3</v>
      </c>
      <c r="B3357" s="14">
        <v>150</v>
      </c>
      <c r="C3357" s="14">
        <v>200</v>
      </c>
      <c r="D3357" s="14" t="s">
        <v>597</v>
      </c>
      <c r="E3357" s="14">
        <v>100</v>
      </c>
      <c r="F3357" s="14">
        <v>10</v>
      </c>
      <c r="G3357" s="14">
        <v>30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9" spans="1:14" s="14" customFormat="1">
      <c r="A3359" s="22">
        <v>3</v>
      </c>
      <c r="B3359" s="14">
        <v>300</v>
      </c>
      <c r="C3359" s="14">
        <v>200</v>
      </c>
      <c r="D3359" s="14" t="s">
        <v>598</v>
      </c>
      <c r="E3359" s="14">
        <v>60</v>
      </c>
      <c r="F3359" s="14">
        <v>10</v>
      </c>
      <c r="G3359" s="14">
        <v>30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2">
        <v>3</v>
      </c>
      <c r="B3360" s="14">
        <v>300</v>
      </c>
      <c r="C3360" s="14">
        <v>200</v>
      </c>
      <c r="D3360" s="14" t="s">
        <v>600</v>
      </c>
      <c r="E3360" s="14">
        <v>60</v>
      </c>
      <c r="F3360" s="14">
        <v>10</v>
      </c>
      <c r="G3360" s="14">
        <v>30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1" spans="1:14" s="14" customFormat="1">
      <c r="A3361" s="22">
        <v>3</v>
      </c>
      <c r="B3361" s="14">
        <v>300</v>
      </c>
      <c r="C3361" s="14">
        <v>200</v>
      </c>
      <c r="D3361" s="14" t="s">
        <v>596</v>
      </c>
      <c r="E3361" s="14">
        <v>60</v>
      </c>
      <c r="F3361" s="14">
        <v>10</v>
      </c>
      <c r="G3361" s="14">
        <v>30</v>
      </c>
      <c r="H3361" s="12">
        <v>0</v>
      </c>
      <c r="I3361" s="12">
        <v>246</v>
      </c>
      <c r="J3361" s="12">
        <v>0</v>
      </c>
      <c r="K3361" s="12">
        <v>0</v>
      </c>
      <c r="L3361" s="12">
        <v>0</v>
      </c>
      <c r="M3361" s="12">
        <v>0</v>
      </c>
      <c r="N3361" s="12">
        <v>0</v>
      </c>
    </row>
    <row r="3362" spans="1:14" s="14" customFormat="1">
      <c r="A3362" s="22">
        <v>3</v>
      </c>
      <c r="B3362" s="14">
        <v>300</v>
      </c>
      <c r="C3362" s="14">
        <v>200</v>
      </c>
      <c r="D3362" s="14" t="s">
        <v>602</v>
      </c>
      <c r="E3362" s="14">
        <v>60</v>
      </c>
      <c r="F3362" s="14">
        <v>10</v>
      </c>
      <c r="G3362" s="14">
        <v>30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2">
        <v>3</v>
      </c>
      <c r="B3363" s="14">
        <v>300</v>
      </c>
      <c r="C3363" s="14">
        <v>200</v>
      </c>
      <c r="D3363" s="14" t="s">
        <v>597</v>
      </c>
      <c r="E3363" s="14">
        <v>60</v>
      </c>
      <c r="F3363" s="14">
        <v>10</v>
      </c>
      <c r="G3363" s="14">
        <v>30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5" spans="1:14" s="14" customFormat="1">
      <c r="A3365" s="22">
        <v>3</v>
      </c>
      <c r="B3365" s="14">
        <v>450</v>
      </c>
      <c r="C3365" s="14">
        <v>200</v>
      </c>
      <c r="D3365" s="14" t="s">
        <v>598</v>
      </c>
      <c r="E3365" s="14">
        <v>100</v>
      </c>
      <c r="F3365" s="14">
        <v>20</v>
      </c>
      <c r="G3365" s="14">
        <v>30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2">
        <v>3</v>
      </c>
      <c r="B3366" s="14">
        <v>450</v>
      </c>
      <c r="C3366" s="14">
        <v>200</v>
      </c>
      <c r="D3366" s="14" t="s">
        <v>600</v>
      </c>
      <c r="E3366" s="14">
        <v>100</v>
      </c>
      <c r="F3366" s="14">
        <v>20</v>
      </c>
      <c r="G3366" s="14">
        <v>30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7" spans="1:14" s="14" customFormat="1">
      <c r="A3367" s="22">
        <v>3</v>
      </c>
      <c r="B3367" s="14">
        <v>450</v>
      </c>
      <c r="C3367" s="14">
        <v>200</v>
      </c>
      <c r="D3367" s="14" t="s">
        <v>596</v>
      </c>
      <c r="E3367" s="14">
        <v>100</v>
      </c>
      <c r="F3367" s="14">
        <v>20</v>
      </c>
      <c r="G3367" s="14">
        <v>30</v>
      </c>
      <c r="H3367" s="12">
        <v>0</v>
      </c>
      <c r="I3367" s="12">
        <v>246</v>
      </c>
      <c r="J3367" s="12">
        <v>0</v>
      </c>
      <c r="K3367" s="12">
        <v>0</v>
      </c>
      <c r="L3367" s="12">
        <v>0</v>
      </c>
      <c r="M3367" s="12">
        <v>0</v>
      </c>
      <c r="N3367" s="12">
        <v>0</v>
      </c>
    </row>
    <row r="3368" spans="1:14" s="14" customFormat="1">
      <c r="A3368" s="22">
        <v>3</v>
      </c>
      <c r="B3368" s="14">
        <v>450</v>
      </c>
      <c r="C3368" s="14">
        <v>200</v>
      </c>
      <c r="D3368" s="14" t="s">
        <v>602</v>
      </c>
      <c r="E3368" s="14">
        <v>100</v>
      </c>
      <c r="F3368" s="14">
        <v>20</v>
      </c>
      <c r="G3368" s="14">
        <v>30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2">
        <v>3</v>
      </c>
      <c r="B3369" s="14">
        <v>450</v>
      </c>
      <c r="C3369" s="14">
        <v>200</v>
      </c>
      <c r="D3369" s="14" t="s">
        <v>597</v>
      </c>
      <c r="E3369" s="14">
        <v>100</v>
      </c>
      <c r="F3369" s="14">
        <v>20</v>
      </c>
      <c r="G3369" s="14">
        <v>30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1" spans="1:14" s="14" customFormat="1">
      <c r="A3371" s="22">
        <v>3</v>
      </c>
      <c r="B3371" s="14">
        <v>700</v>
      </c>
      <c r="C3371" s="14">
        <v>600</v>
      </c>
      <c r="D3371" s="14" t="s">
        <v>598</v>
      </c>
      <c r="E3371" s="14">
        <v>80</v>
      </c>
      <c r="F3371" s="14">
        <v>15</v>
      </c>
      <c r="G3371" s="14">
        <v>30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2">
        <v>3</v>
      </c>
      <c r="B3372" s="14">
        <v>700</v>
      </c>
      <c r="C3372" s="14">
        <v>600</v>
      </c>
      <c r="D3372" s="14" t="s">
        <v>600</v>
      </c>
      <c r="E3372" s="14">
        <v>80</v>
      </c>
      <c r="F3372" s="14">
        <v>15</v>
      </c>
      <c r="G3372" s="14">
        <v>30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3" spans="1:14" s="14" customFormat="1">
      <c r="A3373" s="22">
        <v>3</v>
      </c>
      <c r="B3373" s="14">
        <v>700</v>
      </c>
      <c r="C3373" s="14">
        <v>600</v>
      </c>
      <c r="D3373" s="14" t="s">
        <v>596</v>
      </c>
      <c r="E3373" s="14">
        <v>80</v>
      </c>
      <c r="F3373" s="14">
        <v>15</v>
      </c>
      <c r="G3373" s="14">
        <v>30</v>
      </c>
      <c r="H3373" s="12">
        <v>0</v>
      </c>
      <c r="I3373" s="12">
        <v>246</v>
      </c>
      <c r="J3373" s="12">
        <v>0</v>
      </c>
      <c r="K3373" s="12">
        <v>0</v>
      </c>
      <c r="L3373" s="12">
        <v>0</v>
      </c>
      <c r="M3373" s="12">
        <v>0</v>
      </c>
      <c r="N3373" s="12">
        <v>0</v>
      </c>
    </row>
    <row r="3374" spans="1:14" s="14" customFormat="1">
      <c r="A3374" s="22">
        <v>3</v>
      </c>
      <c r="B3374" s="14">
        <v>700</v>
      </c>
      <c r="C3374" s="14">
        <v>600</v>
      </c>
      <c r="D3374" s="14" t="s">
        <v>602</v>
      </c>
      <c r="E3374" s="14">
        <v>80</v>
      </c>
      <c r="F3374" s="14">
        <v>15</v>
      </c>
      <c r="G3374" s="14">
        <v>30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2">
        <v>3</v>
      </c>
      <c r="B3375" s="14">
        <v>700</v>
      </c>
      <c r="C3375" s="14">
        <v>600</v>
      </c>
      <c r="D3375" s="14" t="s">
        <v>597</v>
      </c>
      <c r="E3375" s="14">
        <v>80</v>
      </c>
      <c r="F3375" s="14">
        <v>15</v>
      </c>
      <c r="G3375" s="14">
        <v>30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7" spans="1:14" s="14" customFormat="1">
      <c r="A3377" s="22">
        <v>3</v>
      </c>
      <c r="B3377" s="14">
        <v>700</v>
      </c>
      <c r="C3377" s="14">
        <v>450</v>
      </c>
      <c r="D3377" s="14" t="s">
        <v>598</v>
      </c>
      <c r="E3377" s="14">
        <v>150</v>
      </c>
      <c r="F3377" s="14">
        <v>20</v>
      </c>
      <c r="G3377" s="14">
        <v>30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2">
        <v>3</v>
      </c>
      <c r="B3378" s="14">
        <v>700</v>
      </c>
      <c r="C3378" s="14">
        <v>450</v>
      </c>
      <c r="D3378" s="14" t="s">
        <v>600</v>
      </c>
      <c r="E3378" s="14">
        <v>150</v>
      </c>
      <c r="F3378" s="14">
        <v>20</v>
      </c>
      <c r="G3378" s="14">
        <v>30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79" spans="1:14" s="14" customFormat="1">
      <c r="A3379" s="22">
        <v>3</v>
      </c>
      <c r="B3379" s="14">
        <v>700</v>
      </c>
      <c r="C3379" s="14">
        <v>450</v>
      </c>
      <c r="D3379" s="14" t="s">
        <v>596</v>
      </c>
      <c r="E3379" s="14">
        <v>150</v>
      </c>
      <c r="F3379" s="14">
        <v>20</v>
      </c>
      <c r="G3379" s="14">
        <v>30</v>
      </c>
      <c r="H3379" s="12">
        <v>0</v>
      </c>
      <c r="I3379" s="12">
        <v>246</v>
      </c>
      <c r="J3379" s="12">
        <v>0</v>
      </c>
      <c r="K3379" s="12">
        <v>0</v>
      </c>
      <c r="L3379" s="12">
        <v>0</v>
      </c>
      <c r="M3379" s="12">
        <v>0</v>
      </c>
      <c r="N3379" s="12">
        <v>0</v>
      </c>
    </row>
    <row r="3380" spans="1:14" s="14" customFormat="1">
      <c r="A3380" s="22">
        <v>3</v>
      </c>
      <c r="B3380" s="14">
        <v>700</v>
      </c>
      <c r="C3380" s="14">
        <v>450</v>
      </c>
      <c r="D3380" s="14" t="s">
        <v>602</v>
      </c>
      <c r="E3380" s="14">
        <v>150</v>
      </c>
      <c r="F3380" s="14">
        <v>20</v>
      </c>
      <c r="G3380" s="14">
        <v>30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2">
        <v>3</v>
      </c>
      <c r="B3381" s="14">
        <v>700</v>
      </c>
      <c r="C3381" s="14">
        <v>450</v>
      </c>
      <c r="D3381" s="14" t="s">
        <v>597</v>
      </c>
      <c r="E3381" s="14">
        <v>150</v>
      </c>
      <c r="F3381" s="14">
        <v>20</v>
      </c>
      <c r="G3381" s="14">
        <v>30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3" spans="1:14" s="14" customFormat="1">
      <c r="A3383" s="22">
        <v>3</v>
      </c>
      <c r="B3383" s="14">
        <v>800</v>
      </c>
      <c r="C3383" s="14">
        <v>150</v>
      </c>
      <c r="D3383" s="14" t="s">
        <v>598</v>
      </c>
      <c r="E3383" s="14">
        <v>150</v>
      </c>
      <c r="F3383" s="14">
        <v>20</v>
      </c>
      <c r="G3383" s="14">
        <v>30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2">
        <v>3</v>
      </c>
      <c r="B3384" s="14">
        <v>800</v>
      </c>
      <c r="C3384" s="14">
        <v>150</v>
      </c>
      <c r="D3384" s="14" t="s">
        <v>600</v>
      </c>
      <c r="E3384" s="14">
        <v>150</v>
      </c>
      <c r="F3384" s="14">
        <v>20</v>
      </c>
      <c r="G3384" s="14">
        <v>30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5" spans="1:14" s="14" customFormat="1">
      <c r="A3385" s="22">
        <v>3</v>
      </c>
      <c r="B3385" s="14">
        <v>800</v>
      </c>
      <c r="C3385" s="14">
        <v>150</v>
      </c>
      <c r="D3385" s="14" t="s">
        <v>596</v>
      </c>
      <c r="E3385" s="14">
        <v>150</v>
      </c>
      <c r="F3385" s="14">
        <v>20</v>
      </c>
      <c r="G3385" s="14">
        <v>30</v>
      </c>
      <c r="H3385" s="12">
        <v>0</v>
      </c>
      <c r="I3385" s="12">
        <v>246</v>
      </c>
      <c r="J3385" s="12">
        <v>0</v>
      </c>
      <c r="K3385" s="12">
        <v>0</v>
      </c>
      <c r="L3385" s="12">
        <v>0</v>
      </c>
      <c r="M3385" s="12">
        <v>0</v>
      </c>
      <c r="N3385" s="12">
        <v>0</v>
      </c>
    </row>
    <row r="3386" spans="1:14" s="14" customFormat="1">
      <c r="A3386" s="22">
        <v>3</v>
      </c>
      <c r="B3386" s="14">
        <v>800</v>
      </c>
      <c r="C3386" s="14">
        <v>150</v>
      </c>
      <c r="D3386" s="14" t="s">
        <v>602</v>
      </c>
      <c r="E3386" s="14">
        <v>150</v>
      </c>
      <c r="F3386" s="14">
        <v>20</v>
      </c>
      <c r="G3386" s="14">
        <v>30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2">
        <v>3</v>
      </c>
      <c r="B3387" s="14">
        <v>800</v>
      </c>
      <c r="C3387" s="14">
        <v>150</v>
      </c>
      <c r="D3387" s="14" t="s">
        <v>597</v>
      </c>
      <c r="E3387" s="14">
        <v>150</v>
      </c>
      <c r="F3387" s="14">
        <v>20</v>
      </c>
      <c r="G3387" s="14">
        <v>30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9" spans="1:14" s="14" customFormat="1">
      <c r="A3389" s="22">
        <v>3</v>
      </c>
      <c r="B3389" s="14">
        <v>800</v>
      </c>
      <c r="C3389" s="14">
        <v>300</v>
      </c>
      <c r="D3389" s="14" t="s">
        <v>598</v>
      </c>
      <c r="E3389" s="14">
        <v>150</v>
      </c>
      <c r="F3389" s="14">
        <v>20</v>
      </c>
      <c r="G3389" s="14">
        <v>30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2">
        <v>3</v>
      </c>
      <c r="B3390" s="14">
        <v>800</v>
      </c>
      <c r="C3390" s="14">
        <v>300</v>
      </c>
      <c r="D3390" s="14" t="s">
        <v>600</v>
      </c>
      <c r="E3390" s="14">
        <v>150</v>
      </c>
      <c r="F3390" s="14">
        <v>20</v>
      </c>
      <c r="G3390" s="14">
        <v>30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1" spans="1:14" s="14" customFormat="1">
      <c r="A3391" s="22">
        <v>3</v>
      </c>
      <c r="B3391" s="14">
        <v>800</v>
      </c>
      <c r="C3391" s="14">
        <v>300</v>
      </c>
      <c r="D3391" s="14" t="s">
        <v>596</v>
      </c>
      <c r="E3391" s="14">
        <v>150</v>
      </c>
      <c r="F3391" s="14">
        <v>20</v>
      </c>
      <c r="G3391" s="14">
        <v>30</v>
      </c>
      <c r="H3391" s="12">
        <v>0</v>
      </c>
      <c r="I3391" s="12">
        <v>246</v>
      </c>
      <c r="J3391" s="12">
        <v>0</v>
      </c>
      <c r="K3391" s="12">
        <v>0</v>
      </c>
      <c r="L3391" s="12">
        <v>0</v>
      </c>
      <c r="M3391" s="12">
        <v>0</v>
      </c>
      <c r="N3391" s="12">
        <v>0</v>
      </c>
    </row>
    <row r="3392" spans="1:14" s="14" customFormat="1">
      <c r="A3392" s="22">
        <v>3</v>
      </c>
      <c r="B3392" s="14">
        <v>800</v>
      </c>
      <c r="C3392" s="14">
        <v>300</v>
      </c>
      <c r="D3392" s="14" t="s">
        <v>602</v>
      </c>
      <c r="E3392" s="14">
        <v>150</v>
      </c>
      <c r="F3392" s="14">
        <v>20</v>
      </c>
      <c r="G3392" s="14">
        <v>30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2">
        <v>3</v>
      </c>
      <c r="B3393" s="14">
        <v>800</v>
      </c>
      <c r="C3393" s="14">
        <v>300</v>
      </c>
      <c r="D3393" s="14" t="s">
        <v>597</v>
      </c>
      <c r="E3393" s="14">
        <v>150</v>
      </c>
      <c r="F3393" s="14">
        <v>20</v>
      </c>
      <c r="G3393" s="14">
        <v>30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5" spans="1:14" s="14" customFormat="1">
      <c r="A3395" s="22">
        <v>3</v>
      </c>
      <c r="B3395" s="14">
        <v>800</v>
      </c>
      <c r="C3395" s="14">
        <v>450</v>
      </c>
      <c r="D3395" s="14" t="s">
        <v>598</v>
      </c>
      <c r="E3395" s="14">
        <v>150</v>
      </c>
      <c r="F3395" s="14">
        <v>20</v>
      </c>
      <c r="G3395" s="14">
        <v>30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2">
        <v>3</v>
      </c>
      <c r="B3396" s="14">
        <v>800</v>
      </c>
      <c r="C3396" s="14">
        <v>450</v>
      </c>
      <c r="D3396" s="14" t="s">
        <v>600</v>
      </c>
      <c r="E3396" s="14">
        <v>150</v>
      </c>
      <c r="F3396" s="14">
        <v>20</v>
      </c>
      <c r="G3396" s="14">
        <v>30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7" spans="1:14" s="14" customFormat="1">
      <c r="A3397" s="22">
        <v>3</v>
      </c>
      <c r="B3397" s="14">
        <v>800</v>
      </c>
      <c r="C3397" s="14">
        <v>450</v>
      </c>
      <c r="D3397" s="14" t="s">
        <v>596</v>
      </c>
      <c r="E3397" s="14">
        <v>150</v>
      </c>
      <c r="F3397" s="14">
        <v>20</v>
      </c>
      <c r="G3397" s="14">
        <v>30</v>
      </c>
      <c r="H3397" s="12">
        <v>0</v>
      </c>
      <c r="I3397" s="12">
        <v>246</v>
      </c>
      <c r="J3397" s="12">
        <v>0</v>
      </c>
      <c r="K3397" s="12">
        <v>0</v>
      </c>
      <c r="L3397" s="12">
        <v>0</v>
      </c>
      <c r="M3397" s="12">
        <v>0</v>
      </c>
      <c r="N3397" s="12">
        <v>0</v>
      </c>
    </row>
    <row r="3398" spans="1:14" s="14" customFormat="1">
      <c r="A3398" s="22">
        <v>3</v>
      </c>
      <c r="B3398" s="14">
        <v>800</v>
      </c>
      <c r="C3398" s="14">
        <v>450</v>
      </c>
      <c r="D3398" s="14" t="s">
        <v>602</v>
      </c>
      <c r="E3398" s="14">
        <v>150</v>
      </c>
      <c r="F3398" s="14">
        <v>20</v>
      </c>
      <c r="G3398" s="14">
        <v>30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2">
        <v>3</v>
      </c>
      <c r="B3399" s="14">
        <v>800</v>
      </c>
      <c r="C3399" s="14">
        <v>450</v>
      </c>
      <c r="D3399" s="14" t="s">
        <v>597</v>
      </c>
      <c r="E3399" s="14">
        <v>150</v>
      </c>
      <c r="F3399" s="14">
        <v>20</v>
      </c>
      <c r="G3399" s="14">
        <v>30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1" spans="1:14" s="14" customFormat="1">
      <c r="A3401" s="22">
        <v>3</v>
      </c>
      <c r="B3401" s="14">
        <v>650</v>
      </c>
      <c r="C3401" s="14">
        <v>120</v>
      </c>
      <c r="D3401" s="14" t="s">
        <v>598</v>
      </c>
      <c r="E3401" s="14">
        <v>100</v>
      </c>
      <c r="F3401" s="14">
        <v>20</v>
      </c>
      <c r="G3401" s="14">
        <v>30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2">
        <v>3</v>
      </c>
      <c r="B3402" s="14">
        <v>650</v>
      </c>
      <c r="C3402" s="14">
        <v>120</v>
      </c>
      <c r="D3402" s="14" t="s">
        <v>600</v>
      </c>
      <c r="E3402" s="14">
        <v>100</v>
      </c>
      <c r="F3402" s="14">
        <v>20</v>
      </c>
      <c r="G3402" s="14">
        <v>30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3" spans="1:14" s="14" customFormat="1">
      <c r="A3403" s="22">
        <v>3</v>
      </c>
      <c r="B3403" s="14">
        <v>650</v>
      </c>
      <c r="C3403" s="14">
        <v>120</v>
      </c>
      <c r="D3403" s="14" t="s">
        <v>596</v>
      </c>
      <c r="E3403" s="14">
        <v>100</v>
      </c>
      <c r="F3403" s="14">
        <v>20</v>
      </c>
      <c r="G3403" s="14">
        <v>30</v>
      </c>
      <c r="H3403" s="12">
        <v>0</v>
      </c>
      <c r="I3403" s="12">
        <v>246</v>
      </c>
      <c r="J3403" s="12">
        <v>0</v>
      </c>
      <c r="K3403" s="12">
        <v>0</v>
      </c>
      <c r="L3403" s="12">
        <v>0</v>
      </c>
      <c r="M3403" s="12">
        <v>0</v>
      </c>
      <c r="N3403" s="12">
        <v>0</v>
      </c>
    </row>
    <row r="3404" spans="1:14" s="14" customFormat="1">
      <c r="A3404" s="22">
        <v>3</v>
      </c>
      <c r="B3404" s="14">
        <v>650</v>
      </c>
      <c r="C3404" s="14">
        <v>120</v>
      </c>
      <c r="D3404" s="14" t="s">
        <v>602</v>
      </c>
      <c r="E3404" s="14">
        <v>100</v>
      </c>
      <c r="F3404" s="14">
        <v>20</v>
      </c>
      <c r="G3404" s="14">
        <v>30</v>
      </c>
      <c r="H3404" s="12">
        <v>0</v>
      </c>
      <c r="I3404" s="12">
        <v>246</v>
      </c>
      <c r="J3404" s="12">
        <v>0</v>
      </c>
      <c r="K3404" s="12">
        <v>0</v>
      </c>
      <c r="L3404" s="12">
        <v>0</v>
      </c>
      <c r="M3404" s="12">
        <v>0</v>
      </c>
      <c r="N3404" s="12">
        <v>0</v>
      </c>
    </row>
    <row r="3405" spans="1:14" s="14" customFormat="1">
      <c r="A3405" s="22">
        <v>3</v>
      </c>
      <c r="B3405" s="14">
        <v>650</v>
      </c>
      <c r="C3405" s="14">
        <v>120</v>
      </c>
      <c r="D3405" s="14" t="s">
        <v>597</v>
      </c>
      <c r="E3405" s="14">
        <v>100</v>
      </c>
      <c r="F3405" s="14">
        <v>20</v>
      </c>
      <c r="G3405" s="14">
        <v>30</v>
      </c>
      <c r="H3405" s="12">
        <v>0</v>
      </c>
      <c r="I3405" s="12">
        <v>246</v>
      </c>
      <c r="J3405" s="12">
        <v>0</v>
      </c>
      <c r="K3405" s="12">
        <v>0</v>
      </c>
      <c r="L3405" s="12">
        <v>0</v>
      </c>
      <c r="M3405" s="12">
        <v>0</v>
      </c>
      <c r="N3405" s="12">
        <v>0</v>
      </c>
    </row>
    <row r="3407" spans="1:14">
      <c r="A3407" s="11" t="s">
        <v>1253</v>
      </c>
    </row>
    <row r="3408" spans="1:14">
      <c r="A3408" s="11" t="s">
        <v>1507</v>
      </c>
    </row>
    <row r="3409" spans="1:14">
      <c r="A3409" s="11" t="s">
        <v>1508</v>
      </c>
    </row>
    <row r="3410" spans="1:14">
      <c r="A3410" s="11" t="s">
        <v>1509</v>
      </c>
    </row>
    <row r="3411" spans="1:14">
      <c r="A3411" s="11" t="s">
        <v>1510</v>
      </c>
      <c r="B3411" s="12">
        <v>220</v>
      </c>
      <c r="C3411" s="12">
        <v>170</v>
      </c>
      <c r="D3411" s="12" t="s">
        <v>582</v>
      </c>
      <c r="E3411" s="12">
        <v>150</v>
      </c>
      <c r="F3411" s="12">
        <v>60</v>
      </c>
      <c r="G3411" s="12">
        <v>80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1511</v>
      </c>
      <c r="B3412" s="12">
        <v>220</v>
      </c>
      <c r="C3412" s="12">
        <v>170</v>
      </c>
      <c r="D3412" s="12" t="s">
        <v>580</v>
      </c>
      <c r="E3412" s="12">
        <v>150</v>
      </c>
      <c r="F3412" s="12">
        <v>60</v>
      </c>
      <c r="G3412" s="12">
        <v>80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1511</v>
      </c>
      <c r="B3413" s="12">
        <v>220</v>
      </c>
      <c r="C3413" s="12">
        <v>170</v>
      </c>
      <c r="D3413" s="12" t="s">
        <v>572</v>
      </c>
      <c r="E3413" s="12">
        <v>150</v>
      </c>
      <c r="F3413" s="12">
        <v>60</v>
      </c>
      <c r="G3413" s="12">
        <v>80</v>
      </c>
      <c r="H3413" s="12">
        <v>0</v>
      </c>
      <c r="I3413" s="12">
        <v>246</v>
      </c>
      <c r="J3413" s="12">
        <v>0</v>
      </c>
      <c r="K3413" s="12">
        <v>0</v>
      </c>
      <c r="L3413" s="12">
        <v>0</v>
      </c>
      <c r="M3413" s="12">
        <v>0</v>
      </c>
      <c r="N3413" s="12">
        <v>0</v>
      </c>
    </row>
    <row r="3414" spans="1:14">
      <c r="A3414" s="11" t="s">
        <v>1511</v>
      </c>
      <c r="B3414" s="12">
        <v>220</v>
      </c>
      <c r="C3414" s="12">
        <v>170</v>
      </c>
      <c r="D3414" s="12" t="s">
        <v>1512</v>
      </c>
      <c r="E3414" s="12">
        <v>150</v>
      </c>
      <c r="F3414" s="12">
        <v>60</v>
      </c>
      <c r="G3414" s="12">
        <v>80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1511</v>
      </c>
      <c r="B3415" s="12">
        <v>220</v>
      </c>
      <c r="C3415" s="12">
        <v>170</v>
      </c>
      <c r="D3415" s="12" t="s">
        <v>571</v>
      </c>
      <c r="E3415" s="12">
        <v>150</v>
      </c>
      <c r="F3415" s="12">
        <v>30</v>
      </c>
      <c r="G3415" s="12">
        <v>80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1513</v>
      </c>
    </row>
    <row r="3417" spans="1:14">
      <c r="A3417" s="11" t="s">
        <v>1510</v>
      </c>
      <c r="B3417" s="12">
        <v>250</v>
      </c>
      <c r="C3417" s="12">
        <v>140</v>
      </c>
      <c r="D3417" s="12" t="s">
        <v>582</v>
      </c>
      <c r="E3417" s="12">
        <v>60</v>
      </c>
      <c r="F3417" s="12">
        <v>12</v>
      </c>
      <c r="G3417" s="12">
        <v>30</v>
      </c>
      <c r="H3417" s="12">
        <v>0</v>
      </c>
      <c r="I3417" s="12">
        <v>246</v>
      </c>
      <c r="J3417" s="12">
        <v>0</v>
      </c>
      <c r="K3417" s="12">
        <v>0</v>
      </c>
      <c r="L3417" s="12">
        <v>0</v>
      </c>
      <c r="M3417" s="12">
        <v>0</v>
      </c>
      <c r="N3417" s="12">
        <v>0</v>
      </c>
    </row>
    <row r="3418" spans="1:14">
      <c r="A3418" s="11" t="s">
        <v>1511</v>
      </c>
      <c r="B3418" s="12">
        <v>250</v>
      </c>
      <c r="C3418" s="12">
        <v>140</v>
      </c>
      <c r="D3418" s="12" t="s">
        <v>580</v>
      </c>
      <c r="E3418" s="12">
        <v>60</v>
      </c>
      <c r="F3418" s="12">
        <v>12</v>
      </c>
      <c r="G3418" s="12">
        <v>30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1511</v>
      </c>
      <c r="B3419" s="12">
        <v>250</v>
      </c>
      <c r="C3419" s="12">
        <v>140</v>
      </c>
      <c r="D3419" s="12" t="s">
        <v>572</v>
      </c>
      <c r="E3419" s="12">
        <v>60</v>
      </c>
      <c r="F3419" s="12">
        <v>12</v>
      </c>
      <c r="G3419" s="12">
        <v>30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1514</v>
      </c>
    </row>
    <row r="3421" spans="1:14">
      <c r="A3421" s="11" t="s">
        <v>1510</v>
      </c>
      <c r="B3421" s="12">
        <v>160</v>
      </c>
      <c r="C3421" s="12">
        <v>230</v>
      </c>
      <c r="D3421" s="12" t="s">
        <v>582</v>
      </c>
      <c r="E3421" s="12">
        <v>60</v>
      </c>
      <c r="F3421" s="12">
        <v>12</v>
      </c>
      <c r="G3421" s="12">
        <v>30</v>
      </c>
      <c r="H3421" s="12">
        <v>0</v>
      </c>
      <c r="I3421" s="12">
        <v>246</v>
      </c>
      <c r="J3421" s="12">
        <v>0</v>
      </c>
      <c r="K3421" s="12">
        <v>0</v>
      </c>
      <c r="L3421" s="12">
        <v>0</v>
      </c>
      <c r="M3421" s="12">
        <v>0</v>
      </c>
      <c r="N3421" s="12">
        <v>0</v>
      </c>
    </row>
    <row r="3422" spans="1:14">
      <c r="A3422" s="11" t="s">
        <v>1511</v>
      </c>
      <c r="B3422" s="12">
        <v>160</v>
      </c>
      <c r="C3422" s="12">
        <v>230</v>
      </c>
      <c r="D3422" s="12" t="s">
        <v>580</v>
      </c>
      <c r="E3422" s="12">
        <v>60</v>
      </c>
      <c r="F3422" s="12">
        <v>12</v>
      </c>
      <c r="G3422" s="12">
        <v>30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1511</v>
      </c>
      <c r="B3423" s="12">
        <v>160</v>
      </c>
      <c r="C3423" s="12">
        <v>230</v>
      </c>
      <c r="D3423" s="12" t="s">
        <v>572</v>
      </c>
      <c r="E3423" s="12">
        <v>60</v>
      </c>
      <c r="F3423" s="12">
        <v>12</v>
      </c>
      <c r="G3423" s="12">
        <v>30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1515</v>
      </c>
    </row>
    <row r="3425" spans="1:14">
      <c r="A3425" s="11" t="s">
        <v>1510</v>
      </c>
      <c r="B3425" s="12">
        <v>210</v>
      </c>
      <c r="C3425" s="12">
        <v>85</v>
      </c>
      <c r="D3425" s="12" t="s">
        <v>582</v>
      </c>
      <c r="E3425" s="12">
        <v>50</v>
      </c>
      <c r="F3425" s="12">
        <v>12</v>
      </c>
      <c r="G3425" s="12">
        <v>30</v>
      </c>
      <c r="H3425" s="12">
        <v>0</v>
      </c>
      <c r="I3425" s="12">
        <v>246</v>
      </c>
      <c r="J3425" s="12">
        <v>0</v>
      </c>
      <c r="K3425" s="12">
        <v>0</v>
      </c>
      <c r="L3425" s="12">
        <v>0</v>
      </c>
      <c r="M3425" s="12">
        <v>0</v>
      </c>
      <c r="N3425" s="12">
        <v>0</v>
      </c>
    </row>
    <row r="3426" spans="1:14">
      <c r="A3426" s="11" t="s">
        <v>1511</v>
      </c>
      <c r="B3426" s="12">
        <v>210</v>
      </c>
      <c r="C3426" s="12">
        <v>85</v>
      </c>
      <c r="D3426" s="12" t="s">
        <v>580</v>
      </c>
      <c r="E3426" s="12">
        <v>50</v>
      </c>
      <c r="F3426" s="12">
        <v>12</v>
      </c>
      <c r="G3426" s="12">
        <v>30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1511</v>
      </c>
      <c r="B3427" s="12">
        <v>210</v>
      </c>
      <c r="C3427" s="12">
        <v>85</v>
      </c>
      <c r="D3427" s="12" t="s">
        <v>572</v>
      </c>
      <c r="E3427" s="12">
        <v>50</v>
      </c>
      <c r="F3427" s="12">
        <v>12</v>
      </c>
      <c r="G3427" s="12">
        <v>30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1516</v>
      </c>
    </row>
    <row r="3429" spans="1:14">
      <c r="A3429" s="11" t="s">
        <v>1510</v>
      </c>
      <c r="B3429" s="12">
        <v>170</v>
      </c>
      <c r="C3429" s="12">
        <v>120</v>
      </c>
      <c r="D3429" s="12" t="s">
        <v>582</v>
      </c>
      <c r="E3429" s="12">
        <v>80</v>
      </c>
      <c r="F3429" s="12">
        <v>12</v>
      </c>
      <c r="G3429" s="12">
        <v>30</v>
      </c>
      <c r="H3429" s="12">
        <v>0</v>
      </c>
      <c r="I3429" s="12">
        <v>246</v>
      </c>
      <c r="J3429" s="12">
        <v>0</v>
      </c>
      <c r="K3429" s="12">
        <v>0</v>
      </c>
      <c r="L3429" s="12">
        <v>0</v>
      </c>
      <c r="M3429" s="12">
        <v>0</v>
      </c>
      <c r="N3429" s="12">
        <v>0</v>
      </c>
    </row>
    <row r="3430" spans="1:14">
      <c r="A3430" s="11" t="s">
        <v>1511</v>
      </c>
      <c r="B3430" s="12">
        <v>170</v>
      </c>
      <c r="C3430" s="12">
        <v>120</v>
      </c>
      <c r="D3430" s="12" t="s">
        <v>580</v>
      </c>
      <c r="E3430" s="12">
        <v>80</v>
      </c>
      <c r="F3430" s="12">
        <v>12</v>
      </c>
      <c r="G3430" s="12">
        <v>30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1511</v>
      </c>
      <c r="B3431" s="12">
        <v>170</v>
      </c>
      <c r="C3431" s="12">
        <v>120</v>
      </c>
      <c r="D3431" s="12" t="s">
        <v>572</v>
      </c>
      <c r="E3431" s="12">
        <v>80</v>
      </c>
      <c r="F3431" s="12">
        <v>12</v>
      </c>
      <c r="G3431" s="12">
        <v>30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1517</v>
      </c>
    </row>
    <row r="3433" spans="1:14">
      <c r="A3433" s="11" t="s">
        <v>1510</v>
      </c>
      <c r="B3433" s="12">
        <v>130</v>
      </c>
      <c r="C3433" s="12">
        <v>160</v>
      </c>
      <c r="D3433" s="12" t="s">
        <v>582</v>
      </c>
      <c r="E3433" s="12">
        <v>50</v>
      </c>
      <c r="F3433" s="12">
        <v>12</v>
      </c>
      <c r="G3433" s="12">
        <v>30</v>
      </c>
      <c r="H3433" s="12">
        <v>0</v>
      </c>
      <c r="I3433" s="12">
        <v>246</v>
      </c>
      <c r="J3433" s="12">
        <v>0</v>
      </c>
      <c r="K3433" s="12">
        <v>0</v>
      </c>
      <c r="L3433" s="12">
        <v>0</v>
      </c>
      <c r="M3433" s="12">
        <v>0</v>
      </c>
      <c r="N3433" s="12">
        <v>0</v>
      </c>
    </row>
    <row r="3434" spans="1:14">
      <c r="A3434" s="11" t="s">
        <v>1511</v>
      </c>
      <c r="B3434" s="12">
        <v>130</v>
      </c>
      <c r="C3434" s="12">
        <v>160</v>
      </c>
      <c r="D3434" s="12" t="s">
        <v>580</v>
      </c>
      <c r="E3434" s="12">
        <v>50</v>
      </c>
      <c r="F3434" s="12">
        <v>12</v>
      </c>
      <c r="G3434" s="12">
        <v>30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1511</v>
      </c>
      <c r="B3435" s="12">
        <v>130</v>
      </c>
      <c r="C3435" s="12">
        <v>160</v>
      </c>
      <c r="D3435" s="12" t="s">
        <v>572</v>
      </c>
      <c r="E3435" s="12">
        <v>50</v>
      </c>
      <c r="F3435" s="12">
        <v>12</v>
      </c>
      <c r="G3435" s="12">
        <v>30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1518</v>
      </c>
    </row>
    <row r="3437" spans="1:14">
      <c r="A3437" s="11" t="s">
        <v>1510</v>
      </c>
      <c r="B3437" s="12">
        <v>310</v>
      </c>
      <c r="C3437" s="12">
        <v>190</v>
      </c>
      <c r="D3437" s="12" t="s">
        <v>582</v>
      </c>
      <c r="E3437" s="12">
        <v>50</v>
      </c>
      <c r="F3437" s="12">
        <v>12</v>
      </c>
      <c r="G3437" s="12">
        <v>30</v>
      </c>
      <c r="H3437" s="12">
        <v>0</v>
      </c>
      <c r="I3437" s="12">
        <v>246</v>
      </c>
      <c r="J3437" s="12">
        <v>0</v>
      </c>
      <c r="K3437" s="12">
        <v>0</v>
      </c>
      <c r="L3437" s="12">
        <v>0</v>
      </c>
      <c r="M3437" s="12">
        <v>0</v>
      </c>
      <c r="N3437" s="12">
        <v>0</v>
      </c>
    </row>
    <row r="3438" spans="1:14">
      <c r="A3438" s="11" t="s">
        <v>1511</v>
      </c>
      <c r="B3438" s="12">
        <v>310</v>
      </c>
      <c r="C3438" s="12">
        <v>190</v>
      </c>
      <c r="D3438" s="12" t="s">
        <v>580</v>
      </c>
      <c r="E3438" s="12">
        <v>50</v>
      </c>
      <c r="F3438" s="12">
        <v>12</v>
      </c>
      <c r="G3438" s="12">
        <v>30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1511</v>
      </c>
      <c r="B3439" s="12">
        <v>310</v>
      </c>
      <c r="C3439" s="12">
        <v>190</v>
      </c>
      <c r="D3439" s="12" t="s">
        <v>572</v>
      </c>
      <c r="E3439" s="12">
        <v>50</v>
      </c>
      <c r="F3439" s="12">
        <v>12</v>
      </c>
      <c r="G3439" s="12">
        <v>30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1519</v>
      </c>
    </row>
    <row r="3441" spans="1:14">
      <c r="A3441" s="11" t="s">
        <v>1510</v>
      </c>
      <c r="B3441" s="12">
        <v>270</v>
      </c>
      <c r="C3441" s="12">
        <v>230</v>
      </c>
      <c r="D3441" s="12" t="s">
        <v>582</v>
      </c>
      <c r="E3441" s="12">
        <v>80</v>
      </c>
      <c r="F3441" s="12">
        <v>12</v>
      </c>
      <c r="G3441" s="12">
        <v>30</v>
      </c>
      <c r="H3441" s="12">
        <v>0</v>
      </c>
      <c r="I3441" s="12">
        <v>246</v>
      </c>
      <c r="J3441" s="12">
        <v>0</v>
      </c>
      <c r="K3441" s="12">
        <v>0</v>
      </c>
      <c r="L3441" s="12">
        <v>0</v>
      </c>
      <c r="M3441" s="12">
        <v>0</v>
      </c>
      <c r="N3441" s="12">
        <v>0</v>
      </c>
    </row>
    <row r="3442" spans="1:14">
      <c r="A3442" s="11" t="s">
        <v>1511</v>
      </c>
      <c r="B3442" s="12">
        <v>270</v>
      </c>
      <c r="C3442" s="12">
        <v>230</v>
      </c>
      <c r="D3442" s="12" t="s">
        <v>580</v>
      </c>
      <c r="E3442" s="12">
        <v>80</v>
      </c>
      <c r="F3442" s="12">
        <v>12</v>
      </c>
      <c r="G3442" s="12">
        <v>30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1511</v>
      </c>
      <c r="B3443" s="12">
        <v>270</v>
      </c>
      <c r="C3443" s="12">
        <v>230</v>
      </c>
      <c r="D3443" s="12" t="s">
        <v>572</v>
      </c>
      <c r="E3443" s="12">
        <v>80</v>
      </c>
      <c r="F3443" s="12">
        <v>12</v>
      </c>
      <c r="G3443" s="12">
        <v>30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1520</v>
      </c>
    </row>
    <row r="3445" spans="1:14">
      <c r="A3445" s="11" t="s">
        <v>1510</v>
      </c>
      <c r="B3445" s="12">
        <v>230</v>
      </c>
      <c r="C3445" s="12">
        <v>270</v>
      </c>
      <c r="D3445" s="12" t="s">
        <v>582</v>
      </c>
      <c r="E3445" s="12">
        <v>50</v>
      </c>
      <c r="F3445" s="12">
        <v>12</v>
      </c>
      <c r="G3445" s="12">
        <v>30</v>
      </c>
      <c r="H3445" s="12">
        <v>0</v>
      </c>
      <c r="I3445" s="12">
        <v>246</v>
      </c>
      <c r="J3445" s="12">
        <v>0</v>
      </c>
      <c r="K3445" s="12">
        <v>0</v>
      </c>
      <c r="L3445" s="12">
        <v>0</v>
      </c>
      <c r="M3445" s="12">
        <v>0</v>
      </c>
      <c r="N3445" s="12">
        <v>0</v>
      </c>
    </row>
    <row r="3446" spans="1:14">
      <c r="A3446" s="11" t="s">
        <v>1511</v>
      </c>
      <c r="B3446" s="12">
        <v>230</v>
      </c>
      <c r="C3446" s="12">
        <v>270</v>
      </c>
      <c r="D3446" s="12" t="s">
        <v>580</v>
      </c>
      <c r="E3446" s="12">
        <v>50</v>
      </c>
      <c r="F3446" s="12">
        <v>12</v>
      </c>
      <c r="G3446" s="12">
        <v>30</v>
      </c>
      <c r="H3446" s="12">
        <v>0</v>
      </c>
      <c r="I3446" s="12">
        <v>246</v>
      </c>
      <c r="J3446" s="12">
        <v>0</v>
      </c>
      <c r="K3446" s="12">
        <v>0</v>
      </c>
      <c r="L3446" s="12">
        <v>0</v>
      </c>
      <c r="M3446" s="12">
        <v>0</v>
      </c>
      <c r="N3446" s="12">
        <v>0</v>
      </c>
    </row>
    <row r="3447" spans="1:14">
      <c r="A3447" s="11" t="s">
        <v>1511</v>
      </c>
      <c r="B3447" s="12">
        <v>230</v>
      </c>
      <c r="C3447" s="12">
        <v>270</v>
      </c>
      <c r="D3447" s="12" t="s">
        <v>572</v>
      </c>
      <c r="E3447" s="12">
        <v>50</v>
      </c>
      <c r="F3447" s="12">
        <v>12</v>
      </c>
      <c r="G3447" s="12">
        <v>30</v>
      </c>
      <c r="H3447" s="12">
        <v>0</v>
      </c>
      <c r="I3447" s="12">
        <v>246</v>
      </c>
      <c r="J3447" s="12">
        <v>0</v>
      </c>
      <c r="K3447" s="12">
        <v>0</v>
      </c>
      <c r="L3447" s="12">
        <v>0</v>
      </c>
      <c r="M3447" s="12">
        <v>0</v>
      </c>
      <c r="N3447" s="12">
        <v>0</v>
      </c>
    </row>
    <row r="3449" spans="1:14">
      <c r="A3449" s="11" t="s">
        <v>1521</v>
      </c>
    </row>
    <row r="3450" spans="1:14">
      <c r="A3450" s="11" t="s">
        <v>1509</v>
      </c>
    </row>
    <row r="3451" spans="1:14">
      <c r="A3451" s="11" t="s">
        <v>1522</v>
      </c>
      <c r="B3451" s="12">
        <v>220</v>
      </c>
      <c r="C3451" s="12">
        <v>170</v>
      </c>
      <c r="D3451" s="12" t="s">
        <v>582</v>
      </c>
      <c r="E3451" s="12">
        <v>150</v>
      </c>
      <c r="F3451" s="12">
        <v>60</v>
      </c>
      <c r="G3451" s="12">
        <v>80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1522</v>
      </c>
      <c r="B3452" s="12">
        <v>220</v>
      </c>
      <c r="C3452" s="12">
        <v>170</v>
      </c>
      <c r="D3452" s="12" t="s">
        <v>580</v>
      </c>
      <c r="E3452" s="12">
        <v>150</v>
      </c>
      <c r="F3452" s="12">
        <v>60</v>
      </c>
      <c r="G3452" s="12">
        <v>80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1522</v>
      </c>
      <c r="B3453" s="12">
        <v>220</v>
      </c>
      <c r="C3453" s="12">
        <v>170</v>
      </c>
      <c r="D3453" s="12" t="s">
        <v>572</v>
      </c>
      <c r="E3453" s="12">
        <v>150</v>
      </c>
      <c r="F3453" s="12">
        <v>60</v>
      </c>
      <c r="G3453" s="12">
        <v>80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1522</v>
      </c>
      <c r="B3454" s="12">
        <v>220</v>
      </c>
      <c r="C3454" s="12">
        <v>170</v>
      </c>
      <c r="D3454" s="12" t="s">
        <v>1512</v>
      </c>
      <c r="E3454" s="12">
        <v>150</v>
      </c>
      <c r="F3454" s="12">
        <v>60</v>
      </c>
      <c r="G3454" s="12">
        <v>80</v>
      </c>
      <c r="H3454" s="12">
        <v>0</v>
      </c>
      <c r="I3454" s="12">
        <v>246</v>
      </c>
      <c r="J3454" s="12">
        <v>0</v>
      </c>
      <c r="K3454" s="12">
        <v>0</v>
      </c>
      <c r="L3454" s="12">
        <v>0</v>
      </c>
      <c r="M3454" s="12">
        <v>0</v>
      </c>
      <c r="N3454" s="12">
        <v>0</v>
      </c>
    </row>
    <row r="3455" spans="1:14">
      <c r="A3455" s="11" t="s">
        <v>1522</v>
      </c>
      <c r="B3455" s="12">
        <v>220</v>
      </c>
      <c r="C3455" s="12">
        <v>170</v>
      </c>
      <c r="D3455" s="12" t="s">
        <v>568</v>
      </c>
      <c r="E3455" s="12">
        <v>150</v>
      </c>
      <c r="F3455" s="12">
        <v>60</v>
      </c>
      <c r="G3455" s="12">
        <v>80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1522</v>
      </c>
      <c r="B3456" s="12">
        <v>220</v>
      </c>
      <c r="C3456" s="12">
        <v>170</v>
      </c>
      <c r="D3456" s="12" t="s">
        <v>571</v>
      </c>
      <c r="E3456" s="12">
        <v>150</v>
      </c>
      <c r="F3456" s="12">
        <v>30</v>
      </c>
      <c r="G3456" s="12">
        <v>80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1513</v>
      </c>
    </row>
    <row r="3458" spans="1:14">
      <c r="A3458" s="11" t="s">
        <v>1522</v>
      </c>
      <c r="B3458" s="12">
        <v>250</v>
      </c>
      <c r="C3458" s="12">
        <v>140</v>
      </c>
      <c r="D3458" s="12" t="s">
        <v>582</v>
      </c>
      <c r="E3458" s="12">
        <v>50</v>
      </c>
      <c r="F3458" s="12">
        <v>8</v>
      </c>
      <c r="G3458" s="12">
        <v>30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1522</v>
      </c>
      <c r="B3459" s="12">
        <v>250</v>
      </c>
      <c r="C3459" s="12">
        <v>140</v>
      </c>
      <c r="D3459" s="12" t="s">
        <v>580</v>
      </c>
      <c r="E3459" s="12">
        <v>50</v>
      </c>
      <c r="F3459" s="12">
        <v>8</v>
      </c>
      <c r="G3459" s="12">
        <v>30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1522</v>
      </c>
      <c r="B3460" s="12">
        <v>250</v>
      </c>
      <c r="C3460" s="12">
        <v>140</v>
      </c>
      <c r="D3460" s="12" t="s">
        <v>572</v>
      </c>
      <c r="E3460" s="12">
        <v>50</v>
      </c>
      <c r="F3460" s="12">
        <v>8</v>
      </c>
      <c r="G3460" s="12">
        <v>30</v>
      </c>
      <c r="H3460" s="12">
        <v>0</v>
      </c>
      <c r="I3460" s="12">
        <v>246</v>
      </c>
      <c r="J3460" s="12">
        <v>0</v>
      </c>
      <c r="K3460" s="12">
        <v>0</v>
      </c>
      <c r="L3460" s="12">
        <v>0</v>
      </c>
      <c r="M3460" s="12">
        <v>0</v>
      </c>
      <c r="N3460" s="12">
        <v>0</v>
      </c>
    </row>
    <row r="3461" spans="1:14">
      <c r="A3461" s="11" t="s">
        <v>1522</v>
      </c>
      <c r="B3461" s="12">
        <v>250</v>
      </c>
      <c r="C3461" s="12">
        <v>140</v>
      </c>
      <c r="D3461" s="12" t="s">
        <v>1512</v>
      </c>
      <c r="E3461" s="12">
        <v>50</v>
      </c>
      <c r="F3461" s="12">
        <v>8</v>
      </c>
      <c r="G3461" s="12">
        <v>30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1522</v>
      </c>
      <c r="B3462" s="12">
        <v>250</v>
      </c>
      <c r="C3462" s="12">
        <v>140</v>
      </c>
      <c r="D3462" s="12" t="s">
        <v>568</v>
      </c>
      <c r="E3462" s="12">
        <v>50</v>
      </c>
      <c r="F3462" s="12">
        <v>8</v>
      </c>
      <c r="G3462" s="12">
        <v>30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1514</v>
      </c>
    </row>
    <row r="3464" spans="1:14">
      <c r="A3464" s="11" t="s">
        <v>1522</v>
      </c>
      <c r="B3464" s="12">
        <v>160</v>
      </c>
      <c r="C3464" s="12">
        <v>230</v>
      </c>
      <c r="D3464" s="12" t="s">
        <v>582</v>
      </c>
      <c r="E3464" s="12">
        <v>50</v>
      </c>
      <c r="F3464" s="12">
        <v>8</v>
      </c>
      <c r="G3464" s="12">
        <v>30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1522</v>
      </c>
      <c r="B3465" s="12">
        <v>160</v>
      </c>
      <c r="C3465" s="12">
        <v>230</v>
      </c>
      <c r="D3465" s="12" t="s">
        <v>580</v>
      </c>
      <c r="E3465" s="12">
        <v>50</v>
      </c>
      <c r="F3465" s="12">
        <v>8</v>
      </c>
      <c r="G3465" s="12">
        <v>30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1522</v>
      </c>
      <c r="B3466" s="12">
        <v>160</v>
      </c>
      <c r="C3466" s="12">
        <v>230</v>
      </c>
      <c r="D3466" s="12" t="s">
        <v>572</v>
      </c>
      <c r="E3466" s="12">
        <v>50</v>
      </c>
      <c r="F3466" s="12">
        <v>8</v>
      </c>
      <c r="G3466" s="12">
        <v>30</v>
      </c>
      <c r="H3466" s="12">
        <v>0</v>
      </c>
      <c r="I3466" s="12">
        <v>246</v>
      </c>
      <c r="J3466" s="12">
        <v>0</v>
      </c>
      <c r="K3466" s="12">
        <v>0</v>
      </c>
      <c r="L3466" s="12">
        <v>0</v>
      </c>
      <c r="M3466" s="12">
        <v>0</v>
      </c>
      <c r="N3466" s="12">
        <v>0</v>
      </c>
    </row>
    <row r="3467" spans="1:14">
      <c r="A3467" s="11" t="s">
        <v>1522</v>
      </c>
      <c r="B3467" s="12">
        <v>160</v>
      </c>
      <c r="C3467" s="12">
        <v>230</v>
      </c>
      <c r="D3467" s="12" t="s">
        <v>1512</v>
      </c>
      <c r="E3467" s="12">
        <v>50</v>
      </c>
      <c r="F3467" s="12">
        <v>8</v>
      </c>
      <c r="G3467" s="12">
        <v>30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1522</v>
      </c>
      <c r="B3468" s="12">
        <v>160</v>
      </c>
      <c r="C3468" s="12">
        <v>230</v>
      </c>
      <c r="D3468" s="12" t="s">
        <v>568</v>
      </c>
      <c r="E3468" s="12">
        <v>50</v>
      </c>
      <c r="F3468" s="12">
        <v>8</v>
      </c>
      <c r="G3468" s="12">
        <v>30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1515</v>
      </c>
    </row>
    <row r="3470" spans="1:14">
      <c r="A3470" s="11" t="s">
        <v>1522</v>
      </c>
      <c r="B3470" s="12">
        <v>210</v>
      </c>
      <c r="C3470" s="12">
        <v>85</v>
      </c>
      <c r="D3470" s="12" t="s">
        <v>582</v>
      </c>
      <c r="E3470" s="12">
        <v>50</v>
      </c>
      <c r="F3470" s="12">
        <v>8</v>
      </c>
      <c r="G3470" s="12">
        <v>30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1522</v>
      </c>
      <c r="B3471" s="12">
        <v>210</v>
      </c>
      <c r="C3471" s="12">
        <v>85</v>
      </c>
      <c r="D3471" s="12" t="s">
        <v>580</v>
      </c>
      <c r="E3471" s="12">
        <v>50</v>
      </c>
      <c r="F3471" s="12">
        <v>8</v>
      </c>
      <c r="G3471" s="12">
        <v>30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1522</v>
      </c>
      <c r="B3472" s="12">
        <v>210</v>
      </c>
      <c r="C3472" s="12">
        <v>85</v>
      </c>
      <c r="D3472" s="12" t="s">
        <v>572</v>
      </c>
      <c r="E3472" s="12">
        <v>50</v>
      </c>
      <c r="F3472" s="12">
        <v>8</v>
      </c>
      <c r="G3472" s="12">
        <v>30</v>
      </c>
      <c r="H3472" s="12">
        <v>0</v>
      </c>
      <c r="I3472" s="12">
        <v>246</v>
      </c>
      <c r="J3472" s="12">
        <v>0</v>
      </c>
      <c r="K3472" s="12">
        <v>0</v>
      </c>
      <c r="L3472" s="12">
        <v>0</v>
      </c>
      <c r="M3472" s="12">
        <v>0</v>
      </c>
      <c r="N3472" s="12">
        <v>0</v>
      </c>
    </row>
    <row r="3473" spans="1:14">
      <c r="A3473" s="11" t="s">
        <v>1522</v>
      </c>
      <c r="B3473" s="12">
        <v>210</v>
      </c>
      <c r="C3473" s="12">
        <v>85</v>
      </c>
      <c r="D3473" s="12" t="s">
        <v>1512</v>
      </c>
      <c r="E3473" s="12">
        <v>50</v>
      </c>
      <c r="F3473" s="12">
        <v>8</v>
      </c>
      <c r="G3473" s="12">
        <v>30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1522</v>
      </c>
      <c r="B3474" s="12">
        <v>210</v>
      </c>
      <c r="C3474" s="12">
        <v>85</v>
      </c>
      <c r="D3474" s="12" t="s">
        <v>568</v>
      </c>
      <c r="E3474" s="12">
        <v>50</v>
      </c>
      <c r="F3474" s="12">
        <v>8</v>
      </c>
      <c r="G3474" s="12">
        <v>30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1516</v>
      </c>
    </row>
    <row r="3476" spans="1:14">
      <c r="A3476" s="11" t="s">
        <v>1522</v>
      </c>
      <c r="B3476" s="12">
        <v>170</v>
      </c>
      <c r="C3476" s="12">
        <v>120</v>
      </c>
      <c r="D3476" s="12" t="s">
        <v>582</v>
      </c>
      <c r="E3476" s="12">
        <v>50</v>
      </c>
      <c r="F3476" s="12">
        <v>8</v>
      </c>
      <c r="G3476" s="12">
        <v>30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1522</v>
      </c>
      <c r="B3477" s="12">
        <v>170</v>
      </c>
      <c r="C3477" s="12">
        <v>120</v>
      </c>
      <c r="D3477" s="12" t="s">
        <v>580</v>
      </c>
      <c r="E3477" s="12">
        <v>50</v>
      </c>
      <c r="F3477" s="12">
        <v>8</v>
      </c>
      <c r="G3477" s="12">
        <v>30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1522</v>
      </c>
      <c r="B3478" s="12">
        <v>170</v>
      </c>
      <c r="C3478" s="12">
        <v>120</v>
      </c>
      <c r="D3478" s="12" t="s">
        <v>572</v>
      </c>
      <c r="E3478" s="12">
        <v>50</v>
      </c>
      <c r="F3478" s="12">
        <v>8</v>
      </c>
      <c r="G3478" s="12">
        <v>30</v>
      </c>
      <c r="H3478" s="12">
        <v>0</v>
      </c>
      <c r="I3478" s="12">
        <v>246</v>
      </c>
      <c r="J3478" s="12">
        <v>0</v>
      </c>
      <c r="K3478" s="12">
        <v>0</v>
      </c>
      <c r="L3478" s="12">
        <v>0</v>
      </c>
      <c r="M3478" s="12">
        <v>0</v>
      </c>
      <c r="N3478" s="12">
        <v>0</v>
      </c>
    </row>
    <row r="3479" spans="1:14">
      <c r="A3479" s="11" t="s">
        <v>1522</v>
      </c>
      <c r="B3479" s="12">
        <v>170</v>
      </c>
      <c r="C3479" s="12">
        <v>120</v>
      </c>
      <c r="D3479" s="12" t="s">
        <v>1512</v>
      </c>
      <c r="E3479" s="12">
        <v>50</v>
      </c>
      <c r="F3479" s="12">
        <v>8</v>
      </c>
      <c r="G3479" s="12">
        <v>30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1522</v>
      </c>
      <c r="B3480" s="12">
        <v>170</v>
      </c>
      <c r="C3480" s="12">
        <v>120</v>
      </c>
      <c r="D3480" s="12" t="s">
        <v>568</v>
      </c>
      <c r="E3480" s="12">
        <v>50</v>
      </c>
      <c r="F3480" s="12">
        <v>8</v>
      </c>
      <c r="G3480" s="12">
        <v>30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1517</v>
      </c>
    </row>
    <row r="3482" spans="1:14">
      <c r="A3482" s="11" t="s">
        <v>1522</v>
      </c>
      <c r="B3482" s="12">
        <v>130</v>
      </c>
      <c r="C3482" s="12">
        <v>160</v>
      </c>
      <c r="D3482" s="12" t="s">
        <v>582</v>
      </c>
      <c r="E3482" s="12">
        <v>50</v>
      </c>
      <c r="F3482" s="12">
        <v>8</v>
      </c>
      <c r="G3482" s="12">
        <v>30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1522</v>
      </c>
      <c r="B3483" s="12">
        <v>130</v>
      </c>
      <c r="C3483" s="12">
        <v>160</v>
      </c>
      <c r="D3483" s="12" t="s">
        <v>580</v>
      </c>
      <c r="E3483" s="12">
        <v>50</v>
      </c>
      <c r="F3483" s="12">
        <v>8</v>
      </c>
      <c r="G3483" s="12">
        <v>30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1522</v>
      </c>
      <c r="B3484" s="12">
        <v>130</v>
      </c>
      <c r="C3484" s="12">
        <v>160</v>
      </c>
      <c r="D3484" s="12" t="s">
        <v>572</v>
      </c>
      <c r="E3484" s="12">
        <v>50</v>
      </c>
      <c r="F3484" s="12">
        <v>8</v>
      </c>
      <c r="G3484" s="12">
        <v>30</v>
      </c>
      <c r="H3484" s="12">
        <v>0</v>
      </c>
      <c r="I3484" s="12">
        <v>246</v>
      </c>
      <c r="J3484" s="12">
        <v>0</v>
      </c>
      <c r="K3484" s="12">
        <v>0</v>
      </c>
      <c r="L3484" s="12">
        <v>0</v>
      </c>
      <c r="M3484" s="12">
        <v>0</v>
      </c>
      <c r="N3484" s="12">
        <v>0</v>
      </c>
    </row>
    <row r="3485" spans="1:14">
      <c r="A3485" s="11" t="s">
        <v>1522</v>
      </c>
      <c r="B3485" s="12">
        <v>130</v>
      </c>
      <c r="C3485" s="12">
        <v>160</v>
      </c>
      <c r="D3485" s="12" t="s">
        <v>1512</v>
      </c>
      <c r="E3485" s="12">
        <v>50</v>
      </c>
      <c r="F3485" s="12">
        <v>8</v>
      </c>
      <c r="G3485" s="12">
        <v>30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1522</v>
      </c>
      <c r="B3486" s="12">
        <v>130</v>
      </c>
      <c r="C3486" s="12">
        <v>160</v>
      </c>
      <c r="D3486" s="12" t="s">
        <v>568</v>
      </c>
      <c r="E3486" s="12">
        <v>50</v>
      </c>
      <c r="F3486" s="12">
        <v>8</v>
      </c>
      <c r="G3486" s="12">
        <v>30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1518</v>
      </c>
    </row>
    <row r="3488" spans="1:14">
      <c r="A3488" s="11" t="s">
        <v>1522</v>
      </c>
      <c r="B3488" s="12">
        <v>310</v>
      </c>
      <c r="C3488" s="12">
        <v>190</v>
      </c>
      <c r="D3488" s="12" t="s">
        <v>582</v>
      </c>
      <c r="E3488" s="12">
        <v>50</v>
      </c>
      <c r="F3488" s="12">
        <v>8</v>
      </c>
      <c r="G3488" s="12">
        <v>30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1522</v>
      </c>
      <c r="B3489" s="12">
        <v>310</v>
      </c>
      <c r="C3489" s="12">
        <v>190</v>
      </c>
      <c r="D3489" s="12" t="s">
        <v>580</v>
      </c>
      <c r="E3489" s="12">
        <v>50</v>
      </c>
      <c r="F3489" s="12">
        <v>8</v>
      </c>
      <c r="G3489" s="12">
        <v>30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1522</v>
      </c>
      <c r="B3490" s="12">
        <v>310</v>
      </c>
      <c r="C3490" s="12">
        <v>190</v>
      </c>
      <c r="D3490" s="12" t="s">
        <v>572</v>
      </c>
      <c r="E3490" s="12">
        <v>50</v>
      </c>
      <c r="F3490" s="12">
        <v>8</v>
      </c>
      <c r="G3490" s="12">
        <v>30</v>
      </c>
      <c r="H3490" s="12">
        <v>0</v>
      </c>
      <c r="I3490" s="12">
        <v>246</v>
      </c>
      <c r="J3490" s="12">
        <v>0</v>
      </c>
      <c r="K3490" s="12">
        <v>0</v>
      </c>
      <c r="L3490" s="12">
        <v>0</v>
      </c>
      <c r="M3490" s="12">
        <v>0</v>
      </c>
      <c r="N3490" s="12">
        <v>0</v>
      </c>
    </row>
    <row r="3491" spans="1:14">
      <c r="A3491" s="11" t="s">
        <v>1522</v>
      </c>
      <c r="B3491" s="12">
        <v>310</v>
      </c>
      <c r="C3491" s="12">
        <v>190</v>
      </c>
      <c r="D3491" s="12" t="s">
        <v>1512</v>
      </c>
      <c r="E3491" s="12">
        <v>50</v>
      </c>
      <c r="F3491" s="12">
        <v>8</v>
      </c>
      <c r="G3491" s="12">
        <v>30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1522</v>
      </c>
      <c r="B3492" s="12">
        <v>310</v>
      </c>
      <c r="C3492" s="12">
        <v>190</v>
      </c>
      <c r="D3492" s="12" t="s">
        <v>568</v>
      </c>
      <c r="E3492" s="12">
        <v>50</v>
      </c>
      <c r="F3492" s="12">
        <v>8</v>
      </c>
      <c r="G3492" s="12">
        <v>30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1519</v>
      </c>
    </row>
    <row r="3494" spans="1:14">
      <c r="A3494" s="11" t="s">
        <v>1522</v>
      </c>
      <c r="B3494" s="12">
        <v>270</v>
      </c>
      <c r="C3494" s="12">
        <v>230</v>
      </c>
      <c r="D3494" s="12" t="s">
        <v>582</v>
      </c>
      <c r="E3494" s="12">
        <v>50</v>
      </c>
      <c r="F3494" s="12">
        <v>8</v>
      </c>
      <c r="G3494" s="12">
        <v>30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1522</v>
      </c>
      <c r="B3495" s="12">
        <v>270</v>
      </c>
      <c r="C3495" s="12">
        <v>230</v>
      </c>
      <c r="D3495" s="12" t="s">
        <v>580</v>
      </c>
      <c r="E3495" s="12">
        <v>50</v>
      </c>
      <c r="F3495" s="12">
        <v>8</v>
      </c>
      <c r="G3495" s="12">
        <v>30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1522</v>
      </c>
      <c r="B3496" s="12">
        <v>270</v>
      </c>
      <c r="C3496" s="12">
        <v>230</v>
      </c>
      <c r="D3496" s="12" t="s">
        <v>572</v>
      </c>
      <c r="E3496" s="12">
        <v>50</v>
      </c>
      <c r="F3496" s="12">
        <v>8</v>
      </c>
      <c r="G3496" s="12">
        <v>30</v>
      </c>
      <c r="H3496" s="12">
        <v>0</v>
      </c>
      <c r="I3496" s="12">
        <v>246</v>
      </c>
      <c r="J3496" s="12">
        <v>0</v>
      </c>
      <c r="K3496" s="12">
        <v>0</v>
      </c>
      <c r="L3496" s="12">
        <v>0</v>
      </c>
      <c r="M3496" s="12">
        <v>0</v>
      </c>
      <c r="N3496" s="12">
        <v>0</v>
      </c>
    </row>
    <row r="3497" spans="1:14">
      <c r="A3497" s="11" t="s">
        <v>1522</v>
      </c>
      <c r="B3497" s="12">
        <v>270</v>
      </c>
      <c r="C3497" s="12">
        <v>230</v>
      </c>
      <c r="D3497" s="12" t="s">
        <v>1512</v>
      </c>
      <c r="E3497" s="12">
        <v>50</v>
      </c>
      <c r="F3497" s="12">
        <v>8</v>
      </c>
      <c r="G3497" s="12">
        <v>30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1522</v>
      </c>
      <c r="B3498" s="12">
        <v>270</v>
      </c>
      <c r="C3498" s="12">
        <v>230</v>
      </c>
      <c r="D3498" s="12" t="s">
        <v>568</v>
      </c>
      <c r="E3498" s="12">
        <v>50</v>
      </c>
      <c r="F3498" s="12">
        <v>8</v>
      </c>
      <c r="G3498" s="12">
        <v>30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1520</v>
      </c>
    </row>
    <row r="3500" spans="1:14">
      <c r="A3500" s="11" t="s">
        <v>1522</v>
      </c>
      <c r="B3500" s="12">
        <v>230</v>
      </c>
      <c r="C3500" s="12">
        <v>270</v>
      </c>
      <c r="D3500" s="12" t="s">
        <v>582</v>
      </c>
      <c r="E3500" s="12">
        <v>50</v>
      </c>
      <c r="F3500" s="12">
        <v>8</v>
      </c>
      <c r="G3500" s="12">
        <v>30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1522</v>
      </c>
      <c r="B3501" s="12">
        <v>230</v>
      </c>
      <c r="C3501" s="12">
        <v>270</v>
      </c>
      <c r="D3501" s="12" t="s">
        <v>580</v>
      </c>
      <c r="E3501" s="12">
        <v>50</v>
      </c>
      <c r="F3501" s="12">
        <v>8</v>
      </c>
      <c r="G3501" s="12">
        <v>30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2" spans="1:14">
      <c r="A3502" s="11" t="s">
        <v>1522</v>
      </c>
      <c r="B3502" s="12">
        <v>230</v>
      </c>
      <c r="C3502" s="12">
        <v>270</v>
      </c>
      <c r="D3502" s="12" t="s">
        <v>572</v>
      </c>
      <c r="E3502" s="12">
        <v>50</v>
      </c>
      <c r="F3502" s="12">
        <v>8</v>
      </c>
      <c r="G3502" s="12">
        <v>30</v>
      </c>
      <c r="H3502" s="12">
        <v>0</v>
      </c>
      <c r="I3502" s="12">
        <v>246</v>
      </c>
      <c r="J3502" s="12">
        <v>0</v>
      </c>
      <c r="K3502" s="12">
        <v>0</v>
      </c>
      <c r="L3502" s="12">
        <v>0</v>
      </c>
      <c r="M3502" s="12">
        <v>0</v>
      </c>
      <c r="N3502" s="12">
        <v>0</v>
      </c>
    </row>
    <row r="3503" spans="1:14">
      <c r="A3503" s="11" t="s">
        <v>1522</v>
      </c>
      <c r="B3503" s="12">
        <v>230</v>
      </c>
      <c r="C3503" s="12">
        <v>270</v>
      </c>
      <c r="D3503" s="12" t="s">
        <v>1512</v>
      </c>
      <c r="E3503" s="12">
        <v>50</v>
      </c>
      <c r="F3503" s="12">
        <v>8</v>
      </c>
      <c r="G3503" s="12">
        <v>30</v>
      </c>
      <c r="H3503" s="12">
        <v>0</v>
      </c>
      <c r="I3503" s="12">
        <v>246</v>
      </c>
      <c r="J3503" s="12">
        <v>0</v>
      </c>
      <c r="K3503" s="12">
        <v>0</v>
      </c>
      <c r="L3503" s="12">
        <v>0</v>
      </c>
      <c r="M3503" s="12">
        <v>0</v>
      </c>
      <c r="N3503" s="12">
        <v>0</v>
      </c>
    </row>
    <row r="3504" spans="1:14">
      <c r="A3504" s="11" t="s">
        <v>1522</v>
      </c>
      <c r="B3504" s="12">
        <v>230</v>
      </c>
      <c r="C3504" s="12">
        <v>270</v>
      </c>
      <c r="D3504" s="12" t="s">
        <v>568</v>
      </c>
      <c r="E3504" s="12">
        <v>50</v>
      </c>
      <c r="F3504" s="12">
        <v>8</v>
      </c>
      <c r="G3504" s="12">
        <v>30</v>
      </c>
      <c r="H3504" s="12">
        <v>0</v>
      </c>
      <c r="I3504" s="12">
        <v>246</v>
      </c>
      <c r="J3504" s="12">
        <v>0</v>
      </c>
      <c r="K3504" s="12">
        <v>0</v>
      </c>
      <c r="L3504" s="12">
        <v>0</v>
      </c>
      <c r="M3504" s="12">
        <v>0</v>
      </c>
      <c r="N3504" s="12">
        <v>0</v>
      </c>
    </row>
    <row r="3506" spans="1:14">
      <c r="A3506" s="11" t="s">
        <v>1523</v>
      </c>
    </row>
    <row r="3507" spans="1:14">
      <c r="A3507" s="21" t="s">
        <v>1509</v>
      </c>
    </row>
    <row r="3508" spans="1:14">
      <c r="A3508" s="11" t="s">
        <v>1524</v>
      </c>
      <c r="B3508" s="12">
        <v>230</v>
      </c>
      <c r="C3508" s="12">
        <v>170</v>
      </c>
      <c r="D3508" s="12" t="s">
        <v>582</v>
      </c>
      <c r="E3508" s="12">
        <v>150</v>
      </c>
      <c r="F3508" s="12">
        <v>30</v>
      </c>
      <c r="G3508" s="12">
        <v>80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1524</v>
      </c>
      <c r="B3509" s="12">
        <v>230</v>
      </c>
      <c r="C3509" s="12">
        <v>170</v>
      </c>
      <c r="D3509" s="12" t="s">
        <v>580</v>
      </c>
      <c r="E3509" s="12">
        <v>150</v>
      </c>
      <c r="F3509" s="12">
        <v>30</v>
      </c>
      <c r="G3509" s="12">
        <v>80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1524</v>
      </c>
      <c r="B3510" s="12">
        <v>230</v>
      </c>
      <c r="C3510" s="12">
        <v>170</v>
      </c>
      <c r="D3510" s="12" t="s">
        <v>572</v>
      </c>
      <c r="E3510" s="12">
        <v>150</v>
      </c>
      <c r="F3510" s="12">
        <v>30</v>
      </c>
      <c r="G3510" s="12">
        <v>80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1524</v>
      </c>
      <c r="B3511" s="12">
        <v>230</v>
      </c>
      <c r="C3511" s="12">
        <v>170</v>
      </c>
      <c r="D3511" s="12" t="s">
        <v>1512</v>
      </c>
      <c r="E3511" s="12">
        <v>150</v>
      </c>
      <c r="F3511" s="12">
        <v>30</v>
      </c>
      <c r="G3511" s="12">
        <v>80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1524</v>
      </c>
      <c r="B3512" s="12">
        <v>230</v>
      </c>
      <c r="C3512" s="12">
        <v>170</v>
      </c>
      <c r="D3512" s="12" t="s">
        <v>1525</v>
      </c>
      <c r="E3512" s="12">
        <v>150</v>
      </c>
      <c r="F3512" s="12">
        <v>30</v>
      </c>
      <c r="G3512" s="12">
        <v>80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1524</v>
      </c>
      <c r="B3513" s="12">
        <v>230</v>
      </c>
      <c r="C3513" s="12">
        <v>170</v>
      </c>
      <c r="D3513" s="12" t="s">
        <v>1526</v>
      </c>
      <c r="E3513" s="12">
        <v>100</v>
      </c>
      <c r="F3513" s="12">
        <v>30</v>
      </c>
      <c r="G3513" s="12">
        <v>80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1524</v>
      </c>
      <c r="B3514" s="12">
        <v>230</v>
      </c>
      <c r="C3514" s="12">
        <v>170</v>
      </c>
      <c r="D3514" s="12" t="s">
        <v>571</v>
      </c>
      <c r="E3514" s="12">
        <v>150</v>
      </c>
      <c r="F3514" s="12">
        <v>30</v>
      </c>
      <c r="G3514" s="12">
        <v>80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>
      <c r="A3515" s="11" t="s">
        <v>1524</v>
      </c>
      <c r="B3515" s="12">
        <v>230</v>
      </c>
      <c r="C3515" s="12">
        <v>170</v>
      </c>
      <c r="D3515" s="12" t="s">
        <v>1527</v>
      </c>
      <c r="E3515" s="12">
        <v>150</v>
      </c>
      <c r="F3515" s="12">
        <v>30</v>
      </c>
      <c r="G3515" s="12">
        <v>80</v>
      </c>
      <c r="H3515" s="12">
        <v>0</v>
      </c>
      <c r="I3515" s="12">
        <v>246</v>
      </c>
      <c r="J3515" s="12">
        <v>0</v>
      </c>
      <c r="K3515" s="12">
        <v>0</v>
      </c>
      <c r="L3515" s="12">
        <v>0</v>
      </c>
      <c r="M3515" s="12">
        <v>0</v>
      </c>
      <c r="N3515" s="12">
        <v>0</v>
      </c>
    </row>
    <row r="3516" spans="1:14">
      <c r="A3516" s="11" t="s">
        <v>1524</v>
      </c>
      <c r="B3516" s="12">
        <v>230</v>
      </c>
      <c r="C3516" s="12">
        <v>170</v>
      </c>
      <c r="D3516" s="12" t="s">
        <v>1528</v>
      </c>
      <c r="E3516" s="12">
        <v>150</v>
      </c>
      <c r="F3516" s="12">
        <v>30</v>
      </c>
      <c r="G3516" s="12">
        <v>80</v>
      </c>
      <c r="H3516" s="12">
        <v>0</v>
      </c>
      <c r="I3516" s="12">
        <v>246</v>
      </c>
      <c r="J3516" s="12">
        <v>0</v>
      </c>
      <c r="K3516" s="12">
        <v>0</v>
      </c>
      <c r="L3516" s="12">
        <v>0</v>
      </c>
      <c r="M3516" s="12">
        <v>0</v>
      </c>
      <c r="N3516" s="12">
        <v>0</v>
      </c>
    </row>
    <row r="3517" spans="1:14">
      <c r="A3517" s="11" t="s">
        <v>1524</v>
      </c>
      <c r="B3517" s="12">
        <v>230</v>
      </c>
      <c r="C3517" s="12">
        <v>170</v>
      </c>
      <c r="D3517" s="12" t="s">
        <v>1529</v>
      </c>
      <c r="E3517" s="12">
        <v>100</v>
      </c>
      <c r="F3517" s="12">
        <v>30</v>
      </c>
      <c r="G3517" s="12">
        <v>80</v>
      </c>
      <c r="H3517" s="12">
        <v>0</v>
      </c>
      <c r="I3517" s="12">
        <v>246</v>
      </c>
      <c r="J3517" s="12">
        <v>0</v>
      </c>
      <c r="K3517" s="12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1524</v>
      </c>
      <c r="B3518" s="18">
        <v>230</v>
      </c>
      <c r="C3518" s="18">
        <v>170</v>
      </c>
      <c r="D3518" s="18" t="s">
        <v>1131</v>
      </c>
      <c r="E3518" s="18">
        <v>150</v>
      </c>
      <c r="F3518" s="18">
        <v>60</v>
      </c>
      <c r="G3518" s="18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 s="18" customFormat="1">
      <c r="A3519" s="17" t="s">
        <v>1524</v>
      </c>
      <c r="B3519" s="18">
        <v>230</v>
      </c>
      <c r="C3519" s="18">
        <v>170</v>
      </c>
      <c r="D3519" s="18" t="s">
        <v>1133</v>
      </c>
      <c r="E3519" s="18">
        <v>150</v>
      </c>
      <c r="F3519" s="18">
        <v>60</v>
      </c>
      <c r="G3519" s="18">
        <v>60</v>
      </c>
      <c r="H3519" s="18">
        <v>0</v>
      </c>
      <c r="I3519" s="18">
        <v>246</v>
      </c>
      <c r="J3519" s="18">
        <v>0</v>
      </c>
      <c r="K3519" s="18">
        <v>0</v>
      </c>
      <c r="L3519" s="12">
        <v>0</v>
      </c>
      <c r="M3519" s="12">
        <v>0</v>
      </c>
      <c r="N3519" s="12">
        <v>0</v>
      </c>
    </row>
    <row r="3520" spans="1:14" s="18" customFormat="1">
      <c r="A3520" s="17" t="s">
        <v>1524</v>
      </c>
      <c r="B3520" s="18">
        <v>230</v>
      </c>
      <c r="C3520" s="18">
        <v>170</v>
      </c>
      <c r="D3520" s="18" t="s">
        <v>1135</v>
      </c>
      <c r="E3520" s="18">
        <v>100</v>
      </c>
      <c r="F3520" s="18">
        <v>60</v>
      </c>
      <c r="G3520" s="18">
        <v>60</v>
      </c>
      <c r="H3520" s="18">
        <v>0</v>
      </c>
      <c r="I3520" s="18">
        <v>246</v>
      </c>
      <c r="J3520" s="18">
        <v>0</v>
      </c>
      <c r="K3520" s="18">
        <v>0</v>
      </c>
      <c r="L3520" s="12">
        <v>0</v>
      </c>
      <c r="M3520" s="12">
        <v>0</v>
      </c>
      <c r="N3520" s="12">
        <v>0</v>
      </c>
    </row>
    <row r="3521" spans="1:14" s="18" customFormat="1">
      <c r="A3521" s="17" t="s">
        <v>1524</v>
      </c>
      <c r="B3521" s="18">
        <v>230</v>
      </c>
      <c r="C3521" s="18">
        <v>170</v>
      </c>
      <c r="D3521" s="18" t="s">
        <v>1138</v>
      </c>
      <c r="E3521" s="18">
        <v>100</v>
      </c>
      <c r="F3521" s="18">
        <v>2</v>
      </c>
      <c r="G3521" s="18">
        <v>60</v>
      </c>
      <c r="H3521" s="18">
        <v>0</v>
      </c>
      <c r="I3521" s="18">
        <v>246</v>
      </c>
      <c r="J3521" s="18">
        <v>0</v>
      </c>
      <c r="K3521" s="18">
        <v>0</v>
      </c>
      <c r="L3521" s="12">
        <v>0</v>
      </c>
      <c r="M3521" s="12">
        <v>0</v>
      </c>
      <c r="N3521" s="12">
        <v>0</v>
      </c>
    </row>
    <row r="3522" spans="1:14">
      <c r="A3522" s="21" t="s">
        <v>1513</v>
      </c>
    </row>
    <row r="3523" spans="1:14">
      <c r="A3523" s="11" t="s">
        <v>1524</v>
      </c>
      <c r="B3523" s="12">
        <v>250</v>
      </c>
      <c r="C3523" s="12">
        <v>150</v>
      </c>
      <c r="D3523" s="12" t="s">
        <v>582</v>
      </c>
      <c r="E3523" s="12">
        <v>60</v>
      </c>
      <c r="F3523" s="12">
        <v>8</v>
      </c>
      <c r="G3523" s="14">
        <v>30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1524</v>
      </c>
      <c r="B3524" s="12">
        <v>250</v>
      </c>
      <c r="C3524" s="12">
        <v>150</v>
      </c>
      <c r="D3524" s="12" t="s">
        <v>580</v>
      </c>
      <c r="E3524" s="12">
        <v>60</v>
      </c>
      <c r="F3524" s="12">
        <v>8</v>
      </c>
      <c r="G3524" s="14">
        <v>30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1524</v>
      </c>
      <c r="B3525" s="12">
        <v>250</v>
      </c>
      <c r="C3525" s="12">
        <v>150</v>
      </c>
      <c r="D3525" s="12" t="s">
        <v>572</v>
      </c>
      <c r="E3525" s="12">
        <v>60</v>
      </c>
      <c r="F3525" s="12">
        <v>8</v>
      </c>
      <c r="G3525" s="14">
        <v>30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11" t="s">
        <v>1524</v>
      </c>
      <c r="B3526" s="12">
        <v>250</v>
      </c>
      <c r="C3526" s="12">
        <v>150</v>
      </c>
      <c r="D3526" s="12" t="s">
        <v>1512</v>
      </c>
      <c r="E3526" s="12">
        <v>60</v>
      </c>
      <c r="F3526" s="12">
        <v>8</v>
      </c>
      <c r="G3526" s="14">
        <v>30</v>
      </c>
      <c r="H3526" s="12">
        <v>0</v>
      </c>
      <c r="I3526" s="12">
        <v>246</v>
      </c>
      <c r="J3526" s="12">
        <v>0</v>
      </c>
      <c r="K3526" s="12">
        <v>0</v>
      </c>
      <c r="L3526" s="12">
        <v>0</v>
      </c>
      <c r="M3526" s="12">
        <v>0</v>
      </c>
      <c r="N3526" s="12">
        <v>0</v>
      </c>
    </row>
    <row r="3527" spans="1:14">
      <c r="A3527" s="11" t="s">
        <v>1524</v>
      </c>
      <c r="B3527" s="12">
        <v>250</v>
      </c>
      <c r="C3527" s="12">
        <v>150</v>
      </c>
      <c r="D3527" s="12" t="s">
        <v>1525</v>
      </c>
      <c r="E3527" s="12">
        <v>60</v>
      </c>
      <c r="F3527" s="12">
        <v>8</v>
      </c>
      <c r="G3527" s="14">
        <v>30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1524</v>
      </c>
      <c r="B3528" s="12">
        <v>250</v>
      </c>
      <c r="C3528" s="12">
        <v>150</v>
      </c>
      <c r="D3528" s="12" t="s">
        <v>1526</v>
      </c>
      <c r="E3528" s="12">
        <v>60</v>
      </c>
      <c r="F3528" s="12">
        <v>8</v>
      </c>
      <c r="G3528" s="14">
        <v>30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21" t="s">
        <v>1514</v>
      </c>
    </row>
    <row r="3530" spans="1:14">
      <c r="A3530" s="11" t="s">
        <v>1524</v>
      </c>
      <c r="B3530" s="12">
        <v>150</v>
      </c>
      <c r="C3530" s="12">
        <v>240</v>
      </c>
      <c r="D3530" s="12" t="s">
        <v>582</v>
      </c>
      <c r="E3530" s="12">
        <v>60</v>
      </c>
      <c r="F3530" s="12">
        <v>8</v>
      </c>
      <c r="G3530" s="14">
        <v>30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1524</v>
      </c>
      <c r="B3531" s="12">
        <v>150</v>
      </c>
      <c r="C3531" s="12">
        <v>240</v>
      </c>
      <c r="D3531" s="12" t="s">
        <v>580</v>
      </c>
      <c r="E3531" s="12">
        <v>60</v>
      </c>
      <c r="F3531" s="12">
        <v>8</v>
      </c>
      <c r="G3531" s="14">
        <v>30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1524</v>
      </c>
      <c r="B3532" s="12">
        <v>150</v>
      </c>
      <c r="C3532" s="12">
        <v>240</v>
      </c>
      <c r="D3532" s="12" t="s">
        <v>572</v>
      </c>
      <c r="E3532" s="12">
        <v>60</v>
      </c>
      <c r="F3532" s="12">
        <v>8</v>
      </c>
      <c r="G3532" s="14">
        <v>30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11" t="s">
        <v>1524</v>
      </c>
      <c r="B3533" s="12">
        <v>150</v>
      </c>
      <c r="C3533" s="12">
        <v>240</v>
      </c>
      <c r="D3533" s="12" t="s">
        <v>1512</v>
      </c>
      <c r="E3533" s="12">
        <v>60</v>
      </c>
      <c r="F3533" s="12">
        <v>8</v>
      </c>
      <c r="G3533" s="14">
        <v>30</v>
      </c>
      <c r="H3533" s="12">
        <v>0</v>
      </c>
      <c r="I3533" s="12">
        <v>246</v>
      </c>
      <c r="J3533" s="12">
        <v>0</v>
      </c>
      <c r="K3533" s="12">
        <v>0</v>
      </c>
      <c r="L3533" s="12">
        <v>0</v>
      </c>
      <c r="M3533" s="12">
        <v>0</v>
      </c>
      <c r="N3533" s="12">
        <v>0</v>
      </c>
    </row>
    <row r="3534" spans="1:14">
      <c r="A3534" s="11" t="s">
        <v>1524</v>
      </c>
      <c r="B3534" s="12">
        <v>150</v>
      </c>
      <c r="C3534" s="12">
        <v>240</v>
      </c>
      <c r="D3534" s="12" t="s">
        <v>1525</v>
      </c>
      <c r="E3534" s="12">
        <v>60</v>
      </c>
      <c r="F3534" s="12">
        <v>8</v>
      </c>
      <c r="G3534" s="14">
        <v>30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1524</v>
      </c>
      <c r="B3535" s="12">
        <v>150</v>
      </c>
      <c r="C3535" s="12">
        <v>240</v>
      </c>
      <c r="D3535" s="12" t="s">
        <v>1526</v>
      </c>
      <c r="E3535" s="12">
        <v>60</v>
      </c>
      <c r="F3535" s="12">
        <v>8</v>
      </c>
      <c r="G3535" s="14">
        <v>30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21" t="s">
        <v>1515</v>
      </c>
    </row>
    <row r="3537" spans="1:14">
      <c r="A3537" s="11" t="s">
        <v>1524</v>
      </c>
      <c r="B3537" s="12">
        <v>195</v>
      </c>
      <c r="C3537" s="12">
        <v>85</v>
      </c>
      <c r="D3537" s="12" t="s">
        <v>582</v>
      </c>
      <c r="E3537" s="12">
        <v>60</v>
      </c>
      <c r="F3537" s="12">
        <v>8</v>
      </c>
      <c r="G3537" s="14">
        <v>30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1524</v>
      </c>
      <c r="B3538" s="12">
        <v>195</v>
      </c>
      <c r="C3538" s="12">
        <v>85</v>
      </c>
      <c r="D3538" s="12" t="s">
        <v>580</v>
      </c>
      <c r="E3538" s="12">
        <v>60</v>
      </c>
      <c r="F3538" s="12">
        <v>8</v>
      </c>
      <c r="G3538" s="14">
        <v>30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1524</v>
      </c>
      <c r="B3539" s="12">
        <v>195</v>
      </c>
      <c r="C3539" s="12">
        <v>85</v>
      </c>
      <c r="D3539" s="12" t="s">
        <v>572</v>
      </c>
      <c r="E3539" s="12">
        <v>60</v>
      </c>
      <c r="F3539" s="12">
        <v>8</v>
      </c>
      <c r="G3539" s="14">
        <v>30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11" t="s">
        <v>1524</v>
      </c>
      <c r="B3540" s="12">
        <v>195</v>
      </c>
      <c r="C3540" s="12">
        <v>85</v>
      </c>
      <c r="D3540" s="12" t="s">
        <v>1512</v>
      </c>
      <c r="E3540" s="12">
        <v>60</v>
      </c>
      <c r="F3540" s="12">
        <v>8</v>
      </c>
      <c r="G3540" s="14">
        <v>30</v>
      </c>
      <c r="H3540" s="12">
        <v>0</v>
      </c>
      <c r="I3540" s="12">
        <v>246</v>
      </c>
      <c r="J3540" s="12">
        <v>0</v>
      </c>
      <c r="K3540" s="12">
        <v>0</v>
      </c>
      <c r="L3540" s="12">
        <v>0</v>
      </c>
      <c r="M3540" s="12">
        <v>0</v>
      </c>
      <c r="N3540" s="12">
        <v>0</v>
      </c>
    </row>
    <row r="3541" spans="1:14">
      <c r="A3541" s="11" t="s">
        <v>1524</v>
      </c>
      <c r="B3541" s="12">
        <v>195</v>
      </c>
      <c r="C3541" s="12">
        <v>85</v>
      </c>
      <c r="D3541" s="12" t="s">
        <v>1525</v>
      </c>
      <c r="E3541" s="12">
        <v>60</v>
      </c>
      <c r="F3541" s="12">
        <v>8</v>
      </c>
      <c r="G3541" s="14">
        <v>30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1524</v>
      </c>
      <c r="B3542" s="12">
        <v>195</v>
      </c>
      <c r="C3542" s="12">
        <v>85</v>
      </c>
      <c r="D3542" s="12" t="s">
        <v>1526</v>
      </c>
      <c r="E3542" s="12">
        <v>60</v>
      </c>
      <c r="F3542" s="12">
        <v>8</v>
      </c>
      <c r="G3542" s="14">
        <v>30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21" t="s">
        <v>1516</v>
      </c>
    </row>
    <row r="3544" spans="1:14">
      <c r="A3544" s="11" t="s">
        <v>1524</v>
      </c>
      <c r="B3544" s="12">
        <v>145</v>
      </c>
      <c r="C3544" s="12">
        <v>135</v>
      </c>
      <c r="D3544" s="12" t="s">
        <v>582</v>
      </c>
      <c r="E3544" s="12">
        <v>60</v>
      </c>
      <c r="F3544" s="12">
        <v>8</v>
      </c>
      <c r="G3544" s="14">
        <v>30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1524</v>
      </c>
      <c r="B3545" s="12">
        <v>145</v>
      </c>
      <c r="C3545" s="12">
        <v>135</v>
      </c>
      <c r="D3545" s="12" t="s">
        <v>580</v>
      </c>
      <c r="E3545" s="12">
        <v>60</v>
      </c>
      <c r="F3545" s="12">
        <v>8</v>
      </c>
      <c r="G3545" s="14">
        <v>30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1524</v>
      </c>
      <c r="B3546" s="12">
        <v>145</v>
      </c>
      <c r="C3546" s="12">
        <v>135</v>
      </c>
      <c r="D3546" s="12" t="s">
        <v>572</v>
      </c>
      <c r="E3546" s="12">
        <v>60</v>
      </c>
      <c r="F3546" s="12">
        <v>8</v>
      </c>
      <c r="G3546" s="14">
        <v>30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11" t="s">
        <v>1524</v>
      </c>
      <c r="B3547" s="12">
        <v>145</v>
      </c>
      <c r="C3547" s="12">
        <v>135</v>
      </c>
      <c r="D3547" s="12" t="s">
        <v>1512</v>
      </c>
      <c r="E3547" s="12">
        <v>60</v>
      </c>
      <c r="F3547" s="12">
        <v>8</v>
      </c>
      <c r="G3547" s="14">
        <v>30</v>
      </c>
      <c r="H3547" s="12">
        <v>0</v>
      </c>
      <c r="I3547" s="12">
        <v>246</v>
      </c>
      <c r="J3547" s="12">
        <v>0</v>
      </c>
      <c r="K3547" s="12">
        <v>0</v>
      </c>
      <c r="L3547" s="12">
        <v>0</v>
      </c>
      <c r="M3547" s="12">
        <v>0</v>
      </c>
      <c r="N3547" s="12">
        <v>0</v>
      </c>
    </row>
    <row r="3548" spans="1:14">
      <c r="A3548" s="11" t="s">
        <v>1524</v>
      </c>
      <c r="B3548" s="12">
        <v>145</v>
      </c>
      <c r="C3548" s="12">
        <v>135</v>
      </c>
      <c r="D3548" s="12" t="s">
        <v>1525</v>
      </c>
      <c r="E3548" s="12">
        <v>60</v>
      </c>
      <c r="F3548" s="12">
        <v>8</v>
      </c>
      <c r="G3548" s="14">
        <v>30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1524</v>
      </c>
      <c r="B3549" s="12">
        <v>145</v>
      </c>
      <c r="C3549" s="12">
        <v>135</v>
      </c>
      <c r="D3549" s="12" t="s">
        <v>1526</v>
      </c>
      <c r="E3549" s="12">
        <v>60</v>
      </c>
      <c r="F3549" s="12">
        <v>8</v>
      </c>
      <c r="G3549" s="14">
        <v>30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21" t="s">
        <v>1517</v>
      </c>
    </row>
    <row r="3551" spans="1:14">
      <c r="A3551" s="11" t="s">
        <v>1524</v>
      </c>
      <c r="B3551" s="12">
        <v>100</v>
      </c>
      <c r="C3551" s="12">
        <v>180</v>
      </c>
      <c r="D3551" s="12" t="s">
        <v>582</v>
      </c>
      <c r="E3551" s="12">
        <v>60</v>
      </c>
      <c r="F3551" s="12">
        <v>8</v>
      </c>
      <c r="G3551" s="14">
        <v>30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1524</v>
      </c>
      <c r="B3552" s="12">
        <v>100</v>
      </c>
      <c r="C3552" s="12">
        <v>180</v>
      </c>
      <c r="D3552" s="12" t="s">
        <v>580</v>
      </c>
      <c r="E3552" s="12">
        <v>60</v>
      </c>
      <c r="F3552" s="12">
        <v>8</v>
      </c>
      <c r="G3552" s="14">
        <v>30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1524</v>
      </c>
      <c r="B3553" s="12">
        <v>100</v>
      </c>
      <c r="C3553" s="12">
        <v>180</v>
      </c>
      <c r="D3553" s="12" t="s">
        <v>572</v>
      </c>
      <c r="E3553" s="12">
        <v>60</v>
      </c>
      <c r="F3553" s="12">
        <v>8</v>
      </c>
      <c r="G3553" s="14">
        <v>30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11" t="s">
        <v>1524</v>
      </c>
      <c r="B3554" s="12">
        <v>100</v>
      </c>
      <c r="C3554" s="12">
        <v>180</v>
      </c>
      <c r="D3554" s="12" t="s">
        <v>1512</v>
      </c>
      <c r="E3554" s="12">
        <v>60</v>
      </c>
      <c r="F3554" s="12">
        <v>8</v>
      </c>
      <c r="G3554" s="14">
        <v>30</v>
      </c>
      <c r="H3554" s="12">
        <v>0</v>
      </c>
      <c r="I3554" s="12">
        <v>246</v>
      </c>
      <c r="J3554" s="12">
        <v>0</v>
      </c>
      <c r="K3554" s="12">
        <v>0</v>
      </c>
      <c r="L3554" s="12">
        <v>0</v>
      </c>
      <c r="M3554" s="12">
        <v>0</v>
      </c>
      <c r="N3554" s="12">
        <v>0</v>
      </c>
    </row>
    <row r="3555" spans="1:14">
      <c r="A3555" s="11" t="s">
        <v>1524</v>
      </c>
      <c r="B3555" s="12">
        <v>100</v>
      </c>
      <c r="C3555" s="12">
        <v>180</v>
      </c>
      <c r="D3555" s="12" t="s">
        <v>1525</v>
      </c>
      <c r="E3555" s="12">
        <v>60</v>
      </c>
      <c r="F3555" s="12">
        <v>8</v>
      </c>
      <c r="G3555" s="14">
        <v>30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1524</v>
      </c>
      <c r="B3556" s="12">
        <v>100</v>
      </c>
      <c r="C3556" s="12">
        <v>180</v>
      </c>
      <c r="D3556" s="12" t="s">
        <v>1526</v>
      </c>
      <c r="E3556" s="12">
        <v>60</v>
      </c>
      <c r="F3556" s="12">
        <v>8</v>
      </c>
      <c r="G3556" s="14">
        <v>30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21" t="s">
        <v>1518</v>
      </c>
    </row>
    <row r="3558" spans="1:14">
      <c r="A3558" s="11" t="s">
        <v>1524</v>
      </c>
      <c r="B3558" s="12">
        <v>320</v>
      </c>
      <c r="C3558" s="12">
        <v>205</v>
      </c>
      <c r="D3558" s="12" t="s">
        <v>582</v>
      </c>
      <c r="E3558" s="12">
        <v>60</v>
      </c>
      <c r="F3558" s="12">
        <v>8</v>
      </c>
      <c r="G3558" s="14">
        <v>30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1524</v>
      </c>
      <c r="B3559" s="12">
        <v>320</v>
      </c>
      <c r="C3559" s="12">
        <v>205</v>
      </c>
      <c r="D3559" s="12" t="s">
        <v>580</v>
      </c>
      <c r="E3559" s="12">
        <v>60</v>
      </c>
      <c r="F3559" s="12">
        <v>8</v>
      </c>
      <c r="G3559" s="14">
        <v>30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1524</v>
      </c>
      <c r="B3560" s="12">
        <v>320</v>
      </c>
      <c r="C3560" s="12">
        <v>205</v>
      </c>
      <c r="D3560" s="12" t="s">
        <v>572</v>
      </c>
      <c r="E3560" s="12">
        <v>60</v>
      </c>
      <c r="F3560" s="12">
        <v>8</v>
      </c>
      <c r="G3560" s="14">
        <v>30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11" t="s">
        <v>1524</v>
      </c>
      <c r="B3561" s="12">
        <v>320</v>
      </c>
      <c r="C3561" s="12">
        <v>205</v>
      </c>
      <c r="D3561" s="12" t="s">
        <v>1512</v>
      </c>
      <c r="E3561" s="12">
        <v>60</v>
      </c>
      <c r="F3561" s="12">
        <v>8</v>
      </c>
      <c r="G3561" s="14">
        <v>30</v>
      </c>
      <c r="H3561" s="12">
        <v>0</v>
      </c>
      <c r="I3561" s="12">
        <v>246</v>
      </c>
      <c r="J3561" s="12">
        <v>0</v>
      </c>
      <c r="K3561" s="12">
        <v>0</v>
      </c>
      <c r="L3561" s="12">
        <v>0</v>
      </c>
      <c r="M3561" s="12">
        <v>0</v>
      </c>
      <c r="N3561" s="12">
        <v>0</v>
      </c>
    </row>
    <row r="3562" spans="1:14">
      <c r="A3562" s="11" t="s">
        <v>1524</v>
      </c>
      <c r="B3562" s="12">
        <v>320</v>
      </c>
      <c r="C3562" s="12">
        <v>205</v>
      </c>
      <c r="D3562" s="12" t="s">
        <v>1525</v>
      </c>
      <c r="E3562" s="12">
        <v>60</v>
      </c>
      <c r="F3562" s="12">
        <v>8</v>
      </c>
      <c r="G3562" s="14">
        <v>30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1524</v>
      </c>
      <c r="B3563" s="12">
        <v>320</v>
      </c>
      <c r="C3563" s="12">
        <v>205</v>
      </c>
      <c r="D3563" s="12" t="s">
        <v>1526</v>
      </c>
      <c r="E3563" s="12">
        <v>60</v>
      </c>
      <c r="F3563" s="12">
        <v>8</v>
      </c>
      <c r="G3563" s="14">
        <v>30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21" t="s">
        <v>1519</v>
      </c>
    </row>
    <row r="3565" spans="1:14">
      <c r="A3565" s="11" t="s">
        <v>1524</v>
      </c>
      <c r="B3565" s="12">
        <v>265</v>
      </c>
      <c r="C3565" s="12">
        <v>260</v>
      </c>
      <c r="D3565" s="12" t="s">
        <v>582</v>
      </c>
      <c r="E3565" s="12">
        <v>60</v>
      </c>
      <c r="F3565" s="12">
        <v>8</v>
      </c>
      <c r="G3565" s="14">
        <v>30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1524</v>
      </c>
      <c r="B3566" s="12">
        <v>265</v>
      </c>
      <c r="C3566" s="12">
        <v>260</v>
      </c>
      <c r="D3566" s="12" t="s">
        <v>580</v>
      </c>
      <c r="E3566" s="12">
        <v>60</v>
      </c>
      <c r="F3566" s="12">
        <v>8</v>
      </c>
      <c r="G3566" s="14">
        <v>30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1524</v>
      </c>
      <c r="B3567" s="12">
        <v>265</v>
      </c>
      <c r="C3567" s="12">
        <v>260</v>
      </c>
      <c r="D3567" s="12" t="s">
        <v>572</v>
      </c>
      <c r="E3567" s="12">
        <v>60</v>
      </c>
      <c r="F3567" s="12">
        <v>8</v>
      </c>
      <c r="G3567" s="14">
        <v>30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11" t="s">
        <v>1524</v>
      </c>
      <c r="B3568" s="12">
        <v>265</v>
      </c>
      <c r="C3568" s="12">
        <v>260</v>
      </c>
      <c r="D3568" s="12" t="s">
        <v>1512</v>
      </c>
      <c r="E3568" s="12">
        <v>60</v>
      </c>
      <c r="F3568" s="12">
        <v>8</v>
      </c>
      <c r="G3568" s="14">
        <v>30</v>
      </c>
      <c r="H3568" s="12">
        <v>0</v>
      </c>
      <c r="I3568" s="12">
        <v>246</v>
      </c>
      <c r="J3568" s="12">
        <v>0</v>
      </c>
      <c r="K3568" s="12">
        <v>0</v>
      </c>
      <c r="L3568" s="12">
        <v>0</v>
      </c>
      <c r="M3568" s="12">
        <v>0</v>
      </c>
      <c r="N3568" s="12">
        <v>0</v>
      </c>
    </row>
    <row r="3569" spans="1:14">
      <c r="A3569" s="11" t="s">
        <v>1524</v>
      </c>
      <c r="B3569" s="12">
        <v>265</v>
      </c>
      <c r="C3569" s="12">
        <v>260</v>
      </c>
      <c r="D3569" s="12" t="s">
        <v>1525</v>
      </c>
      <c r="E3569" s="12">
        <v>60</v>
      </c>
      <c r="F3569" s="12">
        <v>8</v>
      </c>
      <c r="G3569" s="14">
        <v>30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1524</v>
      </c>
      <c r="B3570" s="12">
        <v>265</v>
      </c>
      <c r="C3570" s="12">
        <v>260</v>
      </c>
      <c r="D3570" s="12" t="s">
        <v>1526</v>
      </c>
      <c r="E3570" s="12">
        <v>60</v>
      </c>
      <c r="F3570" s="12">
        <v>8</v>
      </c>
      <c r="G3570" s="14">
        <v>30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21" t="s">
        <v>1520</v>
      </c>
    </row>
    <row r="3572" spans="1:14">
      <c r="A3572" s="11" t="s">
        <v>1524</v>
      </c>
      <c r="B3572" s="12">
        <v>220</v>
      </c>
      <c r="C3572" s="12">
        <v>300</v>
      </c>
      <c r="D3572" s="12" t="s">
        <v>582</v>
      </c>
      <c r="E3572" s="12">
        <v>60</v>
      </c>
      <c r="F3572" s="12">
        <v>8</v>
      </c>
      <c r="G3572" s="14">
        <v>30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1524</v>
      </c>
      <c r="B3573" s="12">
        <v>220</v>
      </c>
      <c r="C3573" s="12">
        <v>300</v>
      </c>
      <c r="D3573" s="12" t="s">
        <v>580</v>
      </c>
      <c r="E3573" s="12">
        <v>60</v>
      </c>
      <c r="F3573" s="12">
        <v>8</v>
      </c>
      <c r="G3573" s="14">
        <v>30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1524</v>
      </c>
      <c r="B3574" s="12">
        <v>220</v>
      </c>
      <c r="C3574" s="12">
        <v>300</v>
      </c>
      <c r="D3574" s="12" t="s">
        <v>572</v>
      </c>
      <c r="E3574" s="12">
        <v>60</v>
      </c>
      <c r="F3574" s="12">
        <v>8</v>
      </c>
      <c r="G3574" s="14">
        <v>30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5" spans="1:14">
      <c r="A3575" s="11" t="s">
        <v>1524</v>
      </c>
      <c r="B3575" s="12">
        <v>220</v>
      </c>
      <c r="C3575" s="12">
        <v>300</v>
      </c>
      <c r="D3575" s="12" t="s">
        <v>1512</v>
      </c>
      <c r="E3575" s="12">
        <v>60</v>
      </c>
      <c r="F3575" s="12">
        <v>8</v>
      </c>
      <c r="G3575" s="14">
        <v>30</v>
      </c>
      <c r="H3575" s="12">
        <v>0</v>
      </c>
      <c r="I3575" s="12">
        <v>246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</row>
    <row r="3576" spans="1:14">
      <c r="A3576" s="11" t="s">
        <v>1524</v>
      </c>
      <c r="B3576" s="12">
        <v>220</v>
      </c>
      <c r="C3576" s="12">
        <v>300</v>
      </c>
      <c r="D3576" s="12" t="s">
        <v>1525</v>
      </c>
      <c r="E3576" s="12">
        <v>60</v>
      </c>
      <c r="F3576" s="12">
        <v>8</v>
      </c>
      <c r="G3576" s="14">
        <v>30</v>
      </c>
      <c r="H3576" s="12">
        <v>0</v>
      </c>
      <c r="I3576" s="12">
        <v>246</v>
      </c>
      <c r="J3576" s="12">
        <v>0</v>
      </c>
      <c r="K3576" s="12">
        <v>0</v>
      </c>
      <c r="L3576" s="12">
        <v>0</v>
      </c>
      <c r="M3576" s="12">
        <v>0</v>
      </c>
      <c r="N3576" s="12">
        <v>0</v>
      </c>
    </row>
    <row r="3577" spans="1:14">
      <c r="A3577" s="11" t="s">
        <v>1524</v>
      </c>
      <c r="B3577" s="12">
        <v>220</v>
      </c>
      <c r="C3577" s="12">
        <v>300</v>
      </c>
      <c r="D3577" s="12" t="s">
        <v>1526</v>
      </c>
      <c r="E3577" s="12">
        <v>60</v>
      </c>
      <c r="F3577" s="12">
        <v>8</v>
      </c>
      <c r="G3577" s="14">
        <v>30</v>
      </c>
      <c r="H3577" s="12">
        <v>0</v>
      </c>
      <c r="I3577" s="12">
        <v>246</v>
      </c>
      <c r="J3577" s="12">
        <v>0</v>
      </c>
      <c r="K3577" s="12">
        <v>0</v>
      </c>
      <c r="L3577" s="12">
        <v>0</v>
      </c>
      <c r="M3577" s="12">
        <v>0</v>
      </c>
      <c r="N3577" s="12">
        <v>0</v>
      </c>
    </row>
    <row r="3579" spans="1:14">
      <c r="A3579" s="11" t="s">
        <v>1530</v>
      </c>
    </row>
    <row r="3580" spans="1:14">
      <c r="A3580" s="21" t="s">
        <v>1509</v>
      </c>
    </row>
    <row r="3581" spans="1:14">
      <c r="A3581" s="11" t="s">
        <v>1531</v>
      </c>
      <c r="B3581" s="12">
        <v>230</v>
      </c>
      <c r="C3581" s="12">
        <v>170</v>
      </c>
      <c r="D3581" s="12" t="s">
        <v>582</v>
      </c>
      <c r="E3581" s="12">
        <v>150</v>
      </c>
      <c r="F3581" s="12">
        <v>30</v>
      </c>
      <c r="G3581" s="12">
        <v>80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1531</v>
      </c>
      <c r="B3582" s="12">
        <v>230</v>
      </c>
      <c r="C3582" s="12">
        <v>170</v>
      </c>
      <c r="D3582" s="12" t="s">
        <v>580</v>
      </c>
      <c r="E3582" s="12">
        <v>150</v>
      </c>
      <c r="F3582" s="12">
        <v>30</v>
      </c>
      <c r="G3582" s="12">
        <v>80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1531</v>
      </c>
      <c r="B3583" s="12">
        <v>230</v>
      </c>
      <c r="C3583" s="12">
        <v>170</v>
      </c>
      <c r="D3583" s="12" t="s">
        <v>572</v>
      </c>
      <c r="E3583" s="12">
        <v>150</v>
      </c>
      <c r="F3583" s="12">
        <v>30</v>
      </c>
      <c r="G3583" s="12">
        <v>80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1531</v>
      </c>
      <c r="B3584" s="12">
        <v>230</v>
      </c>
      <c r="C3584" s="12">
        <v>170</v>
      </c>
      <c r="D3584" s="12" t="s">
        <v>1512</v>
      </c>
      <c r="E3584" s="12">
        <v>150</v>
      </c>
      <c r="F3584" s="12">
        <v>30</v>
      </c>
      <c r="G3584" s="12">
        <v>80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1531</v>
      </c>
      <c r="B3585" s="12">
        <v>230</v>
      </c>
      <c r="C3585" s="12">
        <v>170</v>
      </c>
      <c r="D3585" s="12" t="s">
        <v>1525</v>
      </c>
      <c r="E3585" s="12">
        <v>150</v>
      </c>
      <c r="F3585" s="12">
        <v>30</v>
      </c>
      <c r="G3585" s="12">
        <v>80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1531</v>
      </c>
      <c r="B3586" s="12">
        <v>230</v>
      </c>
      <c r="C3586" s="12">
        <v>170</v>
      </c>
      <c r="D3586" s="12" t="s">
        <v>1526</v>
      </c>
      <c r="E3586" s="12">
        <v>100</v>
      </c>
      <c r="F3586" s="12">
        <v>30</v>
      </c>
      <c r="G3586" s="12">
        <v>80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1531</v>
      </c>
      <c r="B3587" s="12">
        <v>230</v>
      </c>
      <c r="C3587" s="12">
        <v>170</v>
      </c>
      <c r="D3587" s="12" t="s">
        <v>571</v>
      </c>
      <c r="E3587" s="12">
        <v>150</v>
      </c>
      <c r="F3587" s="12">
        <v>30</v>
      </c>
      <c r="G3587" s="12">
        <v>80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>
      <c r="A3588" s="11" t="s">
        <v>1531</v>
      </c>
      <c r="B3588" s="12">
        <v>230</v>
      </c>
      <c r="C3588" s="12">
        <v>170</v>
      </c>
      <c r="D3588" s="12" t="s">
        <v>1527</v>
      </c>
      <c r="E3588" s="12">
        <v>150</v>
      </c>
      <c r="F3588" s="12">
        <v>30</v>
      </c>
      <c r="G3588" s="12">
        <v>80</v>
      </c>
      <c r="H3588" s="12">
        <v>0</v>
      </c>
      <c r="I3588" s="12">
        <v>246</v>
      </c>
      <c r="J3588" s="12">
        <v>0</v>
      </c>
      <c r="K3588" s="12">
        <v>0</v>
      </c>
      <c r="L3588" s="12">
        <v>0</v>
      </c>
      <c r="M3588" s="12">
        <v>0</v>
      </c>
      <c r="N3588" s="12">
        <v>0</v>
      </c>
    </row>
    <row r="3589" spans="1:14">
      <c r="A3589" s="11" t="s">
        <v>1531</v>
      </c>
      <c r="B3589" s="12">
        <v>230</v>
      </c>
      <c r="C3589" s="12">
        <v>170</v>
      </c>
      <c r="D3589" s="12" t="s">
        <v>1528</v>
      </c>
      <c r="E3589" s="12">
        <v>150</v>
      </c>
      <c r="F3589" s="12">
        <v>30</v>
      </c>
      <c r="G3589" s="12">
        <v>80</v>
      </c>
      <c r="H3589" s="12">
        <v>0</v>
      </c>
      <c r="I3589" s="12">
        <v>246</v>
      </c>
      <c r="J3589" s="12">
        <v>0</v>
      </c>
      <c r="K3589" s="12">
        <v>0</v>
      </c>
      <c r="L3589" s="12">
        <v>0</v>
      </c>
      <c r="M3589" s="12">
        <v>0</v>
      </c>
      <c r="N3589" s="12">
        <v>0</v>
      </c>
    </row>
    <row r="3590" spans="1:14">
      <c r="A3590" s="11" t="s">
        <v>1531</v>
      </c>
      <c r="B3590" s="12">
        <v>230</v>
      </c>
      <c r="C3590" s="12">
        <v>170</v>
      </c>
      <c r="D3590" s="12" t="s">
        <v>1529</v>
      </c>
      <c r="E3590" s="12">
        <v>100</v>
      </c>
      <c r="F3590" s="12">
        <v>30</v>
      </c>
      <c r="G3590" s="12">
        <v>80</v>
      </c>
      <c r="H3590" s="12">
        <v>0</v>
      </c>
      <c r="I3590" s="12">
        <v>246</v>
      </c>
      <c r="J3590" s="12">
        <v>0</v>
      </c>
      <c r="K3590" s="12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1531</v>
      </c>
      <c r="B3591" s="18">
        <v>230</v>
      </c>
      <c r="C3591" s="18">
        <v>170</v>
      </c>
      <c r="D3591" s="18" t="s">
        <v>1131</v>
      </c>
      <c r="E3591" s="18">
        <v>150</v>
      </c>
      <c r="F3591" s="18">
        <v>60</v>
      </c>
      <c r="G3591" s="18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1531</v>
      </c>
      <c r="B3592" s="18">
        <v>230</v>
      </c>
      <c r="C3592" s="18">
        <v>170</v>
      </c>
      <c r="D3592" s="18" t="s">
        <v>1133</v>
      </c>
      <c r="E3592" s="18">
        <v>150</v>
      </c>
      <c r="F3592" s="18">
        <v>60</v>
      </c>
      <c r="G3592" s="18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 s="18" customFormat="1">
      <c r="A3593" s="17" t="s">
        <v>1531</v>
      </c>
      <c r="B3593" s="18">
        <v>230</v>
      </c>
      <c r="C3593" s="18">
        <v>170</v>
      </c>
      <c r="D3593" s="18" t="s">
        <v>1135</v>
      </c>
      <c r="E3593" s="18">
        <v>100</v>
      </c>
      <c r="F3593" s="18">
        <v>60</v>
      </c>
      <c r="G3593" s="18">
        <v>60</v>
      </c>
      <c r="H3593" s="18">
        <v>0</v>
      </c>
      <c r="I3593" s="18">
        <v>246</v>
      </c>
      <c r="J3593" s="18">
        <v>0</v>
      </c>
      <c r="K3593" s="18">
        <v>0</v>
      </c>
      <c r="L3593" s="12">
        <v>0</v>
      </c>
      <c r="M3593" s="12">
        <v>0</v>
      </c>
      <c r="N3593" s="12">
        <v>0</v>
      </c>
    </row>
    <row r="3594" spans="1:14" s="18" customFormat="1">
      <c r="A3594" s="17" t="s">
        <v>1531</v>
      </c>
      <c r="B3594" s="18">
        <v>230</v>
      </c>
      <c r="C3594" s="18">
        <v>170</v>
      </c>
      <c r="D3594" s="18" t="s">
        <v>1138</v>
      </c>
      <c r="E3594" s="18">
        <v>100</v>
      </c>
      <c r="F3594" s="18">
        <v>2</v>
      </c>
      <c r="G3594" s="18">
        <v>60</v>
      </c>
      <c r="H3594" s="18">
        <v>0</v>
      </c>
      <c r="I3594" s="18">
        <v>246</v>
      </c>
      <c r="J3594" s="18">
        <v>0</v>
      </c>
      <c r="K3594" s="18">
        <v>0</v>
      </c>
      <c r="L3594" s="12">
        <v>0</v>
      </c>
      <c r="M3594" s="12">
        <v>0</v>
      </c>
      <c r="N3594" s="12">
        <v>0</v>
      </c>
    </row>
    <row r="3595" spans="1:14" s="18" customFormat="1">
      <c r="A3595" s="17" t="s">
        <v>1531</v>
      </c>
      <c r="B3595" s="18">
        <v>230</v>
      </c>
      <c r="C3595" s="18">
        <v>170</v>
      </c>
      <c r="D3595" s="18" t="s">
        <v>1136</v>
      </c>
      <c r="E3595" s="18">
        <v>100</v>
      </c>
      <c r="F3595" s="18">
        <v>2</v>
      </c>
      <c r="G3595" s="18">
        <v>60</v>
      </c>
      <c r="H3595" s="18">
        <v>0</v>
      </c>
      <c r="I3595" s="18">
        <v>246</v>
      </c>
      <c r="J3595" s="18">
        <v>0</v>
      </c>
      <c r="K3595" s="18">
        <v>0</v>
      </c>
      <c r="L3595" s="12">
        <v>0</v>
      </c>
      <c r="M3595" s="12">
        <v>0</v>
      </c>
      <c r="N3595" s="12">
        <v>0</v>
      </c>
    </row>
    <row r="3596" spans="1:14">
      <c r="A3596" s="21" t="s">
        <v>1513</v>
      </c>
    </row>
    <row r="3597" spans="1:14">
      <c r="A3597" s="11" t="s">
        <v>1531</v>
      </c>
      <c r="B3597" s="12">
        <v>250</v>
      </c>
      <c r="C3597" s="12">
        <v>150</v>
      </c>
      <c r="D3597" s="12" t="s">
        <v>582</v>
      </c>
      <c r="E3597" s="12">
        <v>60</v>
      </c>
      <c r="F3597" s="12">
        <v>8</v>
      </c>
      <c r="G3597" s="14">
        <v>30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1531</v>
      </c>
      <c r="B3598" s="12">
        <v>250</v>
      </c>
      <c r="C3598" s="12">
        <v>150</v>
      </c>
      <c r="D3598" s="12" t="s">
        <v>580</v>
      </c>
      <c r="E3598" s="12">
        <v>60</v>
      </c>
      <c r="F3598" s="12">
        <v>8</v>
      </c>
      <c r="G3598" s="14">
        <v>30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1531</v>
      </c>
      <c r="B3599" s="12">
        <v>250</v>
      </c>
      <c r="C3599" s="12">
        <v>150</v>
      </c>
      <c r="D3599" s="12" t="s">
        <v>572</v>
      </c>
      <c r="E3599" s="12">
        <v>60</v>
      </c>
      <c r="F3599" s="12">
        <v>8</v>
      </c>
      <c r="G3599" s="14">
        <v>30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11" t="s">
        <v>1531</v>
      </c>
      <c r="B3600" s="12">
        <v>250</v>
      </c>
      <c r="C3600" s="12">
        <v>150</v>
      </c>
      <c r="D3600" s="12" t="s">
        <v>1512</v>
      </c>
      <c r="E3600" s="12">
        <v>60</v>
      </c>
      <c r="F3600" s="12">
        <v>8</v>
      </c>
      <c r="G3600" s="14">
        <v>30</v>
      </c>
      <c r="H3600" s="12">
        <v>0</v>
      </c>
      <c r="I3600" s="12">
        <v>246</v>
      </c>
      <c r="J3600" s="12">
        <v>0</v>
      </c>
      <c r="K3600" s="12">
        <v>0</v>
      </c>
      <c r="L3600" s="12">
        <v>0</v>
      </c>
      <c r="M3600" s="12">
        <v>0</v>
      </c>
      <c r="N3600" s="12">
        <v>0</v>
      </c>
    </row>
    <row r="3601" spans="1:14">
      <c r="A3601" s="11" t="s">
        <v>1531</v>
      </c>
      <c r="B3601" s="12">
        <v>250</v>
      </c>
      <c r="C3601" s="12">
        <v>150</v>
      </c>
      <c r="D3601" s="12" t="s">
        <v>1525</v>
      </c>
      <c r="E3601" s="12">
        <v>60</v>
      </c>
      <c r="F3601" s="12">
        <v>8</v>
      </c>
      <c r="G3601" s="14">
        <v>30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1531</v>
      </c>
      <c r="B3602" s="12">
        <v>250</v>
      </c>
      <c r="C3602" s="12">
        <v>150</v>
      </c>
      <c r="D3602" s="12" t="s">
        <v>1526</v>
      </c>
      <c r="E3602" s="12">
        <v>60</v>
      </c>
      <c r="F3602" s="12">
        <v>8</v>
      </c>
      <c r="G3602" s="14">
        <v>30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21" t="s">
        <v>1514</v>
      </c>
    </row>
    <row r="3604" spans="1:14">
      <c r="A3604" s="11" t="s">
        <v>1531</v>
      </c>
      <c r="B3604" s="12">
        <v>150</v>
      </c>
      <c r="C3604" s="12">
        <v>240</v>
      </c>
      <c r="D3604" s="12" t="s">
        <v>582</v>
      </c>
      <c r="E3604" s="12">
        <v>60</v>
      </c>
      <c r="F3604" s="12">
        <v>8</v>
      </c>
      <c r="G3604" s="14">
        <v>30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1531</v>
      </c>
      <c r="B3605" s="12">
        <v>150</v>
      </c>
      <c r="C3605" s="12">
        <v>240</v>
      </c>
      <c r="D3605" s="12" t="s">
        <v>580</v>
      </c>
      <c r="E3605" s="12">
        <v>60</v>
      </c>
      <c r="F3605" s="12">
        <v>8</v>
      </c>
      <c r="G3605" s="14">
        <v>30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1531</v>
      </c>
      <c r="B3606" s="12">
        <v>150</v>
      </c>
      <c r="C3606" s="12">
        <v>240</v>
      </c>
      <c r="D3606" s="12" t="s">
        <v>572</v>
      </c>
      <c r="E3606" s="12">
        <v>60</v>
      </c>
      <c r="F3606" s="12">
        <v>8</v>
      </c>
      <c r="G3606" s="14">
        <v>30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11" t="s">
        <v>1531</v>
      </c>
      <c r="B3607" s="12">
        <v>150</v>
      </c>
      <c r="C3607" s="12">
        <v>240</v>
      </c>
      <c r="D3607" s="12" t="s">
        <v>1512</v>
      </c>
      <c r="E3607" s="12">
        <v>60</v>
      </c>
      <c r="F3607" s="12">
        <v>8</v>
      </c>
      <c r="G3607" s="14">
        <v>30</v>
      </c>
      <c r="H3607" s="12">
        <v>0</v>
      </c>
      <c r="I3607" s="12">
        <v>246</v>
      </c>
      <c r="J3607" s="12">
        <v>0</v>
      </c>
      <c r="K3607" s="12">
        <v>0</v>
      </c>
      <c r="L3607" s="12">
        <v>0</v>
      </c>
      <c r="M3607" s="12">
        <v>0</v>
      </c>
      <c r="N3607" s="12">
        <v>0</v>
      </c>
    </row>
    <row r="3608" spans="1:14">
      <c r="A3608" s="11" t="s">
        <v>1531</v>
      </c>
      <c r="B3608" s="12">
        <v>150</v>
      </c>
      <c r="C3608" s="12">
        <v>240</v>
      </c>
      <c r="D3608" s="12" t="s">
        <v>1525</v>
      </c>
      <c r="E3608" s="12">
        <v>60</v>
      </c>
      <c r="F3608" s="12">
        <v>8</v>
      </c>
      <c r="G3608" s="14">
        <v>30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1531</v>
      </c>
      <c r="B3609" s="12">
        <v>150</v>
      </c>
      <c r="C3609" s="12">
        <v>240</v>
      </c>
      <c r="D3609" s="12" t="s">
        <v>1526</v>
      </c>
      <c r="E3609" s="12">
        <v>60</v>
      </c>
      <c r="F3609" s="12">
        <v>8</v>
      </c>
      <c r="G3609" s="14">
        <v>30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21" t="s">
        <v>1515</v>
      </c>
    </row>
    <row r="3611" spans="1:14">
      <c r="A3611" s="11" t="s">
        <v>1531</v>
      </c>
      <c r="B3611" s="12">
        <v>195</v>
      </c>
      <c r="C3611" s="12">
        <v>85</v>
      </c>
      <c r="D3611" s="12" t="s">
        <v>582</v>
      </c>
      <c r="E3611" s="12">
        <v>60</v>
      </c>
      <c r="F3611" s="12">
        <v>8</v>
      </c>
      <c r="G3611" s="14">
        <v>30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1531</v>
      </c>
      <c r="B3612" s="12">
        <v>195</v>
      </c>
      <c r="C3612" s="12">
        <v>85</v>
      </c>
      <c r="D3612" s="12" t="s">
        <v>580</v>
      </c>
      <c r="E3612" s="12">
        <v>60</v>
      </c>
      <c r="F3612" s="12">
        <v>8</v>
      </c>
      <c r="G3612" s="14">
        <v>30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1531</v>
      </c>
      <c r="B3613" s="12">
        <v>195</v>
      </c>
      <c r="C3613" s="12">
        <v>85</v>
      </c>
      <c r="D3613" s="12" t="s">
        <v>572</v>
      </c>
      <c r="E3613" s="12">
        <v>60</v>
      </c>
      <c r="F3613" s="12">
        <v>8</v>
      </c>
      <c r="G3613" s="14">
        <v>30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11" t="s">
        <v>1531</v>
      </c>
      <c r="B3614" s="12">
        <v>195</v>
      </c>
      <c r="C3614" s="12">
        <v>85</v>
      </c>
      <c r="D3614" s="12" t="s">
        <v>1512</v>
      </c>
      <c r="E3614" s="12">
        <v>60</v>
      </c>
      <c r="F3614" s="12">
        <v>8</v>
      </c>
      <c r="G3614" s="14">
        <v>30</v>
      </c>
      <c r="H3614" s="12">
        <v>0</v>
      </c>
      <c r="I3614" s="12">
        <v>246</v>
      </c>
      <c r="J3614" s="12">
        <v>0</v>
      </c>
      <c r="K3614" s="12">
        <v>0</v>
      </c>
      <c r="L3614" s="12">
        <v>0</v>
      </c>
      <c r="M3614" s="12">
        <v>0</v>
      </c>
      <c r="N3614" s="12">
        <v>0</v>
      </c>
    </row>
    <row r="3615" spans="1:14">
      <c r="A3615" s="11" t="s">
        <v>1531</v>
      </c>
      <c r="B3615" s="12">
        <v>195</v>
      </c>
      <c r="C3615" s="12">
        <v>85</v>
      </c>
      <c r="D3615" s="12" t="s">
        <v>1525</v>
      </c>
      <c r="E3615" s="12">
        <v>60</v>
      </c>
      <c r="F3615" s="12">
        <v>8</v>
      </c>
      <c r="G3615" s="14">
        <v>30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1531</v>
      </c>
      <c r="B3616" s="12">
        <v>195</v>
      </c>
      <c r="C3616" s="12">
        <v>85</v>
      </c>
      <c r="D3616" s="12" t="s">
        <v>1526</v>
      </c>
      <c r="E3616" s="12">
        <v>60</v>
      </c>
      <c r="F3616" s="12">
        <v>8</v>
      </c>
      <c r="G3616" s="14">
        <v>30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21" t="s">
        <v>1516</v>
      </c>
    </row>
    <row r="3618" spans="1:14">
      <c r="A3618" s="11" t="s">
        <v>1531</v>
      </c>
      <c r="B3618" s="12">
        <v>145</v>
      </c>
      <c r="C3618" s="12">
        <v>135</v>
      </c>
      <c r="D3618" s="12" t="s">
        <v>582</v>
      </c>
      <c r="E3618" s="12">
        <v>60</v>
      </c>
      <c r="F3618" s="12">
        <v>8</v>
      </c>
      <c r="G3618" s="14">
        <v>30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1531</v>
      </c>
      <c r="B3619" s="12">
        <v>145</v>
      </c>
      <c r="C3619" s="12">
        <v>135</v>
      </c>
      <c r="D3619" s="12" t="s">
        <v>580</v>
      </c>
      <c r="E3619" s="12">
        <v>60</v>
      </c>
      <c r="F3619" s="12">
        <v>8</v>
      </c>
      <c r="G3619" s="14">
        <v>30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1531</v>
      </c>
      <c r="B3620" s="12">
        <v>145</v>
      </c>
      <c r="C3620" s="12">
        <v>135</v>
      </c>
      <c r="D3620" s="12" t="s">
        <v>572</v>
      </c>
      <c r="E3620" s="12">
        <v>60</v>
      </c>
      <c r="F3620" s="12">
        <v>8</v>
      </c>
      <c r="G3620" s="14">
        <v>30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11" t="s">
        <v>1531</v>
      </c>
      <c r="B3621" s="12">
        <v>145</v>
      </c>
      <c r="C3621" s="12">
        <v>135</v>
      </c>
      <c r="D3621" s="12" t="s">
        <v>1512</v>
      </c>
      <c r="E3621" s="12">
        <v>60</v>
      </c>
      <c r="F3621" s="12">
        <v>8</v>
      </c>
      <c r="G3621" s="14">
        <v>30</v>
      </c>
      <c r="H3621" s="12">
        <v>0</v>
      </c>
      <c r="I3621" s="12">
        <v>246</v>
      </c>
      <c r="J3621" s="12">
        <v>0</v>
      </c>
      <c r="K3621" s="12">
        <v>0</v>
      </c>
      <c r="L3621" s="12">
        <v>0</v>
      </c>
      <c r="M3621" s="12">
        <v>0</v>
      </c>
      <c r="N3621" s="12">
        <v>0</v>
      </c>
    </row>
    <row r="3622" spans="1:14">
      <c r="A3622" s="11" t="s">
        <v>1531</v>
      </c>
      <c r="B3622" s="12">
        <v>145</v>
      </c>
      <c r="C3622" s="12">
        <v>135</v>
      </c>
      <c r="D3622" s="12" t="s">
        <v>1525</v>
      </c>
      <c r="E3622" s="12">
        <v>60</v>
      </c>
      <c r="F3622" s="12">
        <v>8</v>
      </c>
      <c r="G3622" s="14">
        <v>30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1531</v>
      </c>
      <c r="B3623" s="12">
        <v>145</v>
      </c>
      <c r="C3623" s="12">
        <v>135</v>
      </c>
      <c r="D3623" s="12" t="s">
        <v>1526</v>
      </c>
      <c r="E3623" s="12">
        <v>60</v>
      </c>
      <c r="F3623" s="12">
        <v>8</v>
      </c>
      <c r="G3623" s="14">
        <v>30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21" t="s">
        <v>1517</v>
      </c>
    </row>
    <row r="3625" spans="1:14">
      <c r="A3625" s="11" t="s">
        <v>1531</v>
      </c>
      <c r="B3625" s="12">
        <v>100</v>
      </c>
      <c r="C3625" s="12">
        <v>180</v>
      </c>
      <c r="D3625" s="12" t="s">
        <v>582</v>
      </c>
      <c r="E3625" s="12">
        <v>60</v>
      </c>
      <c r="F3625" s="12">
        <v>8</v>
      </c>
      <c r="G3625" s="14">
        <v>30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1531</v>
      </c>
      <c r="B3626" s="12">
        <v>100</v>
      </c>
      <c r="C3626" s="12">
        <v>180</v>
      </c>
      <c r="D3626" s="12" t="s">
        <v>580</v>
      </c>
      <c r="E3626" s="12">
        <v>60</v>
      </c>
      <c r="F3626" s="12">
        <v>8</v>
      </c>
      <c r="G3626" s="14">
        <v>30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1531</v>
      </c>
      <c r="B3627" s="12">
        <v>100</v>
      </c>
      <c r="C3627" s="12">
        <v>180</v>
      </c>
      <c r="D3627" s="12" t="s">
        <v>572</v>
      </c>
      <c r="E3627" s="12">
        <v>60</v>
      </c>
      <c r="F3627" s="12">
        <v>8</v>
      </c>
      <c r="G3627" s="14">
        <v>30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11" t="s">
        <v>1531</v>
      </c>
      <c r="B3628" s="12">
        <v>100</v>
      </c>
      <c r="C3628" s="12">
        <v>180</v>
      </c>
      <c r="D3628" s="12" t="s">
        <v>1512</v>
      </c>
      <c r="E3628" s="12">
        <v>60</v>
      </c>
      <c r="F3628" s="12">
        <v>8</v>
      </c>
      <c r="G3628" s="14">
        <v>30</v>
      </c>
      <c r="H3628" s="12">
        <v>0</v>
      </c>
      <c r="I3628" s="12">
        <v>246</v>
      </c>
      <c r="J3628" s="12">
        <v>0</v>
      </c>
      <c r="K3628" s="12">
        <v>0</v>
      </c>
      <c r="L3628" s="12">
        <v>0</v>
      </c>
      <c r="M3628" s="12">
        <v>0</v>
      </c>
      <c r="N3628" s="12">
        <v>0</v>
      </c>
    </row>
    <row r="3629" spans="1:14">
      <c r="A3629" s="11" t="s">
        <v>1531</v>
      </c>
      <c r="B3629" s="12">
        <v>100</v>
      </c>
      <c r="C3629" s="12">
        <v>180</v>
      </c>
      <c r="D3629" s="12" t="s">
        <v>1525</v>
      </c>
      <c r="E3629" s="12">
        <v>60</v>
      </c>
      <c r="F3629" s="12">
        <v>8</v>
      </c>
      <c r="G3629" s="14">
        <v>30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1531</v>
      </c>
      <c r="B3630" s="12">
        <v>100</v>
      </c>
      <c r="C3630" s="12">
        <v>180</v>
      </c>
      <c r="D3630" s="12" t="s">
        <v>1526</v>
      </c>
      <c r="E3630" s="12">
        <v>60</v>
      </c>
      <c r="F3630" s="12">
        <v>8</v>
      </c>
      <c r="G3630" s="14">
        <v>30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21" t="s">
        <v>1518</v>
      </c>
    </row>
    <row r="3632" spans="1:14">
      <c r="A3632" s="11" t="s">
        <v>1531</v>
      </c>
      <c r="B3632" s="12">
        <v>320</v>
      </c>
      <c r="C3632" s="12">
        <v>205</v>
      </c>
      <c r="D3632" s="12" t="s">
        <v>582</v>
      </c>
      <c r="E3632" s="12">
        <v>60</v>
      </c>
      <c r="F3632" s="12">
        <v>8</v>
      </c>
      <c r="G3632" s="14">
        <v>30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1531</v>
      </c>
      <c r="B3633" s="12">
        <v>320</v>
      </c>
      <c r="C3633" s="12">
        <v>205</v>
      </c>
      <c r="D3633" s="12" t="s">
        <v>580</v>
      </c>
      <c r="E3633" s="12">
        <v>60</v>
      </c>
      <c r="F3633" s="12">
        <v>8</v>
      </c>
      <c r="G3633" s="14">
        <v>30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1531</v>
      </c>
      <c r="B3634" s="12">
        <v>320</v>
      </c>
      <c r="C3634" s="12">
        <v>205</v>
      </c>
      <c r="D3634" s="12" t="s">
        <v>572</v>
      </c>
      <c r="E3634" s="12">
        <v>60</v>
      </c>
      <c r="F3634" s="12">
        <v>8</v>
      </c>
      <c r="G3634" s="14">
        <v>30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11" t="s">
        <v>1531</v>
      </c>
      <c r="B3635" s="12">
        <v>320</v>
      </c>
      <c r="C3635" s="12">
        <v>205</v>
      </c>
      <c r="D3635" s="12" t="s">
        <v>1512</v>
      </c>
      <c r="E3635" s="12">
        <v>60</v>
      </c>
      <c r="F3635" s="12">
        <v>8</v>
      </c>
      <c r="G3635" s="14">
        <v>30</v>
      </c>
      <c r="H3635" s="12">
        <v>0</v>
      </c>
      <c r="I3635" s="12">
        <v>246</v>
      </c>
      <c r="J3635" s="12">
        <v>0</v>
      </c>
      <c r="K3635" s="12">
        <v>0</v>
      </c>
      <c r="L3635" s="12">
        <v>0</v>
      </c>
      <c r="M3635" s="12">
        <v>0</v>
      </c>
      <c r="N3635" s="12">
        <v>0</v>
      </c>
    </row>
    <row r="3636" spans="1:14">
      <c r="A3636" s="11" t="s">
        <v>1531</v>
      </c>
      <c r="B3636" s="12">
        <v>320</v>
      </c>
      <c r="C3636" s="12">
        <v>205</v>
      </c>
      <c r="D3636" s="12" t="s">
        <v>1525</v>
      </c>
      <c r="E3636" s="12">
        <v>60</v>
      </c>
      <c r="F3636" s="12">
        <v>8</v>
      </c>
      <c r="G3636" s="14">
        <v>30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1531</v>
      </c>
      <c r="B3637" s="12">
        <v>320</v>
      </c>
      <c r="C3637" s="12">
        <v>205</v>
      </c>
      <c r="D3637" s="12" t="s">
        <v>1526</v>
      </c>
      <c r="E3637" s="12">
        <v>60</v>
      </c>
      <c r="F3637" s="12">
        <v>8</v>
      </c>
      <c r="G3637" s="14">
        <v>30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21" t="s">
        <v>1519</v>
      </c>
    </row>
    <row r="3639" spans="1:14">
      <c r="A3639" s="11" t="s">
        <v>1531</v>
      </c>
      <c r="B3639" s="12">
        <v>265</v>
      </c>
      <c r="C3639" s="12">
        <v>260</v>
      </c>
      <c r="D3639" s="12" t="s">
        <v>582</v>
      </c>
      <c r="E3639" s="12">
        <v>60</v>
      </c>
      <c r="F3639" s="12">
        <v>8</v>
      </c>
      <c r="G3639" s="14">
        <v>30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1531</v>
      </c>
      <c r="B3640" s="12">
        <v>265</v>
      </c>
      <c r="C3640" s="12">
        <v>260</v>
      </c>
      <c r="D3640" s="12" t="s">
        <v>580</v>
      </c>
      <c r="E3640" s="12">
        <v>60</v>
      </c>
      <c r="F3640" s="12">
        <v>8</v>
      </c>
      <c r="G3640" s="14">
        <v>30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1531</v>
      </c>
      <c r="B3641" s="12">
        <v>265</v>
      </c>
      <c r="C3641" s="12">
        <v>260</v>
      </c>
      <c r="D3641" s="12" t="s">
        <v>572</v>
      </c>
      <c r="E3641" s="12">
        <v>60</v>
      </c>
      <c r="F3641" s="12">
        <v>8</v>
      </c>
      <c r="G3641" s="14">
        <v>30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11" t="s">
        <v>1531</v>
      </c>
      <c r="B3642" s="12">
        <v>265</v>
      </c>
      <c r="C3642" s="12">
        <v>260</v>
      </c>
      <c r="D3642" s="12" t="s">
        <v>1512</v>
      </c>
      <c r="E3642" s="12">
        <v>60</v>
      </c>
      <c r="F3642" s="12">
        <v>8</v>
      </c>
      <c r="G3642" s="14">
        <v>30</v>
      </c>
      <c r="H3642" s="12">
        <v>0</v>
      </c>
      <c r="I3642" s="12">
        <v>246</v>
      </c>
      <c r="J3642" s="12">
        <v>0</v>
      </c>
      <c r="K3642" s="12">
        <v>0</v>
      </c>
      <c r="L3642" s="12">
        <v>0</v>
      </c>
      <c r="M3642" s="12">
        <v>0</v>
      </c>
      <c r="N3642" s="12">
        <v>0</v>
      </c>
    </row>
    <row r="3643" spans="1:14">
      <c r="A3643" s="11" t="s">
        <v>1531</v>
      </c>
      <c r="B3643" s="12">
        <v>265</v>
      </c>
      <c r="C3643" s="12">
        <v>260</v>
      </c>
      <c r="D3643" s="12" t="s">
        <v>1525</v>
      </c>
      <c r="E3643" s="12">
        <v>60</v>
      </c>
      <c r="F3643" s="12">
        <v>8</v>
      </c>
      <c r="G3643" s="14">
        <v>30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1531</v>
      </c>
      <c r="B3644" s="12">
        <v>265</v>
      </c>
      <c r="C3644" s="12">
        <v>260</v>
      </c>
      <c r="D3644" s="12" t="s">
        <v>1526</v>
      </c>
      <c r="E3644" s="12">
        <v>60</v>
      </c>
      <c r="F3644" s="12">
        <v>8</v>
      </c>
      <c r="G3644" s="14">
        <v>30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21" t="s">
        <v>1520</v>
      </c>
    </row>
    <row r="3646" spans="1:14">
      <c r="A3646" s="11" t="s">
        <v>1531</v>
      </c>
      <c r="B3646" s="12">
        <v>220</v>
      </c>
      <c r="C3646" s="12">
        <v>300</v>
      </c>
      <c r="D3646" s="12" t="s">
        <v>582</v>
      </c>
      <c r="E3646" s="12">
        <v>60</v>
      </c>
      <c r="F3646" s="12">
        <v>8</v>
      </c>
      <c r="G3646" s="14">
        <v>30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1531</v>
      </c>
      <c r="B3647" s="12">
        <v>220</v>
      </c>
      <c r="C3647" s="12">
        <v>300</v>
      </c>
      <c r="D3647" s="12" t="s">
        <v>580</v>
      </c>
      <c r="E3647" s="12">
        <v>60</v>
      </c>
      <c r="F3647" s="12">
        <v>8</v>
      </c>
      <c r="G3647" s="14">
        <v>30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1531</v>
      </c>
      <c r="B3648" s="12">
        <v>220</v>
      </c>
      <c r="C3648" s="12">
        <v>300</v>
      </c>
      <c r="D3648" s="12" t="s">
        <v>572</v>
      </c>
      <c r="E3648" s="12">
        <v>60</v>
      </c>
      <c r="F3648" s="12">
        <v>8</v>
      </c>
      <c r="G3648" s="14">
        <v>30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49" spans="1:14">
      <c r="A3649" s="11" t="s">
        <v>1531</v>
      </c>
      <c r="B3649" s="12">
        <v>220</v>
      </c>
      <c r="C3649" s="12">
        <v>300</v>
      </c>
      <c r="D3649" s="12" t="s">
        <v>1512</v>
      </c>
      <c r="E3649" s="12">
        <v>60</v>
      </c>
      <c r="F3649" s="12">
        <v>8</v>
      </c>
      <c r="G3649" s="14">
        <v>30</v>
      </c>
      <c r="H3649" s="12">
        <v>0</v>
      </c>
      <c r="I3649" s="12">
        <v>246</v>
      </c>
      <c r="J3649" s="12">
        <v>0</v>
      </c>
      <c r="K3649" s="12">
        <v>0</v>
      </c>
      <c r="L3649" s="12">
        <v>0</v>
      </c>
      <c r="M3649" s="12">
        <v>0</v>
      </c>
      <c r="N3649" s="12">
        <v>0</v>
      </c>
    </row>
    <row r="3650" spans="1:14">
      <c r="A3650" s="11" t="s">
        <v>1531</v>
      </c>
      <c r="B3650" s="12">
        <v>220</v>
      </c>
      <c r="C3650" s="12">
        <v>300</v>
      </c>
      <c r="D3650" s="12" t="s">
        <v>1525</v>
      </c>
      <c r="E3650" s="12">
        <v>60</v>
      </c>
      <c r="F3650" s="12">
        <v>8</v>
      </c>
      <c r="G3650" s="14">
        <v>30</v>
      </c>
      <c r="H3650" s="12">
        <v>0</v>
      </c>
      <c r="I3650" s="12">
        <v>246</v>
      </c>
      <c r="J3650" s="12">
        <v>0</v>
      </c>
      <c r="K3650" s="12">
        <v>0</v>
      </c>
      <c r="L3650" s="12">
        <v>0</v>
      </c>
      <c r="M3650" s="12">
        <v>0</v>
      </c>
      <c r="N3650" s="12">
        <v>0</v>
      </c>
    </row>
    <row r="3651" spans="1:14">
      <c r="A3651" s="11" t="s">
        <v>1531</v>
      </c>
      <c r="B3651" s="12">
        <v>220</v>
      </c>
      <c r="C3651" s="12">
        <v>300</v>
      </c>
      <c r="D3651" s="12" t="s">
        <v>1526</v>
      </c>
      <c r="E3651" s="12">
        <v>60</v>
      </c>
      <c r="F3651" s="12">
        <v>8</v>
      </c>
      <c r="G3651" s="14">
        <v>30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3" spans="1:14">
      <c r="A3653" s="11" t="s">
        <v>1532</v>
      </c>
    </row>
    <row r="3654" spans="1:14">
      <c r="A3654" s="11" t="s">
        <v>1533</v>
      </c>
      <c r="B3654" s="12">
        <v>100</v>
      </c>
      <c r="C3654" s="12">
        <v>100</v>
      </c>
      <c r="D3654" s="12" t="s">
        <v>582</v>
      </c>
      <c r="E3654" s="12">
        <v>30</v>
      </c>
      <c r="F3654" s="12">
        <v>20</v>
      </c>
      <c r="G3654" s="12">
        <v>80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1533</v>
      </c>
      <c r="B3655" s="12">
        <v>100</v>
      </c>
      <c r="C3655" s="12">
        <v>100</v>
      </c>
      <c r="D3655" s="12" t="s">
        <v>580</v>
      </c>
      <c r="E3655" s="12">
        <v>30</v>
      </c>
      <c r="F3655" s="12">
        <v>20</v>
      </c>
      <c r="G3655" s="12">
        <v>80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1534</v>
      </c>
      <c r="B3656" s="12">
        <v>100</v>
      </c>
      <c r="C3656" s="12">
        <v>100</v>
      </c>
      <c r="D3656" s="12" t="s">
        <v>570</v>
      </c>
      <c r="E3656" s="12">
        <v>30</v>
      </c>
      <c r="F3656" s="12">
        <v>20</v>
      </c>
      <c r="G3656" s="12">
        <v>80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1533</v>
      </c>
      <c r="B3657" s="12">
        <v>100</v>
      </c>
      <c r="C3657" s="12">
        <v>100</v>
      </c>
      <c r="D3657" s="12" t="s">
        <v>568</v>
      </c>
      <c r="E3657" s="12">
        <v>30</v>
      </c>
      <c r="F3657" s="12">
        <v>20</v>
      </c>
      <c r="G3657" s="12">
        <v>80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1533</v>
      </c>
      <c r="B3658" s="12">
        <v>100</v>
      </c>
      <c r="C3658" s="12">
        <v>100</v>
      </c>
      <c r="D3658" s="12" t="s">
        <v>1526</v>
      </c>
      <c r="E3658" s="12">
        <v>30</v>
      </c>
      <c r="F3658" s="12">
        <v>20</v>
      </c>
      <c r="G3658" s="12">
        <v>80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1533</v>
      </c>
      <c r="B3659" s="12">
        <v>100</v>
      </c>
      <c r="C3659" s="12">
        <v>100</v>
      </c>
      <c r="D3659" s="12" t="s">
        <v>582</v>
      </c>
      <c r="E3659" s="12">
        <v>80</v>
      </c>
      <c r="F3659" s="12">
        <v>40</v>
      </c>
      <c r="G3659" s="12">
        <v>80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1533</v>
      </c>
      <c r="B3660" s="12">
        <v>100</v>
      </c>
      <c r="C3660" s="12">
        <v>100</v>
      </c>
      <c r="D3660" s="12" t="s">
        <v>580</v>
      </c>
      <c r="E3660" s="12">
        <v>80</v>
      </c>
      <c r="F3660" s="12">
        <v>40</v>
      </c>
      <c r="G3660" s="12">
        <v>80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1534</v>
      </c>
      <c r="B3661" s="12">
        <v>100</v>
      </c>
      <c r="C3661" s="12">
        <v>100</v>
      </c>
      <c r="D3661" s="12" t="s">
        <v>570</v>
      </c>
      <c r="E3661" s="12">
        <v>80</v>
      </c>
      <c r="F3661" s="12">
        <v>40</v>
      </c>
      <c r="G3661" s="12">
        <v>80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1533</v>
      </c>
      <c r="B3662" s="12">
        <v>100</v>
      </c>
      <c r="C3662" s="12">
        <v>100</v>
      </c>
      <c r="D3662" s="12" t="s">
        <v>568</v>
      </c>
      <c r="E3662" s="12">
        <v>80</v>
      </c>
      <c r="F3662" s="12">
        <v>40</v>
      </c>
      <c r="G3662" s="12">
        <v>80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1533</v>
      </c>
      <c r="B3663" s="12">
        <v>100</v>
      </c>
      <c r="C3663" s="12">
        <v>100</v>
      </c>
      <c r="D3663" s="12" t="s">
        <v>1526</v>
      </c>
      <c r="E3663" s="12">
        <v>80</v>
      </c>
      <c r="F3663" s="12">
        <v>40</v>
      </c>
      <c r="G3663" s="12">
        <v>80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>
      <c r="A3664" s="11" t="s">
        <v>1533</v>
      </c>
      <c r="B3664" s="12">
        <v>100</v>
      </c>
      <c r="C3664" s="12">
        <v>100</v>
      </c>
      <c r="D3664" s="12" t="s">
        <v>569</v>
      </c>
      <c r="E3664" s="12">
        <v>80</v>
      </c>
      <c r="F3664" s="12">
        <v>40</v>
      </c>
      <c r="G3664" s="12">
        <v>80</v>
      </c>
      <c r="H3664" s="12">
        <v>0</v>
      </c>
      <c r="I3664" s="12">
        <v>246</v>
      </c>
      <c r="J3664" s="12">
        <v>0</v>
      </c>
      <c r="K3664" s="12">
        <v>0</v>
      </c>
      <c r="L3664" s="12">
        <v>0</v>
      </c>
      <c r="M3664" s="12">
        <v>0</v>
      </c>
      <c r="N3664" s="12">
        <v>0</v>
      </c>
    </row>
    <row r="3665" spans="1:14">
      <c r="A3665" s="11" t="s">
        <v>1533</v>
      </c>
      <c r="B3665" s="12">
        <v>100</v>
      </c>
      <c r="C3665" s="12">
        <v>100</v>
      </c>
      <c r="D3665" s="12" t="s">
        <v>567</v>
      </c>
      <c r="E3665" s="12">
        <v>80</v>
      </c>
      <c r="F3665" s="12">
        <v>40</v>
      </c>
      <c r="G3665" s="12">
        <v>80</v>
      </c>
      <c r="H3665" s="12">
        <v>0</v>
      </c>
      <c r="I3665" s="12">
        <v>246</v>
      </c>
      <c r="J3665" s="12">
        <v>0</v>
      </c>
      <c r="K3665" s="12">
        <v>0</v>
      </c>
      <c r="L3665" s="12">
        <v>0</v>
      </c>
      <c r="M3665" s="12">
        <v>0</v>
      </c>
      <c r="N3665" s="12">
        <v>0</v>
      </c>
    </row>
    <row r="3666" spans="1:14">
      <c r="A3666" s="11" t="s">
        <v>1533</v>
      </c>
      <c r="B3666" s="12">
        <v>100</v>
      </c>
      <c r="C3666" s="12">
        <v>100</v>
      </c>
      <c r="D3666" s="12" t="s">
        <v>566</v>
      </c>
      <c r="E3666" s="12">
        <v>80</v>
      </c>
      <c r="F3666" s="12">
        <v>40</v>
      </c>
      <c r="G3666" s="12">
        <v>80</v>
      </c>
      <c r="H3666" s="12">
        <v>0</v>
      </c>
      <c r="I3666" s="12">
        <v>246</v>
      </c>
      <c r="J3666" s="12">
        <v>0</v>
      </c>
      <c r="K3666" s="12">
        <v>0</v>
      </c>
      <c r="L3666" s="12">
        <v>0</v>
      </c>
      <c r="M3666" s="12">
        <v>0</v>
      </c>
      <c r="N3666" s="12">
        <v>0</v>
      </c>
    </row>
    <row r="3667" spans="1:14" s="18" customFormat="1">
      <c r="A3667" s="17" t="s">
        <v>1533</v>
      </c>
      <c r="B3667" s="18">
        <v>100</v>
      </c>
      <c r="C3667" s="18">
        <v>100</v>
      </c>
      <c r="D3667" s="18" t="s">
        <v>1535</v>
      </c>
      <c r="E3667" s="18">
        <v>80</v>
      </c>
      <c r="F3667" s="18">
        <v>40</v>
      </c>
      <c r="G3667" s="18">
        <v>60</v>
      </c>
      <c r="H3667" s="18">
        <v>0</v>
      </c>
      <c r="I3667" s="18">
        <v>246</v>
      </c>
      <c r="J3667" s="18">
        <v>0</v>
      </c>
      <c r="K3667" s="18">
        <v>0</v>
      </c>
      <c r="L3667" s="12">
        <v>0</v>
      </c>
      <c r="M3667" s="12">
        <v>0</v>
      </c>
      <c r="N3667" s="12">
        <v>0</v>
      </c>
    </row>
    <row r="3668" spans="1:14" s="18" customFormat="1">
      <c r="A3668" s="17" t="s">
        <v>1533</v>
      </c>
      <c r="B3668" s="18">
        <v>100</v>
      </c>
      <c r="C3668" s="18">
        <v>100</v>
      </c>
      <c r="D3668" s="18" t="s">
        <v>1536</v>
      </c>
      <c r="E3668" s="18">
        <v>80</v>
      </c>
      <c r="F3668" s="18">
        <v>40</v>
      </c>
      <c r="G3668" s="18">
        <v>60</v>
      </c>
      <c r="H3668" s="18">
        <v>0</v>
      </c>
      <c r="I3668" s="18">
        <v>246</v>
      </c>
      <c r="J3668" s="18">
        <v>0</v>
      </c>
      <c r="K3668" s="18">
        <v>0</v>
      </c>
      <c r="L3668" s="12">
        <v>0</v>
      </c>
      <c r="M3668" s="12">
        <v>0</v>
      </c>
      <c r="N3668" s="12">
        <v>0</v>
      </c>
    </row>
    <row r="3669" spans="1:14" s="18" customFormat="1">
      <c r="A3669" s="17" t="s">
        <v>1533</v>
      </c>
      <c r="B3669" s="18">
        <v>100</v>
      </c>
      <c r="C3669" s="18">
        <v>100</v>
      </c>
      <c r="D3669" s="18" t="s">
        <v>1537</v>
      </c>
      <c r="E3669" s="18">
        <v>80</v>
      </c>
      <c r="F3669" s="18">
        <v>40</v>
      </c>
      <c r="G3669" s="18">
        <v>60</v>
      </c>
      <c r="H3669" s="18">
        <v>0</v>
      </c>
      <c r="I3669" s="18">
        <v>246</v>
      </c>
      <c r="J3669" s="18">
        <v>0</v>
      </c>
      <c r="K3669" s="18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1533</v>
      </c>
      <c r="B3670" s="12">
        <v>65</v>
      </c>
      <c r="C3670" s="12">
        <v>130</v>
      </c>
      <c r="D3670" s="12" t="s">
        <v>582</v>
      </c>
      <c r="E3670" s="12">
        <v>30</v>
      </c>
      <c r="F3670" s="12">
        <v>6</v>
      </c>
      <c r="G3670" s="14">
        <v>30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1533</v>
      </c>
      <c r="B3671" s="12">
        <v>65</v>
      </c>
      <c r="C3671" s="12">
        <v>130</v>
      </c>
      <c r="D3671" s="12" t="s">
        <v>580</v>
      </c>
      <c r="E3671" s="12">
        <v>30</v>
      </c>
      <c r="F3671" s="12">
        <v>6</v>
      </c>
      <c r="G3671" s="14">
        <v>30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>
      <c r="A3672" s="11" t="s">
        <v>1534</v>
      </c>
      <c r="B3672" s="12">
        <v>65</v>
      </c>
      <c r="C3672" s="12">
        <v>130</v>
      </c>
      <c r="D3672" s="12" t="s">
        <v>570</v>
      </c>
      <c r="E3672" s="12">
        <v>30</v>
      </c>
      <c r="F3672" s="12">
        <v>6</v>
      </c>
      <c r="G3672" s="14">
        <v>30</v>
      </c>
      <c r="H3672" s="12">
        <v>0</v>
      </c>
      <c r="I3672" s="12">
        <v>246</v>
      </c>
      <c r="J3672" s="12">
        <v>0</v>
      </c>
      <c r="K3672" s="12">
        <v>0</v>
      </c>
      <c r="L3672" s="12">
        <v>0</v>
      </c>
      <c r="M3672" s="12">
        <v>0</v>
      </c>
      <c r="N3672" s="12">
        <v>0</v>
      </c>
    </row>
    <row r="3673" spans="1:14">
      <c r="A3673" s="11" t="s">
        <v>1533</v>
      </c>
      <c r="B3673" s="12">
        <v>65</v>
      </c>
      <c r="C3673" s="12">
        <v>130</v>
      </c>
      <c r="D3673" s="12" t="s">
        <v>568</v>
      </c>
      <c r="E3673" s="12">
        <v>30</v>
      </c>
      <c r="F3673" s="12">
        <v>6</v>
      </c>
      <c r="G3673" s="14">
        <v>30</v>
      </c>
      <c r="H3673" s="12">
        <v>0</v>
      </c>
      <c r="I3673" s="12">
        <v>246</v>
      </c>
      <c r="J3673" s="12">
        <v>0</v>
      </c>
      <c r="K3673" s="12">
        <v>0</v>
      </c>
      <c r="L3673" s="12">
        <v>0</v>
      </c>
      <c r="M3673" s="12">
        <v>0</v>
      </c>
      <c r="N3673" s="12">
        <v>0</v>
      </c>
    </row>
    <row r="3674" spans="1:14">
      <c r="A3674" s="11" t="s">
        <v>1533</v>
      </c>
      <c r="B3674" s="12">
        <v>65</v>
      </c>
      <c r="C3674" s="12">
        <v>130</v>
      </c>
      <c r="D3674" s="12" t="s">
        <v>1526</v>
      </c>
      <c r="E3674" s="12">
        <v>30</v>
      </c>
      <c r="F3674" s="12">
        <v>6</v>
      </c>
      <c r="G3674" s="14">
        <v>30</v>
      </c>
      <c r="H3674" s="12">
        <v>0</v>
      </c>
      <c r="I3674" s="12">
        <v>246</v>
      </c>
      <c r="J3674" s="12">
        <v>0</v>
      </c>
      <c r="K3674" s="12">
        <v>0</v>
      </c>
      <c r="L3674" s="12">
        <v>0</v>
      </c>
      <c r="M3674" s="12">
        <v>0</v>
      </c>
      <c r="N3674" s="12">
        <v>0</v>
      </c>
    </row>
    <row r="3675" spans="1:14" s="18" customFormat="1">
      <c r="A3675" s="17" t="s">
        <v>1533</v>
      </c>
      <c r="B3675" s="18">
        <v>65</v>
      </c>
      <c r="C3675" s="18">
        <v>130</v>
      </c>
      <c r="D3675" s="18" t="s">
        <v>1535</v>
      </c>
      <c r="E3675" s="18">
        <v>30</v>
      </c>
      <c r="F3675" s="18">
        <v>6</v>
      </c>
      <c r="G3675" s="18">
        <v>60</v>
      </c>
      <c r="H3675" s="18">
        <v>0</v>
      </c>
      <c r="I3675" s="18">
        <v>246</v>
      </c>
      <c r="J3675" s="18">
        <v>0</v>
      </c>
      <c r="K3675" s="18">
        <v>0</v>
      </c>
      <c r="L3675" s="12">
        <v>0</v>
      </c>
      <c r="M3675" s="12">
        <v>0</v>
      </c>
      <c r="N3675" s="12">
        <v>0</v>
      </c>
    </row>
    <row r="3676" spans="1:14" s="18" customFormat="1">
      <c r="A3676" s="17" t="s">
        <v>1533</v>
      </c>
      <c r="B3676" s="18">
        <v>65</v>
      </c>
      <c r="C3676" s="18">
        <v>130</v>
      </c>
      <c r="D3676" s="18" t="s">
        <v>1536</v>
      </c>
      <c r="E3676" s="18">
        <v>30</v>
      </c>
      <c r="F3676" s="18">
        <v>6</v>
      </c>
      <c r="G3676" s="18">
        <v>60</v>
      </c>
      <c r="H3676" s="18">
        <v>0</v>
      </c>
      <c r="I3676" s="18">
        <v>246</v>
      </c>
      <c r="J3676" s="18">
        <v>0</v>
      </c>
      <c r="K3676" s="18">
        <v>0</v>
      </c>
      <c r="L3676" s="12">
        <v>0</v>
      </c>
      <c r="M3676" s="12">
        <v>0</v>
      </c>
      <c r="N3676" s="12">
        <v>0</v>
      </c>
    </row>
    <row r="3677" spans="1:14" s="18" customFormat="1">
      <c r="A3677" s="17" t="s">
        <v>1533</v>
      </c>
      <c r="B3677" s="18">
        <v>65</v>
      </c>
      <c r="C3677" s="18">
        <v>130</v>
      </c>
      <c r="D3677" s="18" t="s">
        <v>1537</v>
      </c>
      <c r="E3677" s="18">
        <v>30</v>
      </c>
      <c r="F3677" s="18">
        <v>6</v>
      </c>
      <c r="G3677" s="18">
        <v>60</v>
      </c>
      <c r="H3677" s="18">
        <v>0</v>
      </c>
      <c r="I3677" s="18">
        <v>246</v>
      </c>
      <c r="J3677" s="18">
        <v>0</v>
      </c>
      <c r="K3677" s="18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1533</v>
      </c>
      <c r="B3678" s="12">
        <v>135</v>
      </c>
      <c r="C3678" s="12">
        <v>127</v>
      </c>
      <c r="D3678" s="12" t="s">
        <v>582</v>
      </c>
      <c r="E3678" s="12">
        <v>30</v>
      </c>
      <c r="F3678" s="12">
        <v>6</v>
      </c>
      <c r="G3678" s="14">
        <v>30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1533</v>
      </c>
      <c r="B3679" s="12">
        <v>135</v>
      </c>
      <c r="C3679" s="12">
        <v>127</v>
      </c>
      <c r="D3679" s="12" t="s">
        <v>580</v>
      </c>
      <c r="E3679" s="12">
        <v>30</v>
      </c>
      <c r="F3679" s="12">
        <v>6</v>
      </c>
      <c r="G3679" s="14">
        <v>30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>
      <c r="A3680" s="11" t="s">
        <v>1534</v>
      </c>
      <c r="B3680" s="12">
        <v>135</v>
      </c>
      <c r="C3680" s="12">
        <v>127</v>
      </c>
      <c r="D3680" s="12" t="s">
        <v>570</v>
      </c>
      <c r="E3680" s="12">
        <v>30</v>
      </c>
      <c r="F3680" s="12">
        <v>6</v>
      </c>
      <c r="G3680" s="14">
        <v>30</v>
      </c>
      <c r="H3680" s="12">
        <v>0</v>
      </c>
      <c r="I3680" s="12">
        <v>246</v>
      </c>
      <c r="J3680" s="12">
        <v>0</v>
      </c>
      <c r="K3680" s="12">
        <v>0</v>
      </c>
      <c r="L3680" s="12">
        <v>0</v>
      </c>
      <c r="M3680" s="12">
        <v>0</v>
      </c>
      <c r="N3680" s="12">
        <v>0</v>
      </c>
    </row>
    <row r="3681" spans="1:14">
      <c r="A3681" s="11" t="s">
        <v>1533</v>
      </c>
      <c r="B3681" s="12">
        <v>135</v>
      </c>
      <c r="C3681" s="12">
        <v>127</v>
      </c>
      <c r="D3681" s="12" t="s">
        <v>568</v>
      </c>
      <c r="E3681" s="12">
        <v>30</v>
      </c>
      <c r="F3681" s="12">
        <v>6</v>
      </c>
      <c r="G3681" s="14">
        <v>30</v>
      </c>
      <c r="H3681" s="12">
        <v>0</v>
      </c>
      <c r="I3681" s="12">
        <v>246</v>
      </c>
      <c r="J3681" s="12">
        <v>0</v>
      </c>
      <c r="K3681" s="12">
        <v>0</v>
      </c>
      <c r="L3681" s="12">
        <v>0</v>
      </c>
      <c r="M3681" s="12">
        <v>0</v>
      </c>
      <c r="N3681" s="12">
        <v>0</v>
      </c>
    </row>
    <row r="3682" spans="1:14">
      <c r="A3682" s="11" t="s">
        <v>1533</v>
      </c>
      <c r="B3682" s="12">
        <v>135</v>
      </c>
      <c r="C3682" s="12">
        <v>127</v>
      </c>
      <c r="D3682" s="12" t="s">
        <v>1526</v>
      </c>
      <c r="E3682" s="12">
        <v>30</v>
      </c>
      <c r="F3682" s="12">
        <v>6</v>
      </c>
      <c r="G3682" s="14">
        <v>30</v>
      </c>
      <c r="H3682" s="12">
        <v>0</v>
      </c>
      <c r="I3682" s="12">
        <v>246</v>
      </c>
      <c r="J3682" s="12">
        <v>0</v>
      </c>
      <c r="K3682" s="12">
        <v>0</v>
      </c>
      <c r="L3682" s="12">
        <v>0</v>
      </c>
      <c r="M3682" s="12">
        <v>0</v>
      </c>
      <c r="N3682" s="12">
        <v>0</v>
      </c>
    </row>
    <row r="3683" spans="1:14" s="18" customFormat="1">
      <c r="A3683" s="17" t="s">
        <v>1533</v>
      </c>
      <c r="B3683" s="18">
        <v>135</v>
      </c>
      <c r="C3683" s="18">
        <v>127</v>
      </c>
      <c r="D3683" s="18" t="s">
        <v>1535</v>
      </c>
      <c r="E3683" s="18">
        <v>30</v>
      </c>
      <c r="F3683" s="18">
        <v>6</v>
      </c>
      <c r="G3683" s="18">
        <v>60</v>
      </c>
      <c r="H3683" s="18">
        <v>0</v>
      </c>
      <c r="I3683" s="18">
        <v>246</v>
      </c>
      <c r="J3683" s="18">
        <v>0</v>
      </c>
      <c r="K3683" s="18">
        <v>0</v>
      </c>
      <c r="L3683" s="12">
        <v>0</v>
      </c>
      <c r="M3683" s="12">
        <v>0</v>
      </c>
      <c r="N3683" s="12">
        <v>0</v>
      </c>
    </row>
    <row r="3684" spans="1:14" s="18" customFormat="1">
      <c r="A3684" s="17" t="s">
        <v>1533</v>
      </c>
      <c r="B3684" s="18">
        <v>135</v>
      </c>
      <c r="C3684" s="18">
        <v>127</v>
      </c>
      <c r="D3684" s="18" t="s">
        <v>1536</v>
      </c>
      <c r="E3684" s="18">
        <v>30</v>
      </c>
      <c r="F3684" s="18">
        <v>6</v>
      </c>
      <c r="G3684" s="18">
        <v>60</v>
      </c>
      <c r="H3684" s="18">
        <v>0</v>
      </c>
      <c r="I3684" s="18">
        <v>246</v>
      </c>
      <c r="J3684" s="18">
        <v>0</v>
      </c>
      <c r="K3684" s="18">
        <v>0</v>
      </c>
      <c r="L3684" s="12">
        <v>0</v>
      </c>
      <c r="M3684" s="12">
        <v>0</v>
      </c>
      <c r="N3684" s="12">
        <v>0</v>
      </c>
    </row>
    <row r="3685" spans="1:14" s="18" customFormat="1">
      <c r="A3685" s="17" t="s">
        <v>1533</v>
      </c>
      <c r="B3685" s="18">
        <v>135</v>
      </c>
      <c r="C3685" s="18">
        <v>127</v>
      </c>
      <c r="D3685" s="18" t="s">
        <v>1537</v>
      </c>
      <c r="E3685" s="18">
        <v>30</v>
      </c>
      <c r="F3685" s="18">
        <v>6</v>
      </c>
      <c r="G3685" s="18">
        <v>60</v>
      </c>
      <c r="H3685" s="18">
        <v>0</v>
      </c>
      <c r="I3685" s="18">
        <v>246</v>
      </c>
      <c r="J3685" s="18">
        <v>0</v>
      </c>
      <c r="K3685" s="18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1533</v>
      </c>
      <c r="B3686" s="12">
        <v>130</v>
      </c>
      <c r="C3686" s="12">
        <v>65</v>
      </c>
      <c r="D3686" s="12" t="s">
        <v>582</v>
      </c>
      <c r="E3686" s="12">
        <v>30</v>
      </c>
      <c r="F3686" s="12">
        <v>6</v>
      </c>
      <c r="G3686" s="14">
        <v>30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1533</v>
      </c>
      <c r="B3687" s="12">
        <v>130</v>
      </c>
      <c r="C3687" s="12">
        <v>65</v>
      </c>
      <c r="D3687" s="12" t="s">
        <v>580</v>
      </c>
      <c r="E3687" s="12">
        <v>30</v>
      </c>
      <c r="F3687" s="12">
        <v>6</v>
      </c>
      <c r="G3687" s="14">
        <v>30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>
      <c r="A3688" s="11" t="s">
        <v>1534</v>
      </c>
      <c r="B3688" s="12">
        <v>130</v>
      </c>
      <c r="C3688" s="12">
        <v>65</v>
      </c>
      <c r="D3688" s="12" t="s">
        <v>570</v>
      </c>
      <c r="E3688" s="12">
        <v>30</v>
      </c>
      <c r="F3688" s="12">
        <v>6</v>
      </c>
      <c r="G3688" s="14">
        <v>30</v>
      </c>
      <c r="H3688" s="12">
        <v>0</v>
      </c>
      <c r="I3688" s="12">
        <v>246</v>
      </c>
      <c r="J3688" s="12">
        <v>0</v>
      </c>
      <c r="K3688" s="12">
        <v>0</v>
      </c>
      <c r="L3688" s="12">
        <v>0</v>
      </c>
      <c r="M3688" s="12">
        <v>0</v>
      </c>
      <c r="N3688" s="12">
        <v>0</v>
      </c>
    </row>
    <row r="3689" spans="1:14">
      <c r="A3689" s="11" t="s">
        <v>1533</v>
      </c>
      <c r="B3689" s="12">
        <v>130</v>
      </c>
      <c r="C3689" s="12">
        <v>65</v>
      </c>
      <c r="D3689" s="12" t="s">
        <v>568</v>
      </c>
      <c r="E3689" s="12">
        <v>30</v>
      </c>
      <c r="F3689" s="12">
        <v>6</v>
      </c>
      <c r="G3689" s="14">
        <v>30</v>
      </c>
      <c r="H3689" s="12">
        <v>0</v>
      </c>
      <c r="I3689" s="12">
        <v>246</v>
      </c>
      <c r="J3689" s="12">
        <v>0</v>
      </c>
      <c r="K3689" s="12">
        <v>0</v>
      </c>
      <c r="L3689" s="12">
        <v>0</v>
      </c>
      <c r="M3689" s="12">
        <v>0</v>
      </c>
      <c r="N3689" s="12">
        <v>0</v>
      </c>
    </row>
    <row r="3690" spans="1:14">
      <c r="A3690" s="11" t="s">
        <v>1533</v>
      </c>
      <c r="B3690" s="12">
        <v>130</v>
      </c>
      <c r="C3690" s="12">
        <v>65</v>
      </c>
      <c r="D3690" s="12" t="s">
        <v>1526</v>
      </c>
      <c r="E3690" s="12">
        <v>30</v>
      </c>
      <c r="F3690" s="12">
        <v>6</v>
      </c>
      <c r="G3690" s="14">
        <v>30</v>
      </c>
      <c r="H3690" s="12">
        <v>0</v>
      </c>
      <c r="I3690" s="12">
        <v>246</v>
      </c>
      <c r="J3690" s="12">
        <v>0</v>
      </c>
      <c r="K3690" s="12">
        <v>0</v>
      </c>
      <c r="L3690" s="12">
        <v>0</v>
      </c>
      <c r="M3690" s="12">
        <v>0</v>
      </c>
      <c r="N3690" s="12">
        <v>0</v>
      </c>
    </row>
    <row r="3691" spans="1:14" s="18" customFormat="1">
      <c r="A3691" s="17" t="s">
        <v>1533</v>
      </c>
      <c r="B3691" s="18">
        <v>130</v>
      </c>
      <c r="C3691" s="18">
        <v>65</v>
      </c>
      <c r="D3691" s="18" t="s">
        <v>1535</v>
      </c>
      <c r="E3691" s="18">
        <v>30</v>
      </c>
      <c r="F3691" s="18">
        <v>6</v>
      </c>
      <c r="G3691" s="18">
        <v>60</v>
      </c>
      <c r="H3691" s="18">
        <v>0</v>
      </c>
      <c r="I3691" s="18">
        <v>246</v>
      </c>
      <c r="J3691" s="18">
        <v>0</v>
      </c>
      <c r="K3691" s="18">
        <v>0</v>
      </c>
      <c r="L3691" s="12">
        <v>0</v>
      </c>
      <c r="M3691" s="12">
        <v>0</v>
      </c>
      <c r="N3691" s="12">
        <v>0</v>
      </c>
    </row>
    <row r="3692" spans="1:14" s="18" customFormat="1">
      <c r="A3692" s="17" t="s">
        <v>1533</v>
      </c>
      <c r="B3692" s="18">
        <v>130</v>
      </c>
      <c r="C3692" s="18">
        <v>65</v>
      </c>
      <c r="D3692" s="18" t="s">
        <v>1536</v>
      </c>
      <c r="E3692" s="18">
        <v>30</v>
      </c>
      <c r="F3692" s="18">
        <v>6</v>
      </c>
      <c r="G3692" s="18">
        <v>60</v>
      </c>
      <c r="H3692" s="18">
        <v>0</v>
      </c>
      <c r="I3692" s="18">
        <v>246</v>
      </c>
      <c r="J3692" s="18">
        <v>0</v>
      </c>
      <c r="K3692" s="18">
        <v>0</v>
      </c>
      <c r="L3692" s="12">
        <v>0</v>
      </c>
      <c r="M3692" s="12">
        <v>0</v>
      </c>
      <c r="N3692" s="12">
        <v>0</v>
      </c>
    </row>
    <row r="3693" spans="1:14" s="18" customFormat="1">
      <c r="A3693" s="17" t="s">
        <v>1533</v>
      </c>
      <c r="B3693" s="18">
        <v>130</v>
      </c>
      <c r="C3693" s="18">
        <v>65</v>
      </c>
      <c r="D3693" s="18" t="s">
        <v>1537</v>
      </c>
      <c r="E3693" s="18">
        <v>30</v>
      </c>
      <c r="F3693" s="18">
        <v>6</v>
      </c>
      <c r="G3693" s="18">
        <v>60</v>
      </c>
      <c r="H3693" s="18">
        <v>0</v>
      </c>
      <c r="I3693" s="18">
        <v>246</v>
      </c>
      <c r="J3693" s="18">
        <v>0</v>
      </c>
      <c r="K3693" s="18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1533</v>
      </c>
      <c r="B3694" s="12">
        <v>70</v>
      </c>
      <c r="C3694" s="12">
        <v>65</v>
      </c>
      <c r="D3694" s="12" t="s">
        <v>582</v>
      </c>
      <c r="E3694" s="12">
        <v>30</v>
      </c>
      <c r="F3694" s="12">
        <v>6</v>
      </c>
      <c r="G3694" s="14">
        <v>30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1533</v>
      </c>
      <c r="B3695" s="12">
        <v>70</v>
      </c>
      <c r="C3695" s="12">
        <v>65</v>
      </c>
      <c r="D3695" s="12" t="s">
        <v>580</v>
      </c>
      <c r="E3695" s="12">
        <v>30</v>
      </c>
      <c r="F3695" s="12">
        <v>6</v>
      </c>
      <c r="G3695" s="14">
        <v>30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>
      <c r="A3696" s="11" t="s">
        <v>1534</v>
      </c>
      <c r="B3696" s="12">
        <v>70</v>
      </c>
      <c r="C3696" s="12">
        <v>65</v>
      </c>
      <c r="D3696" s="12" t="s">
        <v>570</v>
      </c>
      <c r="E3696" s="12">
        <v>30</v>
      </c>
      <c r="F3696" s="12">
        <v>6</v>
      </c>
      <c r="G3696" s="14">
        <v>30</v>
      </c>
      <c r="H3696" s="12">
        <v>0</v>
      </c>
      <c r="I3696" s="12">
        <v>246</v>
      </c>
      <c r="J3696" s="12">
        <v>0</v>
      </c>
      <c r="K3696" s="12">
        <v>0</v>
      </c>
      <c r="L3696" s="12">
        <v>0</v>
      </c>
      <c r="M3696" s="12">
        <v>0</v>
      </c>
      <c r="N3696" s="12">
        <v>0</v>
      </c>
    </row>
    <row r="3697" spans="1:14">
      <c r="A3697" s="11" t="s">
        <v>1533</v>
      </c>
      <c r="B3697" s="12">
        <v>70</v>
      </c>
      <c r="C3697" s="12">
        <v>65</v>
      </c>
      <c r="D3697" s="12" t="s">
        <v>568</v>
      </c>
      <c r="E3697" s="12">
        <v>30</v>
      </c>
      <c r="F3697" s="12">
        <v>6</v>
      </c>
      <c r="G3697" s="14">
        <v>30</v>
      </c>
      <c r="H3697" s="12">
        <v>0</v>
      </c>
      <c r="I3697" s="12">
        <v>246</v>
      </c>
      <c r="J3697" s="12">
        <v>0</v>
      </c>
      <c r="K3697" s="12">
        <v>0</v>
      </c>
      <c r="L3697" s="12">
        <v>0</v>
      </c>
      <c r="M3697" s="12">
        <v>0</v>
      </c>
      <c r="N3697" s="12">
        <v>0</v>
      </c>
    </row>
    <row r="3698" spans="1:14">
      <c r="A3698" s="11" t="s">
        <v>1533</v>
      </c>
      <c r="B3698" s="12">
        <v>70</v>
      </c>
      <c r="C3698" s="12">
        <v>65</v>
      </c>
      <c r="D3698" s="12" t="s">
        <v>1526</v>
      </c>
      <c r="E3698" s="12">
        <v>30</v>
      </c>
      <c r="F3698" s="12">
        <v>6</v>
      </c>
      <c r="G3698" s="14">
        <v>30</v>
      </c>
      <c r="H3698" s="12">
        <v>0</v>
      </c>
      <c r="I3698" s="12">
        <v>246</v>
      </c>
      <c r="J3698" s="12">
        <v>0</v>
      </c>
      <c r="K3698" s="12">
        <v>0</v>
      </c>
      <c r="L3698" s="12">
        <v>0</v>
      </c>
      <c r="M3698" s="12">
        <v>0</v>
      </c>
      <c r="N3698" s="12">
        <v>0</v>
      </c>
    </row>
    <row r="3699" spans="1:14" s="18" customFormat="1">
      <c r="A3699" s="17" t="s">
        <v>1533</v>
      </c>
      <c r="B3699" s="18">
        <v>70</v>
      </c>
      <c r="C3699" s="18">
        <v>65</v>
      </c>
      <c r="D3699" s="18" t="s">
        <v>1535</v>
      </c>
      <c r="E3699" s="18">
        <v>30</v>
      </c>
      <c r="F3699" s="18">
        <v>6</v>
      </c>
      <c r="G3699" s="18">
        <v>60</v>
      </c>
      <c r="H3699" s="18">
        <v>0</v>
      </c>
      <c r="I3699" s="18">
        <v>246</v>
      </c>
      <c r="J3699" s="18">
        <v>0</v>
      </c>
      <c r="K3699" s="18">
        <v>0</v>
      </c>
      <c r="L3699" s="12">
        <v>0</v>
      </c>
      <c r="M3699" s="12">
        <v>0</v>
      </c>
      <c r="N3699" s="12">
        <v>0</v>
      </c>
    </row>
    <row r="3700" spans="1:14" s="18" customFormat="1">
      <c r="A3700" s="17" t="s">
        <v>1533</v>
      </c>
      <c r="B3700" s="18">
        <v>70</v>
      </c>
      <c r="C3700" s="18">
        <v>65</v>
      </c>
      <c r="D3700" s="18" t="s">
        <v>1536</v>
      </c>
      <c r="E3700" s="18">
        <v>30</v>
      </c>
      <c r="F3700" s="18">
        <v>6</v>
      </c>
      <c r="G3700" s="18">
        <v>60</v>
      </c>
      <c r="H3700" s="18">
        <v>0</v>
      </c>
      <c r="I3700" s="18">
        <v>246</v>
      </c>
      <c r="J3700" s="18">
        <v>0</v>
      </c>
      <c r="K3700" s="18">
        <v>0</v>
      </c>
      <c r="L3700" s="12">
        <v>0</v>
      </c>
      <c r="M3700" s="12">
        <v>0</v>
      </c>
      <c r="N3700" s="12">
        <v>0</v>
      </c>
    </row>
    <row r="3701" spans="1:14" s="18" customFormat="1">
      <c r="A3701" s="17" t="s">
        <v>1533</v>
      </c>
      <c r="B3701" s="18">
        <v>70</v>
      </c>
      <c r="C3701" s="18">
        <v>65</v>
      </c>
      <c r="D3701" s="18" t="s">
        <v>1537</v>
      </c>
      <c r="E3701" s="18">
        <v>30</v>
      </c>
      <c r="F3701" s="18">
        <v>6</v>
      </c>
      <c r="G3701" s="18">
        <v>60</v>
      </c>
      <c r="H3701" s="18">
        <v>0</v>
      </c>
      <c r="I3701" s="18">
        <v>246</v>
      </c>
      <c r="J3701" s="18">
        <v>0</v>
      </c>
      <c r="K3701" s="18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1533</v>
      </c>
      <c r="B3702" s="12">
        <v>154</v>
      </c>
      <c r="C3702" s="12">
        <v>172</v>
      </c>
      <c r="D3702" s="12" t="s">
        <v>582</v>
      </c>
      <c r="E3702" s="12">
        <v>18</v>
      </c>
      <c r="F3702" s="12">
        <v>8</v>
      </c>
      <c r="G3702" s="12">
        <v>60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1533</v>
      </c>
      <c r="B3703" s="12">
        <v>154</v>
      </c>
      <c r="C3703" s="12">
        <v>172</v>
      </c>
      <c r="D3703" s="12" t="s">
        <v>580</v>
      </c>
      <c r="E3703" s="12">
        <v>18</v>
      </c>
      <c r="F3703" s="12">
        <v>8</v>
      </c>
      <c r="G3703" s="12">
        <v>60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1533</v>
      </c>
      <c r="B3704" s="12">
        <v>154</v>
      </c>
      <c r="C3704" s="12">
        <v>172</v>
      </c>
      <c r="D3704" s="12" t="s">
        <v>570</v>
      </c>
      <c r="E3704" s="12">
        <v>18</v>
      </c>
      <c r="F3704" s="12">
        <v>8</v>
      </c>
      <c r="G3704" s="12">
        <v>60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>
      <c r="A3705" s="11" t="s">
        <v>1533</v>
      </c>
      <c r="B3705" s="12">
        <v>154</v>
      </c>
      <c r="C3705" s="12">
        <v>172</v>
      </c>
      <c r="D3705" s="12" t="s">
        <v>568</v>
      </c>
      <c r="E3705" s="12">
        <v>18</v>
      </c>
      <c r="F3705" s="12">
        <v>8</v>
      </c>
      <c r="G3705" s="12">
        <v>60</v>
      </c>
      <c r="H3705" s="12">
        <v>0</v>
      </c>
      <c r="I3705" s="12">
        <v>246</v>
      </c>
      <c r="J3705" s="12">
        <v>0</v>
      </c>
      <c r="K3705" s="12">
        <v>0</v>
      </c>
      <c r="L3705" s="12">
        <v>0</v>
      </c>
      <c r="M3705" s="12">
        <v>0</v>
      </c>
      <c r="N3705" s="12">
        <v>0</v>
      </c>
    </row>
    <row r="3706" spans="1:14">
      <c r="A3706" s="11" t="s">
        <v>1533</v>
      </c>
      <c r="B3706" s="12">
        <v>154</v>
      </c>
      <c r="C3706" s="12">
        <v>172</v>
      </c>
      <c r="D3706" s="12" t="s">
        <v>1526</v>
      </c>
      <c r="E3706" s="12">
        <v>18</v>
      </c>
      <c r="F3706" s="12">
        <v>8</v>
      </c>
      <c r="G3706" s="12">
        <v>60</v>
      </c>
      <c r="H3706" s="12">
        <v>0</v>
      </c>
      <c r="I3706" s="12">
        <v>246</v>
      </c>
      <c r="J3706" s="12">
        <v>0</v>
      </c>
      <c r="K3706" s="12">
        <v>0</v>
      </c>
      <c r="L3706" s="12">
        <v>0</v>
      </c>
      <c r="M3706" s="12">
        <v>0</v>
      </c>
      <c r="N3706" s="12">
        <v>0</v>
      </c>
    </row>
    <row r="3707" spans="1:14">
      <c r="A3707" s="11" t="s">
        <v>1533</v>
      </c>
      <c r="B3707" s="12">
        <v>154</v>
      </c>
      <c r="C3707" s="12">
        <v>172</v>
      </c>
      <c r="D3707" s="12" t="s">
        <v>566</v>
      </c>
      <c r="E3707" s="12">
        <v>8</v>
      </c>
      <c r="F3707" s="28">
        <v>8</v>
      </c>
      <c r="G3707" s="12">
        <v>60</v>
      </c>
      <c r="H3707" s="12">
        <v>0</v>
      </c>
      <c r="I3707" s="12">
        <v>246</v>
      </c>
      <c r="J3707" s="12">
        <v>0</v>
      </c>
      <c r="K3707" s="12">
        <v>0</v>
      </c>
      <c r="L3707" s="12">
        <v>0</v>
      </c>
      <c r="M3707" s="12">
        <v>0</v>
      </c>
      <c r="N3707" s="12">
        <v>0</v>
      </c>
    </row>
    <row r="3708" spans="1:14" s="18" customFormat="1">
      <c r="A3708" s="17" t="s">
        <v>1533</v>
      </c>
      <c r="B3708" s="18">
        <v>154</v>
      </c>
      <c r="C3708" s="18">
        <v>172</v>
      </c>
      <c r="D3708" s="18" t="s">
        <v>1538</v>
      </c>
      <c r="E3708" s="18">
        <v>8</v>
      </c>
      <c r="F3708" s="18">
        <v>10</v>
      </c>
      <c r="G3708" s="18">
        <v>60</v>
      </c>
      <c r="H3708" s="18">
        <v>0</v>
      </c>
      <c r="I3708" s="18">
        <v>246</v>
      </c>
      <c r="J3708" s="18">
        <v>0</v>
      </c>
      <c r="K3708" s="18">
        <v>0</v>
      </c>
      <c r="L3708" s="12">
        <v>0</v>
      </c>
      <c r="M3708" s="12">
        <v>0</v>
      </c>
      <c r="N3708" s="12">
        <v>0</v>
      </c>
    </row>
    <row r="3709" spans="1:14" s="18" customFormat="1">
      <c r="A3709" s="17" t="s">
        <v>1533</v>
      </c>
      <c r="B3709" s="18">
        <v>154</v>
      </c>
      <c r="C3709" s="18">
        <v>172</v>
      </c>
      <c r="D3709" s="18" t="s">
        <v>1539</v>
      </c>
      <c r="E3709" s="18">
        <v>8</v>
      </c>
      <c r="F3709" s="18">
        <v>10</v>
      </c>
      <c r="G3709" s="18">
        <v>60</v>
      </c>
      <c r="H3709" s="18">
        <v>0</v>
      </c>
      <c r="I3709" s="18">
        <v>246</v>
      </c>
      <c r="J3709" s="18">
        <v>0</v>
      </c>
      <c r="K3709" s="18">
        <v>0</v>
      </c>
      <c r="L3709" s="12">
        <v>0</v>
      </c>
      <c r="M3709" s="12">
        <v>0</v>
      </c>
      <c r="N3709" s="12">
        <v>0</v>
      </c>
    </row>
    <row r="3711" spans="1:14">
      <c r="A3711" s="11" t="s">
        <v>1540</v>
      </c>
    </row>
    <row r="3712" spans="1:14">
      <c r="A3712" s="11" t="s">
        <v>1541</v>
      </c>
      <c r="B3712" s="12">
        <v>11</v>
      </c>
      <c r="C3712" s="12">
        <v>13</v>
      </c>
      <c r="D3712" s="12" t="s">
        <v>568</v>
      </c>
      <c r="E3712" s="12">
        <v>2</v>
      </c>
      <c r="F3712" s="12">
        <v>1</v>
      </c>
      <c r="G3712" s="14">
        <v>15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1541</v>
      </c>
      <c r="B3713" s="12">
        <v>11</v>
      </c>
      <c r="C3713" s="12">
        <v>13</v>
      </c>
      <c r="D3713" s="12" t="s">
        <v>570</v>
      </c>
      <c r="E3713" s="12">
        <v>2</v>
      </c>
      <c r="F3713" s="12">
        <v>1</v>
      </c>
      <c r="G3713" s="12">
        <v>15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1541</v>
      </c>
      <c r="B3714" s="12">
        <v>11</v>
      </c>
      <c r="C3714" s="12">
        <v>13</v>
      </c>
      <c r="D3714" s="12" t="s">
        <v>1526</v>
      </c>
      <c r="E3714" s="12">
        <v>2</v>
      </c>
      <c r="F3714" s="12">
        <v>1</v>
      </c>
      <c r="G3714" s="12">
        <v>15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1541</v>
      </c>
      <c r="B3715" s="12">
        <v>11</v>
      </c>
      <c r="C3715" s="12">
        <v>13</v>
      </c>
      <c r="D3715" s="12" t="s">
        <v>580</v>
      </c>
      <c r="E3715" s="12">
        <v>2</v>
      </c>
      <c r="F3715" s="12">
        <v>2</v>
      </c>
      <c r="G3715" s="12">
        <v>15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1541</v>
      </c>
      <c r="B3716" s="12">
        <v>11</v>
      </c>
      <c r="C3716" s="12">
        <v>13</v>
      </c>
      <c r="D3716" s="12" t="s">
        <v>582</v>
      </c>
      <c r="E3716" s="12">
        <v>2</v>
      </c>
      <c r="F3716" s="12">
        <v>1</v>
      </c>
      <c r="G3716" s="12">
        <v>15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1541</v>
      </c>
      <c r="B3717" s="12">
        <v>37</v>
      </c>
      <c r="C3717" s="12">
        <v>13</v>
      </c>
      <c r="D3717" s="12" t="s">
        <v>568</v>
      </c>
      <c r="E3717" s="12">
        <v>2</v>
      </c>
      <c r="F3717" s="12">
        <v>1</v>
      </c>
      <c r="G3717" s="12">
        <v>15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1541</v>
      </c>
      <c r="B3718" s="12">
        <v>37</v>
      </c>
      <c r="C3718" s="12">
        <v>13</v>
      </c>
      <c r="D3718" s="12" t="s">
        <v>570</v>
      </c>
      <c r="E3718" s="12">
        <v>2</v>
      </c>
      <c r="F3718" s="12">
        <v>1</v>
      </c>
      <c r="G3718" s="12">
        <v>15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1541</v>
      </c>
      <c r="B3719" s="12">
        <v>37</v>
      </c>
      <c r="C3719" s="12">
        <v>13</v>
      </c>
      <c r="D3719" s="12" t="s">
        <v>1526</v>
      </c>
      <c r="E3719" s="12">
        <v>2</v>
      </c>
      <c r="F3719" s="12">
        <v>1</v>
      </c>
      <c r="G3719" s="12">
        <v>15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1541</v>
      </c>
      <c r="B3720" s="12">
        <v>37</v>
      </c>
      <c r="C3720" s="12">
        <v>13</v>
      </c>
      <c r="D3720" s="12" t="s">
        <v>580</v>
      </c>
      <c r="E3720" s="12">
        <v>2</v>
      </c>
      <c r="F3720" s="12">
        <v>2</v>
      </c>
      <c r="G3720" s="12">
        <v>15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1541</v>
      </c>
      <c r="B3721" s="12">
        <v>37</v>
      </c>
      <c r="C3721" s="12">
        <v>13</v>
      </c>
      <c r="D3721" s="12" t="s">
        <v>582</v>
      </c>
      <c r="E3721" s="12">
        <v>2</v>
      </c>
      <c r="F3721" s="12">
        <v>1</v>
      </c>
      <c r="G3721" s="12">
        <v>15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1541</v>
      </c>
      <c r="B3722" s="12">
        <v>63</v>
      </c>
      <c r="C3722" s="12">
        <v>13</v>
      </c>
      <c r="D3722" s="12" t="s">
        <v>568</v>
      </c>
      <c r="E3722" s="12">
        <v>2</v>
      </c>
      <c r="F3722" s="12">
        <v>1</v>
      </c>
      <c r="G3722" s="12">
        <v>15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1541</v>
      </c>
      <c r="B3723" s="12">
        <v>63</v>
      </c>
      <c r="C3723" s="12">
        <v>13</v>
      </c>
      <c r="D3723" s="12" t="s">
        <v>1526</v>
      </c>
      <c r="E3723" s="12">
        <v>2</v>
      </c>
      <c r="F3723" s="12">
        <v>1</v>
      </c>
      <c r="G3723" s="12">
        <v>15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1541</v>
      </c>
      <c r="B3724" s="12">
        <v>63</v>
      </c>
      <c r="C3724" s="12">
        <v>13</v>
      </c>
      <c r="D3724" s="12" t="s">
        <v>580</v>
      </c>
      <c r="E3724" s="12">
        <v>2</v>
      </c>
      <c r="F3724" s="12">
        <v>2</v>
      </c>
      <c r="G3724" s="12">
        <v>15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1541</v>
      </c>
      <c r="B3725" s="12">
        <v>63</v>
      </c>
      <c r="C3725" s="12">
        <v>13</v>
      </c>
      <c r="D3725" s="12" t="s">
        <v>582</v>
      </c>
      <c r="E3725" s="12">
        <v>2</v>
      </c>
      <c r="F3725" s="12">
        <v>1</v>
      </c>
      <c r="G3725" s="12">
        <v>15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1541</v>
      </c>
      <c r="B3726" s="12">
        <v>63</v>
      </c>
      <c r="C3726" s="12">
        <v>13</v>
      </c>
      <c r="D3726" s="12" t="s">
        <v>570</v>
      </c>
      <c r="E3726" s="12">
        <v>2</v>
      </c>
      <c r="F3726" s="12">
        <v>1</v>
      </c>
      <c r="G3726" s="12">
        <v>15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1541</v>
      </c>
      <c r="B3727" s="12">
        <v>88</v>
      </c>
      <c r="C3727" s="12">
        <v>14</v>
      </c>
      <c r="D3727" s="12" t="s">
        <v>568</v>
      </c>
      <c r="E3727" s="12">
        <v>2</v>
      </c>
      <c r="F3727" s="12">
        <v>1</v>
      </c>
      <c r="G3727" s="12">
        <v>15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1541</v>
      </c>
      <c r="B3728" s="12">
        <v>88</v>
      </c>
      <c r="C3728" s="12">
        <v>14</v>
      </c>
      <c r="D3728" s="12" t="s">
        <v>1526</v>
      </c>
      <c r="E3728" s="12">
        <v>2</v>
      </c>
      <c r="F3728" s="12">
        <v>1</v>
      </c>
      <c r="G3728" s="12">
        <v>15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1541</v>
      </c>
      <c r="B3729" s="12">
        <v>88</v>
      </c>
      <c r="C3729" s="12">
        <v>14</v>
      </c>
      <c r="D3729" s="12" t="s">
        <v>580</v>
      </c>
      <c r="E3729" s="12">
        <v>2</v>
      </c>
      <c r="F3729" s="12">
        <v>2</v>
      </c>
      <c r="G3729" s="12">
        <v>15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1541</v>
      </c>
      <c r="B3730" s="12">
        <v>88</v>
      </c>
      <c r="C3730" s="12">
        <v>14</v>
      </c>
      <c r="D3730" s="12" t="s">
        <v>582</v>
      </c>
      <c r="E3730" s="12">
        <v>2</v>
      </c>
      <c r="F3730" s="12">
        <v>1</v>
      </c>
      <c r="G3730" s="12">
        <v>15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1541</v>
      </c>
      <c r="B3731" s="12">
        <v>88</v>
      </c>
      <c r="C3731" s="12">
        <v>14</v>
      </c>
      <c r="D3731" s="12" t="s">
        <v>570</v>
      </c>
      <c r="E3731" s="12">
        <v>2</v>
      </c>
      <c r="F3731" s="12">
        <v>1</v>
      </c>
      <c r="G3731" s="12">
        <v>15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1541</v>
      </c>
      <c r="B3732" s="12">
        <v>11</v>
      </c>
      <c r="C3732" s="12">
        <v>41</v>
      </c>
      <c r="D3732" s="12" t="s">
        <v>568</v>
      </c>
      <c r="E3732" s="12">
        <v>2</v>
      </c>
      <c r="F3732" s="12">
        <v>1</v>
      </c>
      <c r="G3732" s="12">
        <v>15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1541</v>
      </c>
      <c r="B3733" s="12">
        <v>11</v>
      </c>
      <c r="C3733" s="12">
        <v>41</v>
      </c>
      <c r="D3733" s="12" t="s">
        <v>1526</v>
      </c>
      <c r="E3733" s="12">
        <v>2</v>
      </c>
      <c r="F3733" s="12">
        <v>1</v>
      </c>
      <c r="G3733" s="12">
        <v>15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1541</v>
      </c>
      <c r="B3734" s="12">
        <v>11</v>
      </c>
      <c r="C3734" s="12">
        <v>41</v>
      </c>
      <c r="D3734" s="12" t="s">
        <v>580</v>
      </c>
      <c r="E3734" s="12">
        <v>2</v>
      </c>
      <c r="F3734" s="12">
        <v>2</v>
      </c>
      <c r="G3734" s="12">
        <v>15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1541</v>
      </c>
      <c r="B3735" s="12">
        <v>11</v>
      </c>
      <c r="C3735" s="12">
        <v>41</v>
      </c>
      <c r="D3735" s="12" t="s">
        <v>582</v>
      </c>
      <c r="E3735" s="12">
        <v>2</v>
      </c>
      <c r="F3735" s="12">
        <v>1</v>
      </c>
      <c r="G3735" s="12">
        <v>15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1541</v>
      </c>
      <c r="B3736" s="12">
        <v>11</v>
      </c>
      <c r="C3736" s="12">
        <v>41</v>
      </c>
      <c r="D3736" s="12" t="s">
        <v>570</v>
      </c>
      <c r="E3736" s="12">
        <v>2</v>
      </c>
      <c r="F3736" s="12">
        <v>1</v>
      </c>
      <c r="G3736" s="12">
        <v>15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1541</v>
      </c>
      <c r="B3737" s="12">
        <v>37</v>
      </c>
      <c r="C3737" s="12">
        <v>41</v>
      </c>
      <c r="D3737" s="12" t="s">
        <v>1526</v>
      </c>
      <c r="E3737" s="12">
        <v>2</v>
      </c>
      <c r="F3737" s="12">
        <v>1</v>
      </c>
      <c r="G3737" s="12">
        <v>15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1541</v>
      </c>
      <c r="B3738" s="12">
        <v>37</v>
      </c>
      <c r="C3738" s="12">
        <v>41</v>
      </c>
      <c r="D3738" s="12" t="s">
        <v>568</v>
      </c>
      <c r="E3738" s="12">
        <v>2</v>
      </c>
      <c r="F3738" s="12">
        <v>1</v>
      </c>
      <c r="G3738" s="12">
        <v>15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1541</v>
      </c>
      <c r="B3739" s="12">
        <v>37</v>
      </c>
      <c r="C3739" s="12">
        <v>41</v>
      </c>
      <c r="D3739" s="12" t="s">
        <v>580</v>
      </c>
      <c r="E3739" s="12">
        <v>2</v>
      </c>
      <c r="F3739" s="12">
        <v>2</v>
      </c>
      <c r="G3739" s="12">
        <v>15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1541</v>
      </c>
      <c r="B3740" s="12">
        <v>37</v>
      </c>
      <c r="C3740" s="12">
        <v>41</v>
      </c>
      <c r="D3740" s="12" t="s">
        <v>582</v>
      </c>
      <c r="E3740" s="12">
        <v>2</v>
      </c>
      <c r="F3740" s="12">
        <v>1</v>
      </c>
      <c r="G3740" s="12">
        <v>15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1541</v>
      </c>
      <c r="B3741" s="12">
        <v>37</v>
      </c>
      <c r="C3741" s="12">
        <v>41</v>
      </c>
      <c r="D3741" s="12" t="s">
        <v>1526</v>
      </c>
      <c r="E3741" s="12">
        <v>2</v>
      </c>
      <c r="F3741" s="12">
        <v>1</v>
      </c>
      <c r="G3741" s="12">
        <v>15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1541</v>
      </c>
      <c r="B3742" s="12">
        <v>63</v>
      </c>
      <c r="C3742" s="12">
        <v>41</v>
      </c>
      <c r="D3742" s="12" t="s">
        <v>568</v>
      </c>
      <c r="E3742" s="12">
        <v>2</v>
      </c>
      <c r="F3742" s="12">
        <v>1</v>
      </c>
      <c r="G3742" s="12">
        <v>15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1541</v>
      </c>
      <c r="B3743" s="12">
        <v>63</v>
      </c>
      <c r="C3743" s="12">
        <v>41</v>
      </c>
      <c r="D3743" s="12" t="s">
        <v>580</v>
      </c>
      <c r="E3743" s="12">
        <v>2</v>
      </c>
      <c r="F3743" s="12">
        <v>2</v>
      </c>
      <c r="G3743" s="12">
        <v>15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1541</v>
      </c>
      <c r="B3744" s="12">
        <v>63</v>
      </c>
      <c r="C3744" s="12">
        <v>41</v>
      </c>
      <c r="D3744" s="12" t="s">
        <v>582</v>
      </c>
      <c r="E3744" s="12">
        <v>2</v>
      </c>
      <c r="F3744" s="12">
        <v>1</v>
      </c>
      <c r="G3744" s="12">
        <v>15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1541</v>
      </c>
      <c r="B3745" s="12">
        <v>63</v>
      </c>
      <c r="C3745" s="12">
        <v>41</v>
      </c>
      <c r="D3745" s="12" t="s">
        <v>570</v>
      </c>
      <c r="E3745" s="12">
        <v>2</v>
      </c>
      <c r="F3745" s="12">
        <v>1</v>
      </c>
      <c r="G3745" s="12">
        <v>15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1541</v>
      </c>
      <c r="B3746" s="12">
        <v>63</v>
      </c>
      <c r="C3746" s="12">
        <v>41</v>
      </c>
      <c r="D3746" s="12" t="s">
        <v>1526</v>
      </c>
      <c r="E3746" s="12">
        <v>2</v>
      </c>
      <c r="F3746" s="12">
        <v>1</v>
      </c>
      <c r="G3746" s="12">
        <v>15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1541</v>
      </c>
      <c r="B3747" s="12">
        <v>89</v>
      </c>
      <c r="C3747" s="12">
        <v>41</v>
      </c>
      <c r="D3747" s="12" t="s">
        <v>568</v>
      </c>
      <c r="E3747" s="12">
        <v>2</v>
      </c>
      <c r="F3747" s="12">
        <v>1</v>
      </c>
      <c r="G3747" s="12">
        <v>15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1541</v>
      </c>
      <c r="B3748" s="12">
        <v>89</v>
      </c>
      <c r="C3748" s="12">
        <v>41</v>
      </c>
      <c r="D3748" s="12" t="s">
        <v>1526</v>
      </c>
      <c r="E3748" s="12">
        <v>2</v>
      </c>
      <c r="F3748" s="12">
        <v>1</v>
      </c>
      <c r="G3748" s="12">
        <v>15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1541</v>
      </c>
      <c r="B3749" s="12">
        <v>89</v>
      </c>
      <c r="C3749" s="12">
        <v>41</v>
      </c>
      <c r="D3749" s="12" t="s">
        <v>580</v>
      </c>
      <c r="E3749" s="12">
        <v>2</v>
      </c>
      <c r="F3749" s="12">
        <v>2</v>
      </c>
      <c r="G3749" s="12">
        <v>15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1541</v>
      </c>
      <c r="B3750" s="12">
        <v>89</v>
      </c>
      <c r="C3750" s="12">
        <v>41</v>
      </c>
      <c r="D3750" s="12" t="s">
        <v>582</v>
      </c>
      <c r="E3750" s="12">
        <v>2</v>
      </c>
      <c r="F3750" s="12">
        <v>1</v>
      </c>
      <c r="G3750" s="12">
        <v>15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1541</v>
      </c>
      <c r="B3751" s="12">
        <v>89</v>
      </c>
      <c r="C3751" s="12">
        <v>41</v>
      </c>
      <c r="D3751" s="12" t="s">
        <v>570</v>
      </c>
      <c r="E3751" s="12">
        <v>2</v>
      </c>
      <c r="F3751" s="12">
        <v>1</v>
      </c>
      <c r="G3751" s="12">
        <v>15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1541</v>
      </c>
      <c r="B3752" s="12">
        <v>12</v>
      </c>
      <c r="C3752" s="12">
        <v>74</v>
      </c>
      <c r="D3752" s="12" t="s">
        <v>568</v>
      </c>
      <c r="E3752" s="12">
        <v>2</v>
      </c>
      <c r="F3752" s="12">
        <v>1</v>
      </c>
      <c r="G3752" s="12">
        <v>15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1541</v>
      </c>
      <c r="B3753" s="12">
        <v>12</v>
      </c>
      <c r="C3753" s="12">
        <v>74</v>
      </c>
      <c r="D3753" s="12" t="s">
        <v>1526</v>
      </c>
      <c r="E3753" s="12">
        <v>2</v>
      </c>
      <c r="F3753" s="12">
        <v>1</v>
      </c>
      <c r="G3753" s="12">
        <v>15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1541</v>
      </c>
      <c r="B3754" s="12">
        <v>12</v>
      </c>
      <c r="C3754" s="12">
        <v>74</v>
      </c>
      <c r="D3754" s="12" t="s">
        <v>580</v>
      </c>
      <c r="E3754" s="12">
        <v>2</v>
      </c>
      <c r="F3754" s="12">
        <v>2</v>
      </c>
      <c r="G3754" s="12">
        <v>15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1541</v>
      </c>
      <c r="B3755" s="12">
        <v>12</v>
      </c>
      <c r="C3755" s="12">
        <v>74</v>
      </c>
      <c r="D3755" s="12" t="s">
        <v>582</v>
      </c>
      <c r="E3755" s="12">
        <v>2</v>
      </c>
      <c r="F3755" s="12">
        <v>1</v>
      </c>
      <c r="G3755" s="12">
        <v>15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1541</v>
      </c>
      <c r="B3756" s="12">
        <v>12</v>
      </c>
      <c r="C3756" s="12">
        <v>74</v>
      </c>
      <c r="D3756" s="12" t="s">
        <v>570</v>
      </c>
      <c r="E3756" s="12">
        <v>2</v>
      </c>
      <c r="F3756" s="12">
        <v>1</v>
      </c>
      <c r="G3756" s="12">
        <v>15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1541</v>
      </c>
      <c r="B3757" s="12">
        <v>37</v>
      </c>
      <c r="C3757" s="12">
        <v>73</v>
      </c>
      <c r="D3757" s="12" t="s">
        <v>568</v>
      </c>
      <c r="E3757" s="12">
        <v>2</v>
      </c>
      <c r="F3757" s="12">
        <v>1</v>
      </c>
      <c r="G3757" s="12">
        <v>15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1541</v>
      </c>
      <c r="B3758" s="12">
        <v>37</v>
      </c>
      <c r="C3758" s="12">
        <v>73</v>
      </c>
      <c r="D3758" s="12" t="s">
        <v>1526</v>
      </c>
      <c r="E3758" s="12">
        <v>2</v>
      </c>
      <c r="F3758" s="12">
        <v>1</v>
      </c>
      <c r="G3758" s="12">
        <v>15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1541</v>
      </c>
      <c r="B3759" s="12">
        <v>37</v>
      </c>
      <c r="C3759" s="12">
        <v>73</v>
      </c>
      <c r="D3759" s="12" t="s">
        <v>580</v>
      </c>
      <c r="E3759" s="12">
        <v>2</v>
      </c>
      <c r="F3759" s="12">
        <v>2</v>
      </c>
      <c r="G3759" s="12">
        <v>15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1541</v>
      </c>
      <c r="B3760" s="12">
        <v>37</v>
      </c>
      <c r="C3760" s="12">
        <v>73</v>
      </c>
      <c r="D3760" s="12" t="s">
        <v>582</v>
      </c>
      <c r="E3760" s="12">
        <v>2</v>
      </c>
      <c r="F3760" s="12">
        <v>1</v>
      </c>
      <c r="G3760" s="12">
        <v>15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1541</v>
      </c>
      <c r="B3761" s="12">
        <v>37</v>
      </c>
      <c r="C3761" s="12">
        <v>73</v>
      </c>
      <c r="D3761" s="12" t="s">
        <v>570</v>
      </c>
      <c r="E3761" s="12">
        <v>2</v>
      </c>
      <c r="F3761" s="12">
        <v>1</v>
      </c>
      <c r="G3761" s="12">
        <v>15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1541</v>
      </c>
      <c r="B3762" s="12">
        <v>63</v>
      </c>
      <c r="C3762" s="12">
        <v>73</v>
      </c>
      <c r="D3762" s="12" t="s">
        <v>568</v>
      </c>
      <c r="E3762" s="12">
        <v>2</v>
      </c>
      <c r="F3762" s="12">
        <v>1</v>
      </c>
      <c r="G3762" s="12">
        <v>15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1541</v>
      </c>
      <c r="B3763" s="12">
        <v>63</v>
      </c>
      <c r="C3763" s="12">
        <v>73</v>
      </c>
      <c r="D3763" s="12" t="s">
        <v>1526</v>
      </c>
      <c r="E3763" s="12">
        <v>2</v>
      </c>
      <c r="F3763" s="12">
        <v>1</v>
      </c>
      <c r="G3763" s="12">
        <v>15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1541</v>
      </c>
      <c r="B3764" s="12">
        <v>63</v>
      </c>
      <c r="C3764" s="12">
        <v>73</v>
      </c>
      <c r="D3764" s="12" t="s">
        <v>580</v>
      </c>
      <c r="E3764" s="12">
        <v>2</v>
      </c>
      <c r="F3764" s="12">
        <v>2</v>
      </c>
      <c r="G3764" s="12">
        <v>15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1541</v>
      </c>
      <c r="B3765" s="12">
        <v>63</v>
      </c>
      <c r="C3765" s="12">
        <v>73</v>
      </c>
      <c r="D3765" s="12" t="s">
        <v>582</v>
      </c>
      <c r="E3765" s="12">
        <v>2</v>
      </c>
      <c r="F3765" s="12">
        <v>1</v>
      </c>
      <c r="G3765" s="12">
        <v>15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1541</v>
      </c>
      <c r="B3766" s="12">
        <v>63</v>
      </c>
      <c r="C3766" s="12">
        <v>73</v>
      </c>
      <c r="D3766" s="12" t="s">
        <v>570</v>
      </c>
      <c r="E3766" s="12">
        <v>2</v>
      </c>
      <c r="F3766" s="12">
        <v>1</v>
      </c>
      <c r="G3766" s="12">
        <v>15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1541</v>
      </c>
      <c r="B3767" s="12">
        <v>87</v>
      </c>
      <c r="C3767" s="12">
        <v>73</v>
      </c>
      <c r="D3767" s="12" t="s">
        <v>568</v>
      </c>
      <c r="E3767" s="12">
        <v>2</v>
      </c>
      <c r="F3767" s="12">
        <v>1</v>
      </c>
      <c r="G3767" s="12">
        <v>15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1541</v>
      </c>
      <c r="B3768" s="12">
        <v>87</v>
      </c>
      <c r="C3768" s="12">
        <v>73</v>
      </c>
      <c r="D3768" s="12" t="s">
        <v>1526</v>
      </c>
      <c r="E3768" s="12">
        <v>2</v>
      </c>
      <c r="F3768" s="12">
        <v>1</v>
      </c>
      <c r="G3768" s="12">
        <v>15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1541</v>
      </c>
      <c r="B3769" s="12">
        <v>87</v>
      </c>
      <c r="C3769" s="12">
        <v>73</v>
      </c>
      <c r="D3769" s="12" t="s">
        <v>580</v>
      </c>
      <c r="E3769" s="12">
        <v>2</v>
      </c>
      <c r="F3769" s="12">
        <v>2</v>
      </c>
      <c r="G3769" s="12">
        <v>15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1541</v>
      </c>
      <c r="B3770" s="12">
        <v>87</v>
      </c>
      <c r="C3770" s="12">
        <v>73</v>
      </c>
      <c r="D3770" s="12" t="s">
        <v>582</v>
      </c>
      <c r="E3770" s="12">
        <v>2</v>
      </c>
      <c r="F3770" s="12">
        <v>1</v>
      </c>
      <c r="G3770" s="12">
        <v>15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1541</v>
      </c>
      <c r="B3771" s="12">
        <v>87</v>
      </c>
      <c r="C3771" s="12">
        <v>73</v>
      </c>
      <c r="D3771" s="12" t="s">
        <v>570</v>
      </c>
      <c r="E3771" s="12">
        <v>2</v>
      </c>
      <c r="F3771" s="12">
        <v>1</v>
      </c>
      <c r="G3771" s="12">
        <v>15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2" spans="1:14">
      <c r="A3772" s="11" t="s">
        <v>1541</v>
      </c>
      <c r="B3772" s="12">
        <v>50</v>
      </c>
      <c r="C3772" s="12">
        <v>50</v>
      </c>
      <c r="D3772" s="12" t="s">
        <v>567</v>
      </c>
      <c r="E3772" s="12">
        <v>50</v>
      </c>
      <c r="F3772" s="12">
        <v>2</v>
      </c>
      <c r="G3772" s="12">
        <v>15</v>
      </c>
      <c r="H3772" s="12">
        <v>0</v>
      </c>
      <c r="I3772" s="12">
        <v>246</v>
      </c>
      <c r="J3772" s="12">
        <v>0</v>
      </c>
      <c r="K3772" s="12">
        <v>0</v>
      </c>
      <c r="L3772" s="12">
        <v>0</v>
      </c>
      <c r="M3772" s="12">
        <v>0</v>
      </c>
      <c r="N3772" s="12">
        <v>0</v>
      </c>
    </row>
    <row r="3773" spans="1:14">
      <c r="A3773" s="11" t="s">
        <v>1541</v>
      </c>
      <c r="B3773" s="12">
        <v>50</v>
      </c>
      <c r="C3773" s="12">
        <v>50</v>
      </c>
      <c r="D3773" s="12" t="s">
        <v>566</v>
      </c>
      <c r="E3773" s="12">
        <v>50</v>
      </c>
      <c r="F3773" s="12">
        <v>2</v>
      </c>
      <c r="G3773" s="12">
        <v>15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1541</v>
      </c>
      <c r="B3774" s="12">
        <v>50</v>
      </c>
      <c r="C3774" s="12">
        <v>50</v>
      </c>
      <c r="D3774" s="12" t="s">
        <v>569</v>
      </c>
      <c r="E3774" s="12">
        <v>50</v>
      </c>
      <c r="F3774" s="12">
        <v>2</v>
      </c>
      <c r="G3774" s="12">
        <v>15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6" spans="1:14">
      <c r="A3776" s="11" t="s">
        <v>1542</v>
      </c>
      <c r="B3776" s="12">
        <v>11</v>
      </c>
      <c r="C3776" s="12">
        <v>13</v>
      </c>
      <c r="D3776" s="12" t="s">
        <v>568</v>
      </c>
      <c r="E3776" s="12">
        <v>2</v>
      </c>
      <c r="F3776" s="12">
        <v>1</v>
      </c>
      <c r="G3776" s="12">
        <v>15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1542</v>
      </c>
      <c r="B3777" s="12">
        <v>11</v>
      </c>
      <c r="C3777" s="12">
        <v>13</v>
      </c>
      <c r="D3777" s="12" t="s">
        <v>570</v>
      </c>
      <c r="E3777" s="12">
        <v>2</v>
      </c>
      <c r="F3777" s="12">
        <v>1</v>
      </c>
      <c r="G3777" s="12">
        <v>15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1542</v>
      </c>
      <c r="B3778" s="12">
        <v>11</v>
      </c>
      <c r="C3778" s="12">
        <v>13</v>
      </c>
      <c r="D3778" s="12" t="s">
        <v>1526</v>
      </c>
      <c r="E3778" s="12">
        <v>2</v>
      </c>
      <c r="F3778" s="12">
        <v>1</v>
      </c>
      <c r="G3778" s="12">
        <v>15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1542</v>
      </c>
      <c r="B3779" s="12">
        <v>11</v>
      </c>
      <c r="C3779" s="12">
        <v>13</v>
      </c>
      <c r="D3779" s="12" t="s">
        <v>580</v>
      </c>
      <c r="E3779" s="12">
        <v>2</v>
      </c>
      <c r="F3779" s="12">
        <v>2</v>
      </c>
      <c r="G3779" s="12">
        <v>15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1542</v>
      </c>
      <c r="B3780" s="12">
        <v>11</v>
      </c>
      <c r="C3780" s="12">
        <v>13</v>
      </c>
      <c r="D3780" s="12" t="s">
        <v>582</v>
      </c>
      <c r="E3780" s="12">
        <v>2</v>
      </c>
      <c r="F3780" s="12">
        <v>1</v>
      </c>
      <c r="G3780" s="12">
        <v>15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1542</v>
      </c>
      <c r="B3781" s="12">
        <v>37</v>
      </c>
      <c r="C3781" s="12">
        <v>13</v>
      </c>
      <c r="D3781" s="12" t="s">
        <v>568</v>
      </c>
      <c r="E3781" s="12">
        <v>2</v>
      </c>
      <c r="F3781" s="12">
        <v>1</v>
      </c>
      <c r="G3781" s="12">
        <v>15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1542</v>
      </c>
      <c r="B3782" s="12">
        <v>37</v>
      </c>
      <c r="C3782" s="12">
        <v>13</v>
      </c>
      <c r="D3782" s="12" t="s">
        <v>570</v>
      </c>
      <c r="E3782" s="12">
        <v>2</v>
      </c>
      <c r="F3782" s="12">
        <v>1</v>
      </c>
      <c r="G3782" s="12">
        <v>15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1542</v>
      </c>
      <c r="B3783" s="12">
        <v>37</v>
      </c>
      <c r="C3783" s="12">
        <v>13</v>
      </c>
      <c r="D3783" s="12" t="s">
        <v>1526</v>
      </c>
      <c r="E3783" s="12">
        <v>2</v>
      </c>
      <c r="F3783" s="12">
        <v>1</v>
      </c>
      <c r="G3783" s="12">
        <v>15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1542</v>
      </c>
      <c r="B3784" s="12">
        <v>37</v>
      </c>
      <c r="C3784" s="12">
        <v>13</v>
      </c>
      <c r="D3784" s="12" t="s">
        <v>580</v>
      </c>
      <c r="E3784" s="12">
        <v>2</v>
      </c>
      <c r="F3784" s="12">
        <v>2</v>
      </c>
      <c r="G3784" s="12">
        <v>15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1542</v>
      </c>
      <c r="B3785" s="12">
        <v>37</v>
      </c>
      <c r="C3785" s="12">
        <v>13</v>
      </c>
      <c r="D3785" s="12" t="s">
        <v>582</v>
      </c>
      <c r="E3785" s="12">
        <v>2</v>
      </c>
      <c r="F3785" s="12">
        <v>1</v>
      </c>
      <c r="G3785" s="12">
        <v>15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1542</v>
      </c>
      <c r="B3786" s="12">
        <v>63</v>
      </c>
      <c r="C3786" s="12">
        <v>13</v>
      </c>
      <c r="D3786" s="12" t="s">
        <v>568</v>
      </c>
      <c r="E3786" s="12">
        <v>2</v>
      </c>
      <c r="F3786" s="12">
        <v>1</v>
      </c>
      <c r="G3786" s="12">
        <v>15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1542</v>
      </c>
      <c r="B3787" s="12">
        <v>63</v>
      </c>
      <c r="C3787" s="12">
        <v>13</v>
      </c>
      <c r="D3787" s="12" t="s">
        <v>1526</v>
      </c>
      <c r="E3787" s="12">
        <v>2</v>
      </c>
      <c r="F3787" s="12">
        <v>1</v>
      </c>
      <c r="G3787" s="12">
        <v>15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1542</v>
      </c>
      <c r="B3788" s="12">
        <v>63</v>
      </c>
      <c r="C3788" s="12">
        <v>13</v>
      </c>
      <c r="D3788" s="12" t="s">
        <v>580</v>
      </c>
      <c r="E3788" s="12">
        <v>2</v>
      </c>
      <c r="F3788" s="12">
        <v>2</v>
      </c>
      <c r="G3788" s="12">
        <v>15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1542</v>
      </c>
      <c r="B3789" s="12">
        <v>63</v>
      </c>
      <c r="C3789" s="12">
        <v>13</v>
      </c>
      <c r="D3789" s="12" t="s">
        <v>582</v>
      </c>
      <c r="E3789" s="12">
        <v>2</v>
      </c>
      <c r="F3789" s="12">
        <v>1</v>
      </c>
      <c r="G3789" s="12">
        <v>15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1542</v>
      </c>
      <c r="B3790" s="12">
        <v>63</v>
      </c>
      <c r="C3790" s="12">
        <v>13</v>
      </c>
      <c r="D3790" s="12" t="s">
        <v>570</v>
      </c>
      <c r="E3790" s="12">
        <v>2</v>
      </c>
      <c r="F3790" s="12">
        <v>1</v>
      </c>
      <c r="G3790" s="12">
        <v>15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1542</v>
      </c>
      <c r="B3791" s="12">
        <v>88</v>
      </c>
      <c r="C3791" s="12">
        <v>14</v>
      </c>
      <c r="D3791" s="12" t="s">
        <v>568</v>
      </c>
      <c r="E3791" s="12">
        <v>2</v>
      </c>
      <c r="F3791" s="12">
        <v>1</v>
      </c>
      <c r="G3791" s="12">
        <v>15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1542</v>
      </c>
      <c r="B3792" s="12">
        <v>88</v>
      </c>
      <c r="C3792" s="12">
        <v>14</v>
      </c>
      <c r="D3792" s="12" t="s">
        <v>1526</v>
      </c>
      <c r="E3792" s="12">
        <v>2</v>
      </c>
      <c r="F3792" s="12">
        <v>1</v>
      </c>
      <c r="G3792" s="12">
        <v>15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1542</v>
      </c>
      <c r="B3793" s="12">
        <v>88</v>
      </c>
      <c r="C3793" s="12">
        <v>14</v>
      </c>
      <c r="D3793" s="12" t="s">
        <v>580</v>
      </c>
      <c r="E3793" s="12">
        <v>2</v>
      </c>
      <c r="F3793" s="12">
        <v>2</v>
      </c>
      <c r="G3793" s="12">
        <v>15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1542</v>
      </c>
      <c r="B3794" s="12">
        <v>88</v>
      </c>
      <c r="C3794" s="12">
        <v>14</v>
      </c>
      <c r="D3794" s="12" t="s">
        <v>582</v>
      </c>
      <c r="E3794" s="12">
        <v>2</v>
      </c>
      <c r="F3794" s="12">
        <v>1</v>
      </c>
      <c r="G3794" s="12">
        <v>15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1542</v>
      </c>
      <c r="B3795" s="12">
        <v>88</v>
      </c>
      <c r="C3795" s="12">
        <v>14</v>
      </c>
      <c r="D3795" s="12" t="s">
        <v>570</v>
      </c>
      <c r="E3795" s="12">
        <v>2</v>
      </c>
      <c r="F3795" s="12">
        <v>1</v>
      </c>
      <c r="G3795" s="12">
        <v>15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1542</v>
      </c>
      <c r="B3796" s="12">
        <v>11</v>
      </c>
      <c r="C3796" s="12">
        <v>41</v>
      </c>
      <c r="D3796" s="12" t="s">
        <v>568</v>
      </c>
      <c r="E3796" s="12">
        <v>2</v>
      </c>
      <c r="F3796" s="12">
        <v>1</v>
      </c>
      <c r="G3796" s="12">
        <v>15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1542</v>
      </c>
      <c r="B3797" s="12">
        <v>11</v>
      </c>
      <c r="C3797" s="12">
        <v>41</v>
      </c>
      <c r="D3797" s="12" t="s">
        <v>1526</v>
      </c>
      <c r="E3797" s="12">
        <v>2</v>
      </c>
      <c r="F3797" s="12">
        <v>1</v>
      </c>
      <c r="G3797" s="12">
        <v>15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1542</v>
      </c>
      <c r="B3798" s="12">
        <v>11</v>
      </c>
      <c r="C3798" s="12">
        <v>41</v>
      </c>
      <c r="D3798" s="12" t="s">
        <v>580</v>
      </c>
      <c r="E3798" s="12">
        <v>2</v>
      </c>
      <c r="F3798" s="12">
        <v>2</v>
      </c>
      <c r="G3798" s="12">
        <v>15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1542</v>
      </c>
      <c r="B3799" s="12">
        <v>11</v>
      </c>
      <c r="C3799" s="12">
        <v>41</v>
      </c>
      <c r="D3799" s="12" t="s">
        <v>582</v>
      </c>
      <c r="E3799" s="12">
        <v>2</v>
      </c>
      <c r="F3799" s="12">
        <v>1</v>
      </c>
      <c r="G3799" s="12">
        <v>15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1542</v>
      </c>
      <c r="B3800" s="12">
        <v>11</v>
      </c>
      <c r="C3800" s="12">
        <v>41</v>
      </c>
      <c r="D3800" s="12" t="s">
        <v>570</v>
      </c>
      <c r="E3800" s="12">
        <v>2</v>
      </c>
      <c r="F3800" s="12">
        <v>1</v>
      </c>
      <c r="G3800" s="12">
        <v>15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1542</v>
      </c>
      <c r="B3801" s="12">
        <v>37</v>
      </c>
      <c r="C3801" s="12">
        <v>41</v>
      </c>
      <c r="D3801" s="12" t="s">
        <v>1526</v>
      </c>
      <c r="E3801" s="12">
        <v>2</v>
      </c>
      <c r="F3801" s="12">
        <v>1</v>
      </c>
      <c r="G3801" s="12">
        <v>15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1542</v>
      </c>
      <c r="B3802" s="12">
        <v>37</v>
      </c>
      <c r="C3802" s="12">
        <v>41</v>
      </c>
      <c r="D3802" s="12" t="s">
        <v>568</v>
      </c>
      <c r="E3802" s="12">
        <v>2</v>
      </c>
      <c r="F3802" s="12">
        <v>1</v>
      </c>
      <c r="G3802" s="12">
        <v>15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1542</v>
      </c>
      <c r="B3803" s="12">
        <v>37</v>
      </c>
      <c r="C3803" s="12">
        <v>41</v>
      </c>
      <c r="D3803" s="12" t="s">
        <v>580</v>
      </c>
      <c r="E3803" s="12">
        <v>2</v>
      </c>
      <c r="F3803" s="12">
        <v>2</v>
      </c>
      <c r="G3803" s="12">
        <v>15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1542</v>
      </c>
      <c r="B3804" s="12">
        <v>37</v>
      </c>
      <c r="C3804" s="12">
        <v>41</v>
      </c>
      <c r="D3804" s="12" t="s">
        <v>582</v>
      </c>
      <c r="E3804" s="12">
        <v>2</v>
      </c>
      <c r="F3804" s="12">
        <v>1</v>
      </c>
      <c r="G3804" s="12">
        <v>15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1542</v>
      </c>
      <c r="B3805" s="12">
        <v>37</v>
      </c>
      <c r="C3805" s="12">
        <v>41</v>
      </c>
      <c r="D3805" s="12" t="s">
        <v>1526</v>
      </c>
      <c r="E3805" s="12">
        <v>2</v>
      </c>
      <c r="F3805" s="12">
        <v>1</v>
      </c>
      <c r="G3805" s="12">
        <v>15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1542</v>
      </c>
      <c r="B3806" s="12">
        <v>63</v>
      </c>
      <c r="C3806" s="12">
        <v>41</v>
      </c>
      <c r="D3806" s="12" t="s">
        <v>1526</v>
      </c>
      <c r="E3806" s="12">
        <v>2</v>
      </c>
      <c r="F3806" s="12">
        <v>1</v>
      </c>
      <c r="G3806" s="12">
        <v>15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1542</v>
      </c>
      <c r="B3807" s="12">
        <v>63</v>
      </c>
      <c r="C3807" s="12">
        <v>41</v>
      </c>
      <c r="D3807" s="12" t="s">
        <v>568</v>
      </c>
      <c r="E3807" s="12">
        <v>2</v>
      </c>
      <c r="F3807" s="12">
        <v>1</v>
      </c>
      <c r="G3807" s="12">
        <v>15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1542</v>
      </c>
      <c r="B3808" s="12">
        <v>63</v>
      </c>
      <c r="C3808" s="12">
        <v>41</v>
      </c>
      <c r="D3808" s="12" t="s">
        <v>580</v>
      </c>
      <c r="E3808" s="12">
        <v>2</v>
      </c>
      <c r="F3808" s="12">
        <v>2</v>
      </c>
      <c r="G3808" s="12">
        <v>15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1542</v>
      </c>
      <c r="B3809" s="12">
        <v>63</v>
      </c>
      <c r="C3809" s="12">
        <v>41</v>
      </c>
      <c r="D3809" s="12" t="s">
        <v>582</v>
      </c>
      <c r="E3809" s="12">
        <v>2</v>
      </c>
      <c r="F3809" s="12">
        <v>1</v>
      </c>
      <c r="G3809" s="12">
        <v>15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1542</v>
      </c>
      <c r="B3810" s="12">
        <v>63</v>
      </c>
      <c r="C3810" s="12">
        <v>41</v>
      </c>
      <c r="D3810" s="12" t="s">
        <v>570</v>
      </c>
      <c r="E3810" s="12">
        <v>2</v>
      </c>
      <c r="F3810" s="12">
        <v>2</v>
      </c>
      <c r="G3810" s="12">
        <v>15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1542</v>
      </c>
      <c r="B3811" s="12">
        <v>89</v>
      </c>
      <c r="C3811" s="12">
        <v>41</v>
      </c>
      <c r="D3811" s="12" t="s">
        <v>568</v>
      </c>
      <c r="E3811" s="12">
        <v>2</v>
      </c>
      <c r="F3811" s="12">
        <v>1</v>
      </c>
      <c r="G3811" s="12">
        <v>15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1542</v>
      </c>
      <c r="B3812" s="12">
        <v>89</v>
      </c>
      <c r="C3812" s="12">
        <v>41</v>
      </c>
      <c r="D3812" s="12" t="s">
        <v>1526</v>
      </c>
      <c r="E3812" s="12">
        <v>2</v>
      </c>
      <c r="F3812" s="12">
        <v>1</v>
      </c>
      <c r="G3812" s="12">
        <v>15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1542</v>
      </c>
      <c r="B3813" s="12">
        <v>89</v>
      </c>
      <c r="C3813" s="12">
        <v>41</v>
      </c>
      <c r="D3813" s="12" t="s">
        <v>580</v>
      </c>
      <c r="E3813" s="12">
        <v>2</v>
      </c>
      <c r="F3813" s="12">
        <v>2</v>
      </c>
      <c r="G3813" s="12">
        <v>15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1542</v>
      </c>
      <c r="B3814" s="12">
        <v>89</v>
      </c>
      <c r="C3814" s="12">
        <v>41</v>
      </c>
      <c r="D3814" s="12" t="s">
        <v>582</v>
      </c>
      <c r="E3814" s="12">
        <v>2</v>
      </c>
      <c r="F3814" s="12">
        <v>1</v>
      </c>
      <c r="G3814" s="12">
        <v>15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1542</v>
      </c>
      <c r="B3815" s="12">
        <v>89</v>
      </c>
      <c r="C3815" s="12">
        <v>41</v>
      </c>
      <c r="D3815" s="12" t="s">
        <v>570</v>
      </c>
      <c r="E3815" s="12">
        <v>2</v>
      </c>
      <c r="F3815" s="12">
        <v>1</v>
      </c>
      <c r="G3815" s="12">
        <v>15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1542</v>
      </c>
      <c r="B3816" s="12">
        <v>12</v>
      </c>
      <c r="C3816" s="12">
        <v>74</v>
      </c>
      <c r="D3816" s="12" t="s">
        <v>568</v>
      </c>
      <c r="E3816" s="12">
        <v>2</v>
      </c>
      <c r="F3816" s="12">
        <v>1</v>
      </c>
      <c r="G3816" s="12">
        <v>15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1542</v>
      </c>
      <c r="B3817" s="12">
        <v>12</v>
      </c>
      <c r="C3817" s="12">
        <v>74</v>
      </c>
      <c r="D3817" s="12" t="s">
        <v>1526</v>
      </c>
      <c r="E3817" s="12">
        <v>2</v>
      </c>
      <c r="F3817" s="12">
        <v>1</v>
      </c>
      <c r="G3817" s="12">
        <v>15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1542</v>
      </c>
      <c r="B3818" s="12">
        <v>12</v>
      </c>
      <c r="C3818" s="12">
        <v>74</v>
      </c>
      <c r="D3818" s="12" t="s">
        <v>580</v>
      </c>
      <c r="E3818" s="12">
        <v>2</v>
      </c>
      <c r="F3818" s="12">
        <v>2</v>
      </c>
      <c r="G3818" s="12">
        <v>15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1542</v>
      </c>
      <c r="B3819" s="12">
        <v>12</v>
      </c>
      <c r="C3819" s="12">
        <v>74</v>
      </c>
      <c r="D3819" s="12" t="s">
        <v>582</v>
      </c>
      <c r="E3819" s="12">
        <v>2</v>
      </c>
      <c r="F3819" s="12">
        <v>1</v>
      </c>
      <c r="G3819" s="12">
        <v>15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1542</v>
      </c>
      <c r="B3820" s="12">
        <v>12</v>
      </c>
      <c r="C3820" s="12">
        <v>74</v>
      </c>
      <c r="D3820" s="12" t="s">
        <v>570</v>
      </c>
      <c r="E3820" s="12">
        <v>2</v>
      </c>
      <c r="F3820" s="12">
        <v>1</v>
      </c>
      <c r="G3820" s="12">
        <v>15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1542</v>
      </c>
      <c r="B3821" s="12">
        <v>37</v>
      </c>
      <c r="C3821" s="12">
        <v>73</v>
      </c>
      <c r="D3821" s="12" t="s">
        <v>568</v>
      </c>
      <c r="E3821" s="12">
        <v>2</v>
      </c>
      <c r="F3821" s="12">
        <v>1</v>
      </c>
      <c r="G3821" s="12">
        <v>15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1542</v>
      </c>
      <c r="B3822" s="12">
        <v>37</v>
      </c>
      <c r="C3822" s="12">
        <v>73</v>
      </c>
      <c r="D3822" s="12" t="s">
        <v>1526</v>
      </c>
      <c r="E3822" s="12">
        <v>2</v>
      </c>
      <c r="F3822" s="12">
        <v>1</v>
      </c>
      <c r="G3822" s="12">
        <v>15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1542</v>
      </c>
      <c r="B3823" s="12">
        <v>37</v>
      </c>
      <c r="C3823" s="12">
        <v>73</v>
      </c>
      <c r="D3823" s="12" t="s">
        <v>580</v>
      </c>
      <c r="E3823" s="12">
        <v>2</v>
      </c>
      <c r="F3823" s="12">
        <v>2</v>
      </c>
      <c r="G3823" s="12">
        <v>15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1542</v>
      </c>
      <c r="B3824" s="12">
        <v>37</v>
      </c>
      <c r="C3824" s="12">
        <v>73</v>
      </c>
      <c r="D3824" s="12" t="s">
        <v>582</v>
      </c>
      <c r="E3824" s="12">
        <v>2</v>
      </c>
      <c r="F3824" s="12">
        <v>1</v>
      </c>
      <c r="G3824" s="12">
        <v>15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1542</v>
      </c>
      <c r="B3825" s="12">
        <v>37</v>
      </c>
      <c r="C3825" s="12">
        <v>73</v>
      </c>
      <c r="D3825" s="12" t="s">
        <v>570</v>
      </c>
      <c r="E3825" s="12">
        <v>2</v>
      </c>
      <c r="F3825" s="12">
        <v>1</v>
      </c>
      <c r="G3825" s="12">
        <v>15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1542</v>
      </c>
      <c r="B3826" s="12">
        <v>63</v>
      </c>
      <c r="C3826" s="12">
        <v>73</v>
      </c>
      <c r="D3826" s="12" t="s">
        <v>568</v>
      </c>
      <c r="E3826" s="12">
        <v>2</v>
      </c>
      <c r="F3826" s="12">
        <v>1</v>
      </c>
      <c r="G3826" s="12">
        <v>15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1542</v>
      </c>
      <c r="B3827" s="12">
        <v>63</v>
      </c>
      <c r="C3827" s="12">
        <v>73</v>
      </c>
      <c r="D3827" s="12" t="s">
        <v>1526</v>
      </c>
      <c r="E3827" s="12">
        <v>2</v>
      </c>
      <c r="F3827" s="12">
        <v>1</v>
      </c>
      <c r="G3827" s="12">
        <v>15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1542</v>
      </c>
      <c r="B3828" s="12">
        <v>63</v>
      </c>
      <c r="C3828" s="12">
        <v>73</v>
      </c>
      <c r="D3828" s="12" t="s">
        <v>580</v>
      </c>
      <c r="E3828" s="12">
        <v>2</v>
      </c>
      <c r="F3828" s="12">
        <v>2</v>
      </c>
      <c r="G3828" s="12">
        <v>15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1542</v>
      </c>
      <c r="B3829" s="12">
        <v>63</v>
      </c>
      <c r="C3829" s="12">
        <v>73</v>
      </c>
      <c r="D3829" s="12" t="s">
        <v>582</v>
      </c>
      <c r="E3829" s="12">
        <v>2</v>
      </c>
      <c r="F3829" s="12">
        <v>1</v>
      </c>
      <c r="G3829" s="12">
        <v>15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1542</v>
      </c>
      <c r="B3830" s="12">
        <v>63</v>
      </c>
      <c r="C3830" s="12">
        <v>73</v>
      </c>
      <c r="D3830" s="12" t="s">
        <v>570</v>
      </c>
      <c r="E3830" s="12">
        <v>2</v>
      </c>
      <c r="F3830" s="12">
        <v>1</v>
      </c>
      <c r="G3830" s="12">
        <v>15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1542</v>
      </c>
      <c r="B3831" s="12">
        <v>87</v>
      </c>
      <c r="C3831" s="12">
        <v>73</v>
      </c>
      <c r="D3831" s="12" t="s">
        <v>568</v>
      </c>
      <c r="E3831" s="12">
        <v>2</v>
      </c>
      <c r="F3831" s="12">
        <v>1</v>
      </c>
      <c r="G3831" s="12">
        <v>15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1542</v>
      </c>
      <c r="B3832" s="12">
        <v>87</v>
      </c>
      <c r="C3832" s="12">
        <v>73</v>
      </c>
      <c r="D3832" s="12" t="s">
        <v>1526</v>
      </c>
      <c r="E3832" s="12">
        <v>2</v>
      </c>
      <c r="F3832" s="12">
        <v>1</v>
      </c>
      <c r="G3832" s="12">
        <v>15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1542</v>
      </c>
      <c r="B3833" s="12">
        <v>87</v>
      </c>
      <c r="C3833" s="12">
        <v>73</v>
      </c>
      <c r="D3833" s="12" t="s">
        <v>580</v>
      </c>
      <c r="E3833" s="12">
        <v>2</v>
      </c>
      <c r="F3833" s="12">
        <v>2</v>
      </c>
      <c r="G3833" s="12">
        <v>15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1542</v>
      </c>
      <c r="B3834" s="12">
        <v>87</v>
      </c>
      <c r="C3834" s="12">
        <v>73</v>
      </c>
      <c r="D3834" s="12" t="s">
        <v>582</v>
      </c>
      <c r="E3834" s="12">
        <v>2</v>
      </c>
      <c r="F3834" s="12">
        <v>1</v>
      </c>
      <c r="G3834" s="12">
        <v>15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1542</v>
      </c>
      <c r="B3835" s="12">
        <v>87</v>
      </c>
      <c r="C3835" s="12">
        <v>73</v>
      </c>
      <c r="D3835" s="12" t="s">
        <v>570</v>
      </c>
      <c r="E3835" s="12">
        <v>2</v>
      </c>
      <c r="F3835" s="12">
        <v>2</v>
      </c>
      <c r="G3835" s="12">
        <v>15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6" spans="1:14">
      <c r="A3836" s="11" t="s">
        <v>1542</v>
      </c>
      <c r="B3836" s="12">
        <v>50</v>
      </c>
      <c r="C3836" s="12">
        <v>50</v>
      </c>
      <c r="D3836" s="12" t="s">
        <v>567</v>
      </c>
      <c r="E3836" s="12">
        <v>50</v>
      </c>
      <c r="F3836" s="12">
        <v>2</v>
      </c>
      <c r="G3836" s="12">
        <v>15</v>
      </c>
      <c r="H3836" s="12">
        <v>0</v>
      </c>
      <c r="I3836" s="12">
        <v>246</v>
      </c>
      <c r="J3836" s="12">
        <v>0</v>
      </c>
      <c r="K3836" s="12">
        <v>0</v>
      </c>
      <c r="L3836" s="12">
        <v>0</v>
      </c>
      <c r="M3836" s="12">
        <v>0</v>
      </c>
      <c r="N3836" s="12">
        <v>0</v>
      </c>
    </row>
    <row r="3837" spans="1:14">
      <c r="A3837" s="11" t="s">
        <v>1542</v>
      </c>
      <c r="B3837" s="12">
        <v>50</v>
      </c>
      <c r="C3837" s="12">
        <v>50</v>
      </c>
      <c r="D3837" s="12" t="s">
        <v>566</v>
      </c>
      <c r="E3837" s="12">
        <v>50</v>
      </c>
      <c r="F3837" s="12">
        <v>2</v>
      </c>
      <c r="G3837" s="12">
        <v>15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1542</v>
      </c>
      <c r="B3838" s="12">
        <v>50</v>
      </c>
      <c r="C3838" s="12">
        <v>50</v>
      </c>
      <c r="D3838" s="12" t="s">
        <v>569</v>
      </c>
      <c r="E3838" s="12">
        <v>50</v>
      </c>
      <c r="F3838" s="12">
        <v>2</v>
      </c>
      <c r="G3838" s="12">
        <v>15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40" spans="1:14">
      <c r="A3840" s="11" t="s">
        <v>1543</v>
      </c>
      <c r="B3840" s="12">
        <v>11</v>
      </c>
      <c r="C3840" s="12">
        <v>13</v>
      </c>
      <c r="D3840" s="12" t="s">
        <v>568</v>
      </c>
      <c r="E3840" s="12">
        <v>2</v>
      </c>
      <c r="F3840" s="12">
        <v>1</v>
      </c>
      <c r="G3840" s="12">
        <v>15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1543</v>
      </c>
      <c r="B3841" s="12">
        <v>11</v>
      </c>
      <c r="C3841" s="12">
        <v>13</v>
      </c>
      <c r="D3841" s="12" t="s">
        <v>570</v>
      </c>
      <c r="E3841" s="12">
        <v>2</v>
      </c>
      <c r="F3841" s="12">
        <v>1</v>
      </c>
      <c r="G3841" s="12">
        <v>15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1543</v>
      </c>
      <c r="B3842" s="12">
        <v>11</v>
      </c>
      <c r="C3842" s="12">
        <v>13</v>
      </c>
      <c r="D3842" s="12" t="s">
        <v>1526</v>
      </c>
      <c r="E3842" s="12">
        <v>2</v>
      </c>
      <c r="F3842" s="12">
        <v>1</v>
      </c>
      <c r="G3842" s="12">
        <v>15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1543</v>
      </c>
      <c r="B3843" s="12">
        <v>11</v>
      </c>
      <c r="C3843" s="12">
        <v>13</v>
      </c>
      <c r="D3843" s="12" t="s">
        <v>580</v>
      </c>
      <c r="E3843" s="12">
        <v>2</v>
      </c>
      <c r="F3843" s="12">
        <v>2</v>
      </c>
      <c r="G3843" s="12">
        <v>15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1543</v>
      </c>
      <c r="B3844" s="12">
        <v>11</v>
      </c>
      <c r="C3844" s="12">
        <v>13</v>
      </c>
      <c r="D3844" s="12" t="s">
        <v>582</v>
      </c>
      <c r="E3844" s="12">
        <v>2</v>
      </c>
      <c r="F3844" s="12">
        <v>1</v>
      </c>
      <c r="G3844" s="12">
        <v>15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1543</v>
      </c>
      <c r="B3845" s="12">
        <v>37</v>
      </c>
      <c r="C3845" s="12">
        <v>13</v>
      </c>
      <c r="D3845" s="12" t="s">
        <v>568</v>
      </c>
      <c r="E3845" s="12">
        <v>2</v>
      </c>
      <c r="F3845" s="12">
        <v>1</v>
      </c>
      <c r="G3845" s="12">
        <v>15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1543</v>
      </c>
      <c r="B3846" s="12">
        <v>37</v>
      </c>
      <c r="C3846" s="12">
        <v>13</v>
      </c>
      <c r="D3846" s="12" t="s">
        <v>570</v>
      </c>
      <c r="E3846" s="12">
        <v>2</v>
      </c>
      <c r="F3846" s="12">
        <v>1</v>
      </c>
      <c r="G3846" s="12">
        <v>15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1543</v>
      </c>
      <c r="B3847" s="12">
        <v>37</v>
      </c>
      <c r="C3847" s="12">
        <v>13</v>
      </c>
      <c r="D3847" s="12" t="s">
        <v>1526</v>
      </c>
      <c r="E3847" s="12">
        <v>2</v>
      </c>
      <c r="F3847" s="12">
        <v>1</v>
      </c>
      <c r="G3847" s="12">
        <v>15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1543</v>
      </c>
      <c r="B3848" s="12">
        <v>37</v>
      </c>
      <c r="C3848" s="12">
        <v>13</v>
      </c>
      <c r="D3848" s="12" t="s">
        <v>580</v>
      </c>
      <c r="E3848" s="12">
        <v>2</v>
      </c>
      <c r="F3848" s="12">
        <v>2</v>
      </c>
      <c r="G3848" s="12">
        <v>15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1543</v>
      </c>
      <c r="B3849" s="12">
        <v>37</v>
      </c>
      <c r="C3849" s="12">
        <v>13</v>
      </c>
      <c r="D3849" s="12" t="s">
        <v>582</v>
      </c>
      <c r="E3849" s="12">
        <v>2</v>
      </c>
      <c r="F3849" s="12">
        <v>1</v>
      </c>
      <c r="G3849" s="12">
        <v>15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1543</v>
      </c>
      <c r="B3850" s="12">
        <v>63</v>
      </c>
      <c r="C3850" s="12">
        <v>13</v>
      </c>
      <c r="D3850" s="12" t="s">
        <v>568</v>
      </c>
      <c r="E3850" s="12">
        <v>2</v>
      </c>
      <c r="F3850" s="12">
        <v>1</v>
      </c>
      <c r="G3850" s="12">
        <v>15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1543</v>
      </c>
      <c r="B3851" s="12">
        <v>63</v>
      </c>
      <c r="C3851" s="12">
        <v>13</v>
      </c>
      <c r="D3851" s="12" t="s">
        <v>1526</v>
      </c>
      <c r="E3851" s="12">
        <v>2</v>
      </c>
      <c r="F3851" s="12">
        <v>1</v>
      </c>
      <c r="G3851" s="12">
        <v>15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1543</v>
      </c>
      <c r="B3852" s="12">
        <v>63</v>
      </c>
      <c r="C3852" s="12">
        <v>13</v>
      </c>
      <c r="D3852" s="12" t="s">
        <v>580</v>
      </c>
      <c r="E3852" s="12">
        <v>2</v>
      </c>
      <c r="F3852" s="12">
        <v>2</v>
      </c>
      <c r="G3852" s="12">
        <v>15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1543</v>
      </c>
      <c r="B3853" s="12">
        <v>63</v>
      </c>
      <c r="C3853" s="12">
        <v>13</v>
      </c>
      <c r="D3853" s="12" t="s">
        <v>582</v>
      </c>
      <c r="E3853" s="12">
        <v>2</v>
      </c>
      <c r="F3853" s="12">
        <v>1</v>
      </c>
      <c r="G3853" s="12">
        <v>15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1543</v>
      </c>
      <c r="B3854" s="12">
        <v>63</v>
      </c>
      <c r="C3854" s="12">
        <v>13</v>
      </c>
      <c r="D3854" s="12" t="s">
        <v>570</v>
      </c>
      <c r="E3854" s="12">
        <v>2</v>
      </c>
      <c r="F3854" s="12">
        <v>1</v>
      </c>
      <c r="G3854" s="12">
        <v>15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1543</v>
      </c>
      <c r="B3855" s="12">
        <v>88</v>
      </c>
      <c r="C3855" s="12">
        <v>14</v>
      </c>
      <c r="D3855" s="12" t="s">
        <v>568</v>
      </c>
      <c r="E3855" s="12">
        <v>2</v>
      </c>
      <c r="F3855" s="12">
        <v>1</v>
      </c>
      <c r="G3855" s="12">
        <v>15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1543</v>
      </c>
      <c r="B3856" s="12">
        <v>88</v>
      </c>
      <c r="C3856" s="12">
        <v>14</v>
      </c>
      <c r="D3856" s="12" t="s">
        <v>1526</v>
      </c>
      <c r="E3856" s="12">
        <v>2</v>
      </c>
      <c r="F3856" s="12">
        <v>1</v>
      </c>
      <c r="G3856" s="12">
        <v>15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1543</v>
      </c>
      <c r="B3857" s="12">
        <v>88</v>
      </c>
      <c r="C3857" s="12">
        <v>14</v>
      </c>
      <c r="D3857" s="12" t="s">
        <v>580</v>
      </c>
      <c r="E3857" s="12">
        <v>2</v>
      </c>
      <c r="F3857" s="12">
        <v>2</v>
      </c>
      <c r="G3857" s="12">
        <v>15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1543</v>
      </c>
      <c r="B3858" s="12">
        <v>88</v>
      </c>
      <c r="C3858" s="12">
        <v>14</v>
      </c>
      <c r="D3858" s="12" t="s">
        <v>582</v>
      </c>
      <c r="E3858" s="12">
        <v>2</v>
      </c>
      <c r="F3858" s="12">
        <v>1</v>
      </c>
      <c r="G3858" s="12">
        <v>15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1543</v>
      </c>
      <c r="B3859" s="12">
        <v>88</v>
      </c>
      <c r="C3859" s="12">
        <v>14</v>
      </c>
      <c r="D3859" s="12" t="s">
        <v>570</v>
      </c>
      <c r="E3859" s="12">
        <v>2</v>
      </c>
      <c r="F3859" s="12">
        <v>1</v>
      </c>
      <c r="G3859" s="12">
        <v>15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1543</v>
      </c>
      <c r="B3860" s="12">
        <v>11</v>
      </c>
      <c r="C3860" s="12">
        <v>41</v>
      </c>
      <c r="D3860" s="12" t="s">
        <v>568</v>
      </c>
      <c r="E3860" s="12">
        <v>2</v>
      </c>
      <c r="F3860" s="12">
        <v>1</v>
      </c>
      <c r="G3860" s="12">
        <v>15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1543</v>
      </c>
      <c r="B3861" s="12">
        <v>11</v>
      </c>
      <c r="C3861" s="12">
        <v>41</v>
      </c>
      <c r="D3861" s="12" t="s">
        <v>1526</v>
      </c>
      <c r="E3861" s="12">
        <v>2</v>
      </c>
      <c r="F3861" s="12">
        <v>1</v>
      </c>
      <c r="G3861" s="12">
        <v>15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1543</v>
      </c>
      <c r="B3862" s="12">
        <v>11</v>
      </c>
      <c r="C3862" s="12">
        <v>41</v>
      </c>
      <c r="D3862" s="12" t="s">
        <v>580</v>
      </c>
      <c r="E3862" s="12">
        <v>2</v>
      </c>
      <c r="F3862" s="12">
        <v>2</v>
      </c>
      <c r="G3862" s="12">
        <v>15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1543</v>
      </c>
      <c r="B3863" s="12">
        <v>11</v>
      </c>
      <c r="C3863" s="12">
        <v>41</v>
      </c>
      <c r="D3863" s="12" t="s">
        <v>582</v>
      </c>
      <c r="E3863" s="12">
        <v>2</v>
      </c>
      <c r="F3863" s="12">
        <v>1</v>
      </c>
      <c r="G3863" s="12">
        <v>15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1543</v>
      </c>
      <c r="B3864" s="12">
        <v>11</v>
      </c>
      <c r="C3864" s="12">
        <v>41</v>
      </c>
      <c r="D3864" s="12" t="s">
        <v>570</v>
      </c>
      <c r="E3864" s="12">
        <v>2</v>
      </c>
      <c r="F3864" s="12">
        <v>1</v>
      </c>
      <c r="G3864" s="12">
        <v>15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1543</v>
      </c>
      <c r="B3865" s="12">
        <v>37</v>
      </c>
      <c r="C3865" s="12">
        <v>41</v>
      </c>
      <c r="D3865" s="12" t="s">
        <v>1526</v>
      </c>
      <c r="E3865" s="12">
        <v>2</v>
      </c>
      <c r="F3865" s="12">
        <v>1</v>
      </c>
      <c r="G3865" s="12">
        <v>15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1543</v>
      </c>
      <c r="B3866" s="12">
        <v>37</v>
      </c>
      <c r="C3866" s="12">
        <v>41</v>
      </c>
      <c r="D3866" s="12" t="s">
        <v>568</v>
      </c>
      <c r="E3866" s="12">
        <v>2</v>
      </c>
      <c r="F3866" s="12">
        <v>1</v>
      </c>
      <c r="G3866" s="12">
        <v>15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1543</v>
      </c>
      <c r="B3867" s="12">
        <v>37</v>
      </c>
      <c r="C3867" s="12">
        <v>41</v>
      </c>
      <c r="D3867" s="12" t="s">
        <v>580</v>
      </c>
      <c r="E3867" s="12">
        <v>2</v>
      </c>
      <c r="F3867" s="12">
        <v>2</v>
      </c>
      <c r="G3867" s="12">
        <v>15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1543</v>
      </c>
      <c r="B3868" s="12">
        <v>37</v>
      </c>
      <c r="C3868" s="12">
        <v>41</v>
      </c>
      <c r="D3868" s="12" t="s">
        <v>582</v>
      </c>
      <c r="E3868" s="12">
        <v>2</v>
      </c>
      <c r="F3868" s="12">
        <v>1</v>
      </c>
      <c r="G3868" s="12">
        <v>15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1543</v>
      </c>
      <c r="B3869" s="12">
        <v>37</v>
      </c>
      <c r="C3869" s="12">
        <v>41</v>
      </c>
      <c r="D3869" s="12" t="s">
        <v>1526</v>
      </c>
      <c r="E3869" s="12">
        <v>2</v>
      </c>
      <c r="F3869" s="12">
        <v>1</v>
      </c>
      <c r="G3869" s="12">
        <v>15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1543</v>
      </c>
      <c r="B3870" s="12">
        <v>63</v>
      </c>
      <c r="C3870" s="12">
        <v>41</v>
      </c>
      <c r="D3870" s="12" t="s">
        <v>568</v>
      </c>
      <c r="E3870" s="12">
        <v>2</v>
      </c>
      <c r="F3870" s="12">
        <v>1</v>
      </c>
      <c r="G3870" s="12">
        <v>15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1543</v>
      </c>
      <c r="B3871" s="12">
        <v>63</v>
      </c>
      <c r="C3871" s="12">
        <v>41</v>
      </c>
      <c r="D3871" s="12" t="s">
        <v>580</v>
      </c>
      <c r="E3871" s="12">
        <v>2</v>
      </c>
      <c r="F3871" s="12">
        <v>2</v>
      </c>
      <c r="G3871" s="12">
        <v>15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1543</v>
      </c>
      <c r="B3872" s="12">
        <v>63</v>
      </c>
      <c r="C3872" s="12">
        <v>41</v>
      </c>
      <c r="D3872" s="12" t="s">
        <v>582</v>
      </c>
      <c r="E3872" s="12">
        <v>2</v>
      </c>
      <c r="F3872" s="12">
        <v>1</v>
      </c>
      <c r="G3872" s="12">
        <v>15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1543</v>
      </c>
      <c r="B3873" s="12">
        <v>63</v>
      </c>
      <c r="C3873" s="12">
        <v>41</v>
      </c>
      <c r="D3873" s="12" t="s">
        <v>570</v>
      </c>
      <c r="E3873" s="12">
        <v>2</v>
      </c>
      <c r="F3873" s="12">
        <v>1</v>
      </c>
      <c r="G3873" s="12">
        <v>15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1543</v>
      </c>
      <c r="B3874" s="12">
        <v>63</v>
      </c>
      <c r="C3874" s="12">
        <v>41</v>
      </c>
      <c r="D3874" s="12" t="s">
        <v>1526</v>
      </c>
      <c r="E3874" s="12">
        <v>2</v>
      </c>
      <c r="F3874" s="12">
        <v>1</v>
      </c>
      <c r="G3874" s="12">
        <v>15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1543</v>
      </c>
      <c r="B3875" s="12">
        <v>89</v>
      </c>
      <c r="C3875" s="12">
        <v>41</v>
      </c>
      <c r="D3875" s="12" t="s">
        <v>568</v>
      </c>
      <c r="E3875" s="12">
        <v>2</v>
      </c>
      <c r="F3875" s="12">
        <v>1</v>
      </c>
      <c r="G3875" s="12">
        <v>15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1543</v>
      </c>
      <c r="B3876" s="12">
        <v>89</v>
      </c>
      <c r="C3876" s="12">
        <v>41</v>
      </c>
      <c r="D3876" s="12" t="s">
        <v>1526</v>
      </c>
      <c r="E3876" s="12">
        <v>2</v>
      </c>
      <c r="F3876" s="12">
        <v>1</v>
      </c>
      <c r="G3876" s="12">
        <v>15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1543</v>
      </c>
      <c r="B3877" s="12">
        <v>89</v>
      </c>
      <c r="C3877" s="12">
        <v>41</v>
      </c>
      <c r="D3877" s="12" t="s">
        <v>580</v>
      </c>
      <c r="E3877" s="12">
        <v>2</v>
      </c>
      <c r="F3877" s="12">
        <v>2</v>
      </c>
      <c r="G3877" s="12">
        <v>15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1543</v>
      </c>
      <c r="B3878" s="12">
        <v>89</v>
      </c>
      <c r="C3878" s="12">
        <v>41</v>
      </c>
      <c r="D3878" s="12" t="s">
        <v>582</v>
      </c>
      <c r="E3878" s="12">
        <v>2</v>
      </c>
      <c r="F3878" s="12">
        <v>1</v>
      </c>
      <c r="G3878" s="12">
        <v>15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1543</v>
      </c>
      <c r="B3879" s="12">
        <v>89</v>
      </c>
      <c r="C3879" s="12">
        <v>41</v>
      </c>
      <c r="D3879" s="12" t="s">
        <v>570</v>
      </c>
      <c r="E3879" s="12">
        <v>2</v>
      </c>
      <c r="F3879" s="12">
        <v>1</v>
      </c>
      <c r="G3879" s="12">
        <v>15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1543</v>
      </c>
      <c r="B3880" s="12">
        <v>12</v>
      </c>
      <c r="C3880" s="12">
        <v>74</v>
      </c>
      <c r="D3880" s="12" t="s">
        <v>568</v>
      </c>
      <c r="E3880" s="12">
        <v>2</v>
      </c>
      <c r="F3880" s="12">
        <v>1</v>
      </c>
      <c r="G3880" s="12">
        <v>15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1543</v>
      </c>
      <c r="B3881" s="12">
        <v>12</v>
      </c>
      <c r="C3881" s="12">
        <v>74</v>
      </c>
      <c r="D3881" s="12" t="s">
        <v>1526</v>
      </c>
      <c r="E3881" s="12">
        <v>2</v>
      </c>
      <c r="F3881" s="12">
        <v>1</v>
      </c>
      <c r="G3881" s="12">
        <v>15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1543</v>
      </c>
      <c r="B3882" s="12">
        <v>12</v>
      </c>
      <c r="C3882" s="12">
        <v>74</v>
      </c>
      <c r="D3882" s="12" t="s">
        <v>580</v>
      </c>
      <c r="E3882" s="12">
        <v>2</v>
      </c>
      <c r="F3882" s="12">
        <v>2</v>
      </c>
      <c r="G3882" s="12">
        <v>15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1543</v>
      </c>
      <c r="B3883" s="12">
        <v>12</v>
      </c>
      <c r="C3883" s="12">
        <v>74</v>
      </c>
      <c r="D3883" s="12" t="s">
        <v>582</v>
      </c>
      <c r="E3883" s="12">
        <v>2</v>
      </c>
      <c r="F3883" s="12">
        <v>1</v>
      </c>
      <c r="G3883" s="12">
        <v>15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1543</v>
      </c>
      <c r="B3884" s="12">
        <v>12</v>
      </c>
      <c r="C3884" s="12">
        <v>74</v>
      </c>
      <c r="D3884" s="12" t="s">
        <v>570</v>
      </c>
      <c r="E3884" s="12">
        <v>2</v>
      </c>
      <c r="F3884" s="12">
        <v>1</v>
      </c>
      <c r="G3884" s="12">
        <v>15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1543</v>
      </c>
      <c r="B3885" s="12">
        <v>37</v>
      </c>
      <c r="C3885" s="12">
        <v>73</v>
      </c>
      <c r="D3885" s="12" t="s">
        <v>568</v>
      </c>
      <c r="E3885" s="12">
        <v>2</v>
      </c>
      <c r="F3885" s="12">
        <v>1</v>
      </c>
      <c r="G3885" s="12">
        <v>15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1543</v>
      </c>
      <c r="B3886" s="12">
        <v>37</v>
      </c>
      <c r="C3886" s="12">
        <v>73</v>
      </c>
      <c r="D3886" s="12" t="s">
        <v>1526</v>
      </c>
      <c r="E3886" s="12">
        <v>2</v>
      </c>
      <c r="F3886" s="12">
        <v>1</v>
      </c>
      <c r="G3886" s="12">
        <v>15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1543</v>
      </c>
      <c r="B3887" s="12">
        <v>37</v>
      </c>
      <c r="C3887" s="12">
        <v>73</v>
      </c>
      <c r="D3887" s="12" t="s">
        <v>580</v>
      </c>
      <c r="E3887" s="12">
        <v>2</v>
      </c>
      <c r="F3887" s="12">
        <v>2</v>
      </c>
      <c r="G3887" s="12">
        <v>15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1543</v>
      </c>
      <c r="B3888" s="12">
        <v>37</v>
      </c>
      <c r="C3888" s="12">
        <v>73</v>
      </c>
      <c r="D3888" s="12" t="s">
        <v>582</v>
      </c>
      <c r="E3888" s="12">
        <v>2</v>
      </c>
      <c r="F3888" s="12">
        <v>1</v>
      </c>
      <c r="G3888" s="12">
        <v>15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1543</v>
      </c>
      <c r="B3889" s="12">
        <v>37</v>
      </c>
      <c r="C3889" s="12">
        <v>73</v>
      </c>
      <c r="D3889" s="12" t="s">
        <v>570</v>
      </c>
      <c r="E3889" s="12">
        <v>2</v>
      </c>
      <c r="F3889" s="12">
        <v>1</v>
      </c>
      <c r="G3889" s="12">
        <v>15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1543</v>
      </c>
      <c r="B3890" s="12">
        <v>63</v>
      </c>
      <c r="C3890" s="12">
        <v>73</v>
      </c>
      <c r="D3890" s="12" t="s">
        <v>568</v>
      </c>
      <c r="E3890" s="12">
        <v>2</v>
      </c>
      <c r="F3890" s="12">
        <v>1</v>
      </c>
      <c r="G3890" s="12">
        <v>15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1543</v>
      </c>
      <c r="B3891" s="12">
        <v>63</v>
      </c>
      <c r="C3891" s="12">
        <v>73</v>
      </c>
      <c r="D3891" s="12" t="s">
        <v>1526</v>
      </c>
      <c r="E3891" s="12">
        <v>2</v>
      </c>
      <c r="F3891" s="12">
        <v>1</v>
      </c>
      <c r="G3891" s="12">
        <v>15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1543</v>
      </c>
      <c r="B3892" s="12">
        <v>63</v>
      </c>
      <c r="C3892" s="12">
        <v>73</v>
      </c>
      <c r="D3892" s="12" t="s">
        <v>580</v>
      </c>
      <c r="E3892" s="12">
        <v>2</v>
      </c>
      <c r="F3892" s="12">
        <v>2</v>
      </c>
      <c r="G3892" s="12">
        <v>15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1543</v>
      </c>
      <c r="B3893" s="12">
        <v>63</v>
      </c>
      <c r="C3893" s="12">
        <v>73</v>
      </c>
      <c r="D3893" s="12" t="s">
        <v>582</v>
      </c>
      <c r="E3893" s="12">
        <v>2</v>
      </c>
      <c r="F3893" s="12">
        <v>1</v>
      </c>
      <c r="G3893" s="12">
        <v>15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1543</v>
      </c>
      <c r="B3894" s="12">
        <v>63</v>
      </c>
      <c r="C3894" s="12">
        <v>73</v>
      </c>
      <c r="D3894" s="12" t="s">
        <v>570</v>
      </c>
      <c r="E3894" s="12">
        <v>2</v>
      </c>
      <c r="F3894" s="12">
        <v>1</v>
      </c>
      <c r="G3894" s="12">
        <v>15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1543</v>
      </c>
      <c r="B3895" s="12">
        <v>87</v>
      </c>
      <c r="C3895" s="12">
        <v>73</v>
      </c>
      <c r="D3895" s="12" t="s">
        <v>568</v>
      </c>
      <c r="E3895" s="12">
        <v>2</v>
      </c>
      <c r="F3895" s="12">
        <v>1</v>
      </c>
      <c r="G3895" s="12">
        <v>15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1543</v>
      </c>
      <c r="B3896" s="12">
        <v>87</v>
      </c>
      <c r="C3896" s="12">
        <v>73</v>
      </c>
      <c r="D3896" s="12" t="s">
        <v>1526</v>
      </c>
      <c r="E3896" s="12">
        <v>2</v>
      </c>
      <c r="F3896" s="12">
        <v>1</v>
      </c>
      <c r="G3896" s="12">
        <v>15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1543</v>
      </c>
      <c r="B3897" s="12">
        <v>87</v>
      </c>
      <c r="C3897" s="12">
        <v>73</v>
      </c>
      <c r="D3897" s="12" t="s">
        <v>580</v>
      </c>
      <c r="E3897" s="12">
        <v>2</v>
      </c>
      <c r="F3897" s="12">
        <v>2</v>
      </c>
      <c r="G3897" s="12">
        <v>15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1543</v>
      </c>
      <c r="B3898" s="12">
        <v>87</v>
      </c>
      <c r="C3898" s="12">
        <v>73</v>
      </c>
      <c r="D3898" s="12" t="s">
        <v>582</v>
      </c>
      <c r="E3898" s="12">
        <v>2</v>
      </c>
      <c r="F3898" s="12">
        <v>1</v>
      </c>
      <c r="G3898" s="12">
        <v>15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1543</v>
      </c>
      <c r="B3899" s="12">
        <v>87</v>
      </c>
      <c r="C3899" s="12">
        <v>73</v>
      </c>
      <c r="D3899" s="12" t="s">
        <v>570</v>
      </c>
      <c r="E3899" s="12">
        <v>2</v>
      </c>
      <c r="F3899" s="12">
        <v>1</v>
      </c>
      <c r="G3899" s="12">
        <v>15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0" spans="1:14">
      <c r="A3900" s="11" t="s">
        <v>1543</v>
      </c>
      <c r="B3900" s="12">
        <v>50</v>
      </c>
      <c r="C3900" s="12">
        <v>50</v>
      </c>
      <c r="D3900" s="12" t="s">
        <v>567</v>
      </c>
      <c r="E3900" s="12">
        <v>50</v>
      </c>
      <c r="F3900" s="12">
        <v>2</v>
      </c>
      <c r="G3900" s="12">
        <v>15</v>
      </c>
      <c r="H3900" s="12">
        <v>0</v>
      </c>
      <c r="I3900" s="12">
        <v>246</v>
      </c>
      <c r="J3900" s="12">
        <v>0</v>
      </c>
      <c r="K3900" s="12">
        <v>0</v>
      </c>
      <c r="L3900" s="12">
        <v>0</v>
      </c>
      <c r="M3900" s="12">
        <v>0</v>
      </c>
      <c r="N3900" s="12">
        <v>0</v>
      </c>
    </row>
    <row r="3901" spans="1:14">
      <c r="A3901" s="11" t="s">
        <v>1543</v>
      </c>
      <c r="B3901" s="12">
        <v>50</v>
      </c>
      <c r="C3901" s="12">
        <v>50</v>
      </c>
      <c r="D3901" s="12" t="s">
        <v>566</v>
      </c>
      <c r="E3901" s="12">
        <v>50</v>
      </c>
      <c r="F3901" s="12">
        <v>2</v>
      </c>
      <c r="G3901" s="12">
        <v>15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1543</v>
      </c>
      <c r="B3902" s="12">
        <v>50</v>
      </c>
      <c r="C3902" s="12">
        <v>50</v>
      </c>
      <c r="D3902" s="12" t="s">
        <v>569</v>
      </c>
      <c r="E3902" s="12">
        <v>50</v>
      </c>
      <c r="F3902" s="12">
        <v>2</v>
      </c>
      <c r="G3902" s="12">
        <v>15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4" spans="1:14">
      <c r="A3904" s="11" t="s">
        <v>1544</v>
      </c>
      <c r="B3904" s="12">
        <v>11</v>
      </c>
      <c r="C3904" s="12">
        <v>13</v>
      </c>
      <c r="D3904" s="12" t="s">
        <v>568</v>
      </c>
      <c r="E3904" s="12">
        <v>2</v>
      </c>
      <c r="F3904" s="12">
        <v>1</v>
      </c>
      <c r="G3904" s="12">
        <v>15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1544</v>
      </c>
      <c r="B3905" s="12">
        <v>11</v>
      </c>
      <c r="C3905" s="12">
        <v>13</v>
      </c>
      <c r="D3905" s="12" t="s">
        <v>570</v>
      </c>
      <c r="E3905" s="12">
        <v>2</v>
      </c>
      <c r="F3905" s="12">
        <v>1</v>
      </c>
      <c r="G3905" s="12">
        <v>15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1544</v>
      </c>
      <c r="B3906" s="12">
        <v>11</v>
      </c>
      <c r="C3906" s="12">
        <v>13</v>
      </c>
      <c r="D3906" s="12" t="s">
        <v>1526</v>
      </c>
      <c r="E3906" s="12">
        <v>2</v>
      </c>
      <c r="F3906" s="12">
        <v>1</v>
      </c>
      <c r="G3906" s="12">
        <v>15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1544</v>
      </c>
      <c r="B3907" s="12">
        <v>11</v>
      </c>
      <c r="C3907" s="12">
        <v>13</v>
      </c>
      <c r="D3907" s="12" t="s">
        <v>580</v>
      </c>
      <c r="E3907" s="12">
        <v>2</v>
      </c>
      <c r="F3907" s="12">
        <v>2</v>
      </c>
      <c r="G3907" s="12">
        <v>15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1544</v>
      </c>
      <c r="B3908" s="12">
        <v>11</v>
      </c>
      <c r="C3908" s="12">
        <v>13</v>
      </c>
      <c r="D3908" s="12" t="s">
        <v>582</v>
      </c>
      <c r="E3908" s="12">
        <v>2</v>
      </c>
      <c r="F3908" s="12">
        <v>1</v>
      </c>
      <c r="G3908" s="12">
        <v>15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1544</v>
      </c>
      <c r="B3909" s="12">
        <v>37</v>
      </c>
      <c r="C3909" s="12">
        <v>13</v>
      </c>
      <c r="D3909" s="12" t="s">
        <v>568</v>
      </c>
      <c r="E3909" s="12">
        <v>2</v>
      </c>
      <c r="F3909" s="12">
        <v>1</v>
      </c>
      <c r="G3909" s="12">
        <v>15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1544</v>
      </c>
      <c r="B3910" s="12">
        <v>37</v>
      </c>
      <c r="C3910" s="12">
        <v>13</v>
      </c>
      <c r="D3910" s="12" t="s">
        <v>570</v>
      </c>
      <c r="E3910" s="12">
        <v>2</v>
      </c>
      <c r="F3910" s="12">
        <v>1</v>
      </c>
      <c r="G3910" s="12">
        <v>15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1544</v>
      </c>
      <c r="B3911" s="12">
        <v>37</v>
      </c>
      <c r="C3911" s="12">
        <v>13</v>
      </c>
      <c r="D3911" s="12" t="s">
        <v>1526</v>
      </c>
      <c r="E3911" s="12">
        <v>2</v>
      </c>
      <c r="F3911" s="12">
        <v>1</v>
      </c>
      <c r="G3911" s="12">
        <v>15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1544</v>
      </c>
      <c r="B3912" s="12">
        <v>37</v>
      </c>
      <c r="C3912" s="12">
        <v>13</v>
      </c>
      <c r="D3912" s="12" t="s">
        <v>580</v>
      </c>
      <c r="E3912" s="12">
        <v>2</v>
      </c>
      <c r="F3912" s="12">
        <v>2</v>
      </c>
      <c r="G3912" s="12">
        <v>15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1544</v>
      </c>
      <c r="B3913" s="12">
        <v>37</v>
      </c>
      <c r="C3913" s="12">
        <v>13</v>
      </c>
      <c r="D3913" s="12" t="s">
        <v>582</v>
      </c>
      <c r="E3913" s="12">
        <v>2</v>
      </c>
      <c r="F3913" s="12">
        <v>1</v>
      </c>
      <c r="G3913" s="12">
        <v>15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1544</v>
      </c>
      <c r="B3914" s="12">
        <v>63</v>
      </c>
      <c r="C3914" s="12">
        <v>13</v>
      </c>
      <c r="D3914" s="12" t="s">
        <v>568</v>
      </c>
      <c r="E3914" s="12">
        <v>2</v>
      </c>
      <c r="F3914" s="12">
        <v>1</v>
      </c>
      <c r="G3914" s="12">
        <v>15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1544</v>
      </c>
      <c r="B3915" s="12">
        <v>63</v>
      </c>
      <c r="C3915" s="12">
        <v>13</v>
      </c>
      <c r="D3915" s="12" t="s">
        <v>1526</v>
      </c>
      <c r="E3915" s="12">
        <v>2</v>
      </c>
      <c r="F3915" s="12">
        <v>1</v>
      </c>
      <c r="G3915" s="12">
        <v>15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1544</v>
      </c>
      <c r="B3916" s="12">
        <v>63</v>
      </c>
      <c r="C3916" s="12">
        <v>13</v>
      </c>
      <c r="D3916" s="12" t="s">
        <v>580</v>
      </c>
      <c r="E3916" s="12">
        <v>2</v>
      </c>
      <c r="F3916" s="12">
        <v>2</v>
      </c>
      <c r="G3916" s="12">
        <v>15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1544</v>
      </c>
      <c r="B3917" s="12">
        <v>63</v>
      </c>
      <c r="C3917" s="12">
        <v>13</v>
      </c>
      <c r="D3917" s="12" t="s">
        <v>582</v>
      </c>
      <c r="E3917" s="12">
        <v>2</v>
      </c>
      <c r="F3917" s="12">
        <v>1</v>
      </c>
      <c r="G3917" s="12">
        <v>15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1544</v>
      </c>
      <c r="B3918" s="12">
        <v>63</v>
      </c>
      <c r="C3918" s="12">
        <v>13</v>
      </c>
      <c r="D3918" s="12" t="s">
        <v>570</v>
      </c>
      <c r="E3918" s="12">
        <v>2</v>
      </c>
      <c r="F3918" s="12">
        <v>1</v>
      </c>
      <c r="G3918" s="12">
        <v>15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1544</v>
      </c>
      <c r="B3919" s="12">
        <v>88</v>
      </c>
      <c r="C3919" s="12">
        <v>14</v>
      </c>
      <c r="D3919" s="12" t="s">
        <v>568</v>
      </c>
      <c r="E3919" s="12">
        <v>2</v>
      </c>
      <c r="F3919" s="12">
        <v>1</v>
      </c>
      <c r="G3919" s="12">
        <v>15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1544</v>
      </c>
      <c r="B3920" s="12">
        <v>88</v>
      </c>
      <c r="C3920" s="12">
        <v>14</v>
      </c>
      <c r="D3920" s="12" t="s">
        <v>1526</v>
      </c>
      <c r="E3920" s="12">
        <v>2</v>
      </c>
      <c r="F3920" s="12">
        <v>1</v>
      </c>
      <c r="G3920" s="12">
        <v>15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1544</v>
      </c>
      <c r="B3921" s="12">
        <v>88</v>
      </c>
      <c r="C3921" s="12">
        <v>14</v>
      </c>
      <c r="D3921" s="12" t="s">
        <v>580</v>
      </c>
      <c r="E3921" s="12">
        <v>2</v>
      </c>
      <c r="F3921" s="12">
        <v>2</v>
      </c>
      <c r="G3921" s="12">
        <v>15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1544</v>
      </c>
      <c r="B3922" s="12">
        <v>88</v>
      </c>
      <c r="C3922" s="12">
        <v>14</v>
      </c>
      <c r="D3922" s="12" t="s">
        <v>582</v>
      </c>
      <c r="E3922" s="12">
        <v>2</v>
      </c>
      <c r="F3922" s="12">
        <v>1</v>
      </c>
      <c r="G3922" s="12">
        <v>15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1544</v>
      </c>
      <c r="B3923" s="12">
        <v>88</v>
      </c>
      <c r="C3923" s="12">
        <v>14</v>
      </c>
      <c r="D3923" s="12" t="s">
        <v>570</v>
      </c>
      <c r="E3923" s="12">
        <v>2</v>
      </c>
      <c r="F3923" s="12">
        <v>1</v>
      </c>
      <c r="G3923" s="12">
        <v>15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1544</v>
      </c>
      <c r="B3924" s="12">
        <v>11</v>
      </c>
      <c r="C3924" s="12">
        <v>41</v>
      </c>
      <c r="D3924" s="12" t="s">
        <v>568</v>
      </c>
      <c r="E3924" s="12">
        <v>2</v>
      </c>
      <c r="F3924" s="12">
        <v>1</v>
      </c>
      <c r="G3924" s="12">
        <v>15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1544</v>
      </c>
      <c r="B3925" s="12">
        <v>11</v>
      </c>
      <c r="C3925" s="12">
        <v>41</v>
      </c>
      <c r="D3925" s="12" t="s">
        <v>1526</v>
      </c>
      <c r="E3925" s="12">
        <v>2</v>
      </c>
      <c r="F3925" s="12">
        <v>1</v>
      </c>
      <c r="G3925" s="12">
        <v>15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1544</v>
      </c>
      <c r="B3926" s="12">
        <v>11</v>
      </c>
      <c r="C3926" s="12">
        <v>41</v>
      </c>
      <c r="D3926" s="12" t="s">
        <v>580</v>
      </c>
      <c r="E3926" s="12">
        <v>2</v>
      </c>
      <c r="F3926" s="12">
        <v>2</v>
      </c>
      <c r="G3926" s="12">
        <v>15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1544</v>
      </c>
      <c r="B3927" s="12">
        <v>11</v>
      </c>
      <c r="C3927" s="12">
        <v>41</v>
      </c>
      <c r="D3927" s="12" t="s">
        <v>582</v>
      </c>
      <c r="E3927" s="12">
        <v>2</v>
      </c>
      <c r="F3927" s="12">
        <v>1</v>
      </c>
      <c r="G3927" s="12">
        <v>15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1544</v>
      </c>
      <c r="B3928" s="12">
        <v>11</v>
      </c>
      <c r="C3928" s="12">
        <v>41</v>
      </c>
      <c r="D3928" s="12" t="s">
        <v>570</v>
      </c>
      <c r="E3928" s="12">
        <v>2</v>
      </c>
      <c r="F3928" s="12">
        <v>1</v>
      </c>
      <c r="G3928" s="12">
        <v>15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1544</v>
      </c>
      <c r="B3929" s="12">
        <v>37</v>
      </c>
      <c r="C3929" s="12">
        <v>41</v>
      </c>
      <c r="D3929" s="12" t="s">
        <v>1526</v>
      </c>
      <c r="E3929" s="12">
        <v>2</v>
      </c>
      <c r="F3929" s="12">
        <v>1</v>
      </c>
      <c r="G3929" s="12">
        <v>15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1544</v>
      </c>
      <c r="B3930" s="12">
        <v>37</v>
      </c>
      <c r="C3930" s="12">
        <v>41</v>
      </c>
      <c r="D3930" s="12" t="s">
        <v>568</v>
      </c>
      <c r="E3930" s="12">
        <v>2</v>
      </c>
      <c r="F3930" s="12">
        <v>1</v>
      </c>
      <c r="G3930" s="12">
        <v>15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1544</v>
      </c>
      <c r="B3931" s="12">
        <v>37</v>
      </c>
      <c r="C3931" s="12">
        <v>41</v>
      </c>
      <c r="D3931" s="12" t="s">
        <v>580</v>
      </c>
      <c r="E3931" s="12">
        <v>2</v>
      </c>
      <c r="F3931" s="12">
        <v>2</v>
      </c>
      <c r="G3931" s="12">
        <v>15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1544</v>
      </c>
      <c r="B3932" s="12">
        <v>37</v>
      </c>
      <c r="C3932" s="12">
        <v>41</v>
      </c>
      <c r="D3932" s="12" t="s">
        <v>582</v>
      </c>
      <c r="E3932" s="12">
        <v>2</v>
      </c>
      <c r="F3932" s="12">
        <v>1</v>
      </c>
      <c r="G3932" s="12">
        <v>15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1544</v>
      </c>
      <c r="B3933" s="12">
        <v>37</v>
      </c>
      <c r="C3933" s="12">
        <v>41</v>
      </c>
      <c r="D3933" s="12" t="s">
        <v>1526</v>
      </c>
      <c r="E3933" s="12">
        <v>2</v>
      </c>
      <c r="F3933" s="12">
        <v>1</v>
      </c>
      <c r="G3933" s="12">
        <v>15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1544</v>
      </c>
      <c r="B3934" s="12">
        <v>63</v>
      </c>
      <c r="C3934" s="12">
        <v>41</v>
      </c>
      <c r="D3934" s="12" t="s">
        <v>568</v>
      </c>
      <c r="E3934" s="12">
        <v>2</v>
      </c>
      <c r="F3934" s="12">
        <v>1</v>
      </c>
      <c r="G3934" s="12">
        <v>15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1544</v>
      </c>
      <c r="B3935" s="12">
        <v>63</v>
      </c>
      <c r="C3935" s="12">
        <v>41</v>
      </c>
      <c r="D3935" s="12" t="s">
        <v>580</v>
      </c>
      <c r="E3935" s="12">
        <v>2</v>
      </c>
      <c r="F3935" s="12">
        <v>2</v>
      </c>
      <c r="G3935" s="12">
        <v>15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1544</v>
      </c>
      <c r="B3936" s="12">
        <v>63</v>
      </c>
      <c r="C3936" s="12">
        <v>41</v>
      </c>
      <c r="D3936" s="12" t="s">
        <v>582</v>
      </c>
      <c r="E3936" s="12">
        <v>2</v>
      </c>
      <c r="F3936" s="12">
        <v>1</v>
      </c>
      <c r="G3936" s="12">
        <v>15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1544</v>
      </c>
      <c r="B3937" s="12">
        <v>63</v>
      </c>
      <c r="C3937" s="12">
        <v>41</v>
      </c>
      <c r="D3937" s="12" t="s">
        <v>570</v>
      </c>
      <c r="E3937" s="12">
        <v>2</v>
      </c>
      <c r="F3937" s="12">
        <v>1</v>
      </c>
      <c r="G3937" s="12">
        <v>15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1544</v>
      </c>
      <c r="B3938" s="12">
        <v>63</v>
      </c>
      <c r="C3938" s="12">
        <v>41</v>
      </c>
      <c r="D3938" s="12" t="s">
        <v>1526</v>
      </c>
      <c r="E3938" s="12">
        <v>2</v>
      </c>
      <c r="F3938" s="12">
        <v>1</v>
      </c>
      <c r="G3938" s="12">
        <v>15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1544</v>
      </c>
      <c r="B3939" s="12">
        <v>89</v>
      </c>
      <c r="C3939" s="12">
        <v>41</v>
      </c>
      <c r="D3939" s="12" t="s">
        <v>568</v>
      </c>
      <c r="E3939" s="12">
        <v>2</v>
      </c>
      <c r="F3939" s="12">
        <v>1</v>
      </c>
      <c r="G3939" s="12">
        <v>15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1544</v>
      </c>
      <c r="B3940" s="12">
        <v>89</v>
      </c>
      <c r="C3940" s="12">
        <v>41</v>
      </c>
      <c r="D3940" s="12" t="s">
        <v>1526</v>
      </c>
      <c r="E3940" s="12">
        <v>2</v>
      </c>
      <c r="F3940" s="12">
        <v>1</v>
      </c>
      <c r="G3940" s="12">
        <v>15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1544</v>
      </c>
      <c r="B3941" s="12">
        <v>89</v>
      </c>
      <c r="C3941" s="12">
        <v>41</v>
      </c>
      <c r="D3941" s="12" t="s">
        <v>580</v>
      </c>
      <c r="E3941" s="12">
        <v>2</v>
      </c>
      <c r="F3941" s="12">
        <v>2</v>
      </c>
      <c r="G3941" s="12">
        <v>15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1544</v>
      </c>
      <c r="B3942" s="12">
        <v>89</v>
      </c>
      <c r="C3942" s="12">
        <v>41</v>
      </c>
      <c r="D3942" s="12" t="s">
        <v>582</v>
      </c>
      <c r="E3942" s="12">
        <v>2</v>
      </c>
      <c r="F3942" s="12">
        <v>1</v>
      </c>
      <c r="G3942" s="12">
        <v>15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1544</v>
      </c>
      <c r="B3943" s="12">
        <v>89</v>
      </c>
      <c r="C3943" s="12">
        <v>41</v>
      </c>
      <c r="D3943" s="12" t="s">
        <v>570</v>
      </c>
      <c r="E3943" s="12">
        <v>2</v>
      </c>
      <c r="F3943" s="12">
        <v>1</v>
      </c>
      <c r="G3943" s="12">
        <v>15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1544</v>
      </c>
      <c r="B3944" s="12">
        <v>12</v>
      </c>
      <c r="C3944" s="12">
        <v>74</v>
      </c>
      <c r="D3944" s="12" t="s">
        <v>568</v>
      </c>
      <c r="E3944" s="12">
        <v>2</v>
      </c>
      <c r="F3944" s="12">
        <v>1</v>
      </c>
      <c r="G3944" s="12">
        <v>15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1544</v>
      </c>
      <c r="B3945" s="12">
        <v>12</v>
      </c>
      <c r="C3945" s="12">
        <v>74</v>
      </c>
      <c r="D3945" s="12" t="s">
        <v>1526</v>
      </c>
      <c r="E3945" s="12">
        <v>2</v>
      </c>
      <c r="F3945" s="12">
        <v>1</v>
      </c>
      <c r="G3945" s="12">
        <v>15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1544</v>
      </c>
      <c r="B3946" s="12">
        <v>12</v>
      </c>
      <c r="C3946" s="12">
        <v>74</v>
      </c>
      <c r="D3946" s="12" t="s">
        <v>580</v>
      </c>
      <c r="E3946" s="12">
        <v>2</v>
      </c>
      <c r="F3946" s="12">
        <v>2</v>
      </c>
      <c r="G3946" s="12">
        <v>15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1544</v>
      </c>
      <c r="B3947" s="12">
        <v>12</v>
      </c>
      <c r="C3947" s="12">
        <v>74</v>
      </c>
      <c r="D3947" s="12" t="s">
        <v>582</v>
      </c>
      <c r="E3947" s="12">
        <v>2</v>
      </c>
      <c r="F3947" s="12">
        <v>1</v>
      </c>
      <c r="G3947" s="12">
        <v>15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1544</v>
      </c>
      <c r="B3948" s="12">
        <v>12</v>
      </c>
      <c r="C3948" s="12">
        <v>74</v>
      </c>
      <c r="D3948" s="12" t="s">
        <v>570</v>
      </c>
      <c r="E3948" s="12">
        <v>2</v>
      </c>
      <c r="F3948" s="12">
        <v>1</v>
      </c>
      <c r="G3948" s="12">
        <v>15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1544</v>
      </c>
      <c r="B3949" s="12">
        <v>37</v>
      </c>
      <c r="C3949" s="12">
        <v>73</v>
      </c>
      <c r="D3949" s="12" t="s">
        <v>568</v>
      </c>
      <c r="E3949" s="12">
        <v>2</v>
      </c>
      <c r="F3949" s="12">
        <v>1</v>
      </c>
      <c r="G3949" s="12">
        <v>15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1544</v>
      </c>
      <c r="B3950" s="12">
        <v>37</v>
      </c>
      <c r="C3950" s="12">
        <v>73</v>
      </c>
      <c r="D3950" s="12" t="s">
        <v>1526</v>
      </c>
      <c r="E3950" s="12">
        <v>2</v>
      </c>
      <c r="F3950" s="12">
        <v>1</v>
      </c>
      <c r="G3950" s="12">
        <v>15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1544</v>
      </c>
      <c r="B3951" s="12">
        <v>37</v>
      </c>
      <c r="C3951" s="12">
        <v>73</v>
      </c>
      <c r="D3951" s="12" t="s">
        <v>580</v>
      </c>
      <c r="E3951" s="12">
        <v>2</v>
      </c>
      <c r="F3951" s="12">
        <v>2</v>
      </c>
      <c r="G3951" s="12">
        <v>15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1544</v>
      </c>
      <c r="B3952" s="12">
        <v>37</v>
      </c>
      <c r="C3952" s="12">
        <v>73</v>
      </c>
      <c r="D3952" s="12" t="s">
        <v>582</v>
      </c>
      <c r="E3952" s="12">
        <v>2</v>
      </c>
      <c r="F3952" s="12">
        <v>1</v>
      </c>
      <c r="G3952" s="12">
        <v>15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1544</v>
      </c>
      <c r="B3953" s="12">
        <v>37</v>
      </c>
      <c r="C3953" s="12">
        <v>73</v>
      </c>
      <c r="D3953" s="12" t="s">
        <v>570</v>
      </c>
      <c r="E3953" s="12">
        <v>2</v>
      </c>
      <c r="F3953" s="12">
        <v>1</v>
      </c>
      <c r="G3953" s="12">
        <v>15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1544</v>
      </c>
      <c r="B3954" s="12">
        <v>63</v>
      </c>
      <c r="C3954" s="12">
        <v>73</v>
      </c>
      <c r="D3954" s="12" t="s">
        <v>568</v>
      </c>
      <c r="E3954" s="12">
        <v>2</v>
      </c>
      <c r="F3954" s="12">
        <v>1</v>
      </c>
      <c r="G3954" s="12">
        <v>15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1544</v>
      </c>
      <c r="B3955" s="12">
        <v>63</v>
      </c>
      <c r="C3955" s="12">
        <v>73</v>
      </c>
      <c r="D3955" s="12" t="s">
        <v>1526</v>
      </c>
      <c r="E3955" s="12">
        <v>2</v>
      </c>
      <c r="F3955" s="12">
        <v>1</v>
      </c>
      <c r="G3955" s="12">
        <v>15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1544</v>
      </c>
      <c r="B3956" s="12">
        <v>63</v>
      </c>
      <c r="C3956" s="12">
        <v>73</v>
      </c>
      <c r="D3956" s="12" t="s">
        <v>580</v>
      </c>
      <c r="E3956" s="12">
        <v>2</v>
      </c>
      <c r="F3956" s="12">
        <v>2</v>
      </c>
      <c r="G3956" s="12">
        <v>15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1544</v>
      </c>
      <c r="B3957" s="12">
        <v>63</v>
      </c>
      <c r="C3957" s="12">
        <v>73</v>
      </c>
      <c r="D3957" s="12" t="s">
        <v>582</v>
      </c>
      <c r="E3957" s="12">
        <v>2</v>
      </c>
      <c r="F3957" s="12">
        <v>1</v>
      </c>
      <c r="G3957" s="12">
        <v>15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1544</v>
      </c>
      <c r="B3958" s="12">
        <v>63</v>
      </c>
      <c r="C3958" s="12">
        <v>73</v>
      </c>
      <c r="D3958" s="12" t="s">
        <v>570</v>
      </c>
      <c r="E3958" s="12">
        <v>2</v>
      </c>
      <c r="F3958" s="12">
        <v>1</v>
      </c>
      <c r="G3958" s="12">
        <v>15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1544</v>
      </c>
      <c r="B3959" s="12">
        <v>87</v>
      </c>
      <c r="C3959" s="12">
        <v>73</v>
      </c>
      <c r="D3959" s="12" t="s">
        <v>568</v>
      </c>
      <c r="E3959" s="12">
        <v>2</v>
      </c>
      <c r="F3959" s="12">
        <v>1</v>
      </c>
      <c r="G3959" s="12">
        <v>15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1544</v>
      </c>
      <c r="B3960" s="12">
        <v>87</v>
      </c>
      <c r="C3960" s="12">
        <v>73</v>
      </c>
      <c r="D3960" s="12" t="s">
        <v>1526</v>
      </c>
      <c r="E3960" s="12">
        <v>2</v>
      </c>
      <c r="F3960" s="12">
        <v>1</v>
      </c>
      <c r="G3960" s="12">
        <v>15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1544</v>
      </c>
      <c r="B3961" s="12">
        <v>87</v>
      </c>
      <c r="C3961" s="12">
        <v>73</v>
      </c>
      <c r="D3961" s="12" t="s">
        <v>580</v>
      </c>
      <c r="E3961" s="12">
        <v>2</v>
      </c>
      <c r="F3961" s="12">
        <v>2</v>
      </c>
      <c r="G3961" s="12">
        <v>15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1544</v>
      </c>
      <c r="B3962" s="12">
        <v>87</v>
      </c>
      <c r="C3962" s="12">
        <v>73</v>
      </c>
      <c r="D3962" s="12" t="s">
        <v>582</v>
      </c>
      <c r="E3962" s="12">
        <v>2</v>
      </c>
      <c r="F3962" s="12">
        <v>1</v>
      </c>
      <c r="G3962" s="12">
        <v>15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1544</v>
      </c>
      <c r="B3963" s="12">
        <v>87</v>
      </c>
      <c r="C3963" s="12">
        <v>73</v>
      </c>
      <c r="D3963" s="12" t="s">
        <v>570</v>
      </c>
      <c r="E3963" s="12">
        <v>2</v>
      </c>
      <c r="F3963" s="12">
        <v>1</v>
      </c>
      <c r="G3963" s="12">
        <v>15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4" spans="1:14">
      <c r="A3964" s="11" t="s">
        <v>1544</v>
      </c>
      <c r="B3964" s="12">
        <v>50</v>
      </c>
      <c r="C3964" s="12">
        <v>50</v>
      </c>
      <c r="D3964" s="12" t="s">
        <v>567</v>
      </c>
      <c r="E3964" s="12">
        <v>50</v>
      </c>
      <c r="F3964" s="12">
        <v>2</v>
      </c>
      <c r="G3964" s="12">
        <v>15</v>
      </c>
      <c r="H3964" s="12">
        <v>0</v>
      </c>
      <c r="I3964" s="12">
        <v>246</v>
      </c>
      <c r="J3964" s="12">
        <v>0</v>
      </c>
      <c r="K3964" s="12">
        <v>0</v>
      </c>
      <c r="L3964" s="12">
        <v>0</v>
      </c>
      <c r="M3964" s="12">
        <v>0</v>
      </c>
      <c r="N3964" s="12">
        <v>0</v>
      </c>
    </row>
    <row r="3965" spans="1:14">
      <c r="A3965" s="11" t="s">
        <v>1544</v>
      </c>
      <c r="B3965" s="12">
        <v>50</v>
      </c>
      <c r="C3965" s="12">
        <v>50</v>
      </c>
      <c r="D3965" s="12" t="s">
        <v>566</v>
      </c>
      <c r="E3965" s="12">
        <v>50</v>
      </c>
      <c r="F3965" s="12">
        <v>2</v>
      </c>
      <c r="G3965" s="12">
        <v>15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1544</v>
      </c>
      <c r="B3966" s="12">
        <v>50</v>
      </c>
      <c r="C3966" s="12">
        <v>50</v>
      </c>
      <c r="D3966" s="12" t="s">
        <v>569</v>
      </c>
      <c r="E3966" s="12">
        <v>50</v>
      </c>
      <c r="F3966" s="12">
        <v>2</v>
      </c>
      <c r="G3966" s="12">
        <v>15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8" spans="1:14">
      <c r="A3968" s="11" t="s">
        <v>1545</v>
      </c>
      <c r="B3968" s="12">
        <v>11</v>
      </c>
      <c r="C3968" s="12">
        <v>13</v>
      </c>
      <c r="D3968" s="12" t="s">
        <v>568</v>
      </c>
      <c r="E3968" s="12">
        <v>2</v>
      </c>
      <c r="F3968" s="12">
        <v>1</v>
      </c>
      <c r="G3968" s="12">
        <v>15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1545</v>
      </c>
      <c r="B3969" s="12">
        <v>11</v>
      </c>
      <c r="C3969" s="12">
        <v>13</v>
      </c>
      <c r="D3969" s="12" t="s">
        <v>570</v>
      </c>
      <c r="E3969" s="12">
        <v>2</v>
      </c>
      <c r="F3969" s="12">
        <v>1</v>
      </c>
      <c r="G3969" s="12">
        <v>15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1545</v>
      </c>
      <c r="B3970" s="12">
        <v>11</v>
      </c>
      <c r="C3970" s="12">
        <v>13</v>
      </c>
      <c r="D3970" s="12" t="s">
        <v>1526</v>
      </c>
      <c r="E3970" s="12">
        <v>2</v>
      </c>
      <c r="F3970" s="12">
        <v>1</v>
      </c>
      <c r="G3970" s="12">
        <v>15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1545</v>
      </c>
      <c r="B3971" s="12">
        <v>11</v>
      </c>
      <c r="C3971" s="12">
        <v>13</v>
      </c>
      <c r="D3971" s="12" t="s">
        <v>580</v>
      </c>
      <c r="E3971" s="12">
        <v>2</v>
      </c>
      <c r="F3971" s="12">
        <v>2</v>
      </c>
      <c r="G3971" s="12">
        <v>15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1545</v>
      </c>
      <c r="B3972" s="12">
        <v>11</v>
      </c>
      <c r="C3972" s="12">
        <v>13</v>
      </c>
      <c r="D3972" s="12" t="s">
        <v>582</v>
      </c>
      <c r="E3972" s="12">
        <v>2</v>
      </c>
      <c r="F3972" s="12">
        <v>1</v>
      </c>
      <c r="G3972" s="12">
        <v>15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1545</v>
      </c>
      <c r="B3973" s="12">
        <v>37</v>
      </c>
      <c r="C3973" s="12">
        <v>13</v>
      </c>
      <c r="D3973" s="12" t="s">
        <v>568</v>
      </c>
      <c r="E3973" s="12">
        <v>2</v>
      </c>
      <c r="F3973" s="12">
        <v>1</v>
      </c>
      <c r="G3973" s="12">
        <v>15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1545</v>
      </c>
      <c r="B3974" s="12">
        <v>37</v>
      </c>
      <c r="C3974" s="12">
        <v>13</v>
      </c>
      <c r="D3974" s="12" t="s">
        <v>570</v>
      </c>
      <c r="E3974" s="12">
        <v>2</v>
      </c>
      <c r="F3974" s="12">
        <v>1</v>
      </c>
      <c r="G3974" s="12">
        <v>15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1545</v>
      </c>
      <c r="B3975" s="12">
        <v>37</v>
      </c>
      <c r="C3975" s="12">
        <v>13</v>
      </c>
      <c r="D3975" s="12" t="s">
        <v>1526</v>
      </c>
      <c r="E3975" s="12">
        <v>2</v>
      </c>
      <c r="F3975" s="12">
        <v>1</v>
      </c>
      <c r="G3975" s="12">
        <v>15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1545</v>
      </c>
      <c r="B3976" s="12">
        <v>37</v>
      </c>
      <c r="C3976" s="12">
        <v>13</v>
      </c>
      <c r="D3976" s="12" t="s">
        <v>580</v>
      </c>
      <c r="E3976" s="12">
        <v>2</v>
      </c>
      <c r="F3976" s="12">
        <v>2</v>
      </c>
      <c r="G3976" s="12">
        <v>15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1545</v>
      </c>
      <c r="B3977" s="12">
        <v>37</v>
      </c>
      <c r="C3977" s="12">
        <v>13</v>
      </c>
      <c r="D3977" s="12" t="s">
        <v>582</v>
      </c>
      <c r="E3977" s="12">
        <v>2</v>
      </c>
      <c r="F3977" s="12">
        <v>1</v>
      </c>
      <c r="G3977" s="12">
        <v>15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1545</v>
      </c>
      <c r="B3978" s="12">
        <v>63</v>
      </c>
      <c r="C3978" s="12">
        <v>13</v>
      </c>
      <c r="D3978" s="12" t="s">
        <v>568</v>
      </c>
      <c r="E3978" s="12">
        <v>2</v>
      </c>
      <c r="F3978" s="12">
        <v>1</v>
      </c>
      <c r="G3978" s="12">
        <v>15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1545</v>
      </c>
      <c r="B3979" s="12">
        <v>63</v>
      </c>
      <c r="C3979" s="12">
        <v>13</v>
      </c>
      <c r="D3979" s="12" t="s">
        <v>1526</v>
      </c>
      <c r="E3979" s="12">
        <v>2</v>
      </c>
      <c r="F3979" s="12">
        <v>1</v>
      </c>
      <c r="G3979" s="12">
        <v>15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1545</v>
      </c>
      <c r="B3980" s="12">
        <v>63</v>
      </c>
      <c r="C3980" s="12">
        <v>13</v>
      </c>
      <c r="D3980" s="12" t="s">
        <v>580</v>
      </c>
      <c r="E3980" s="12">
        <v>2</v>
      </c>
      <c r="F3980" s="12">
        <v>2</v>
      </c>
      <c r="G3980" s="12">
        <v>15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1545</v>
      </c>
      <c r="B3981" s="12">
        <v>63</v>
      </c>
      <c r="C3981" s="12">
        <v>13</v>
      </c>
      <c r="D3981" s="12" t="s">
        <v>582</v>
      </c>
      <c r="E3981" s="12">
        <v>2</v>
      </c>
      <c r="F3981" s="12">
        <v>1</v>
      </c>
      <c r="G3981" s="12">
        <v>15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1545</v>
      </c>
      <c r="B3982" s="12">
        <v>63</v>
      </c>
      <c r="C3982" s="12">
        <v>13</v>
      </c>
      <c r="D3982" s="12" t="s">
        <v>570</v>
      </c>
      <c r="E3982" s="12">
        <v>2</v>
      </c>
      <c r="F3982" s="12">
        <v>1</v>
      </c>
      <c r="G3982" s="12">
        <v>15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1545</v>
      </c>
      <c r="B3983" s="12">
        <v>88</v>
      </c>
      <c r="C3983" s="12">
        <v>14</v>
      </c>
      <c r="D3983" s="12" t="s">
        <v>568</v>
      </c>
      <c r="E3983" s="12">
        <v>2</v>
      </c>
      <c r="F3983" s="12">
        <v>1</v>
      </c>
      <c r="G3983" s="12">
        <v>15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1545</v>
      </c>
      <c r="B3984" s="12">
        <v>88</v>
      </c>
      <c r="C3984" s="12">
        <v>14</v>
      </c>
      <c r="D3984" s="12" t="s">
        <v>1526</v>
      </c>
      <c r="E3984" s="12">
        <v>2</v>
      </c>
      <c r="F3984" s="12">
        <v>1</v>
      </c>
      <c r="G3984" s="12">
        <v>15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1545</v>
      </c>
      <c r="B3985" s="12">
        <v>88</v>
      </c>
      <c r="C3985" s="12">
        <v>14</v>
      </c>
      <c r="D3985" s="12" t="s">
        <v>580</v>
      </c>
      <c r="E3985" s="12">
        <v>2</v>
      </c>
      <c r="F3985" s="12">
        <v>2</v>
      </c>
      <c r="G3985" s="12">
        <v>15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1545</v>
      </c>
      <c r="B3986" s="12">
        <v>88</v>
      </c>
      <c r="C3986" s="12">
        <v>14</v>
      </c>
      <c r="D3986" s="12" t="s">
        <v>582</v>
      </c>
      <c r="E3986" s="12">
        <v>2</v>
      </c>
      <c r="F3986" s="12">
        <v>1</v>
      </c>
      <c r="G3986" s="12">
        <v>15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1545</v>
      </c>
      <c r="B3987" s="12">
        <v>88</v>
      </c>
      <c r="C3987" s="12">
        <v>14</v>
      </c>
      <c r="D3987" s="12" t="s">
        <v>570</v>
      </c>
      <c r="E3987" s="12">
        <v>2</v>
      </c>
      <c r="F3987" s="12">
        <v>1</v>
      </c>
      <c r="G3987" s="12">
        <v>15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1545</v>
      </c>
      <c r="B3988" s="12">
        <v>11</v>
      </c>
      <c r="C3988" s="12">
        <v>41</v>
      </c>
      <c r="D3988" s="12" t="s">
        <v>568</v>
      </c>
      <c r="E3988" s="12">
        <v>2</v>
      </c>
      <c r="F3988" s="12">
        <v>1</v>
      </c>
      <c r="G3988" s="12">
        <v>15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1545</v>
      </c>
      <c r="B3989" s="12">
        <v>11</v>
      </c>
      <c r="C3989" s="12">
        <v>41</v>
      </c>
      <c r="D3989" s="12" t="s">
        <v>1526</v>
      </c>
      <c r="E3989" s="12">
        <v>2</v>
      </c>
      <c r="F3989" s="12">
        <v>1</v>
      </c>
      <c r="G3989" s="12">
        <v>15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1545</v>
      </c>
      <c r="B3990" s="12">
        <v>11</v>
      </c>
      <c r="C3990" s="12">
        <v>41</v>
      </c>
      <c r="D3990" s="12" t="s">
        <v>580</v>
      </c>
      <c r="E3990" s="12">
        <v>2</v>
      </c>
      <c r="F3990" s="12">
        <v>2</v>
      </c>
      <c r="G3990" s="12">
        <v>15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1545</v>
      </c>
      <c r="B3991" s="12">
        <v>11</v>
      </c>
      <c r="C3991" s="12">
        <v>41</v>
      </c>
      <c r="D3991" s="12" t="s">
        <v>582</v>
      </c>
      <c r="E3991" s="12">
        <v>2</v>
      </c>
      <c r="F3991" s="12">
        <v>1</v>
      </c>
      <c r="G3991" s="12">
        <v>15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1545</v>
      </c>
      <c r="B3992" s="12">
        <v>11</v>
      </c>
      <c r="C3992" s="12">
        <v>41</v>
      </c>
      <c r="D3992" s="12" t="s">
        <v>570</v>
      </c>
      <c r="E3992" s="12">
        <v>2</v>
      </c>
      <c r="F3992" s="12">
        <v>1</v>
      </c>
      <c r="G3992" s="12">
        <v>15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1545</v>
      </c>
      <c r="B3993" s="12">
        <v>37</v>
      </c>
      <c r="C3993" s="12">
        <v>41</v>
      </c>
      <c r="D3993" s="12" t="s">
        <v>1526</v>
      </c>
      <c r="E3993" s="12">
        <v>2</v>
      </c>
      <c r="F3993" s="12">
        <v>1</v>
      </c>
      <c r="G3993" s="12">
        <v>15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1545</v>
      </c>
      <c r="B3994" s="12">
        <v>37</v>
      </c>
      <c r="C3994" s="12">
        <v>41</v>
      </c>
      <c r="D3994" s="12" t="s">
        <v>568</v>
      </c>
      <c r="E3994" s="12">
        <v>2</v>
      </c>
      <c r="F3994" s="12">
        <v>1</v>
      </c>
      <c r="G3994" s="12">
        <v>15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1545</v>
      </c>
      <c r="B3995" s="12">
        <v>37</v>
      </c>
      <c r="C3995" s="12">
        <v>41</v>
      </c>
      <c r="D3995" s="12" t="s">
        <v>580</v>
      </c>
      <c r="E3995" s="12">
        <v>2</v>
      </c>
      <c r="F3995" s="12">
        <v>2</v>
      </c>
      <c r="G3995" s="12">
        <v>15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1545</v>
      </c>
      <c r="B3996" s="12">
        <v>37</v>
      </c>
      <c r="C3996" s="12">
        <v>41</v>
      </c>
      <c r="D3996" s="12" t="s">
        <v>582</v>
      </c>
      <c r="E3996" s="12">
        <v>2</v>
      </c>
      <c r="F3996" s="12">
        <v>1</v>
      </c>
      <c r="G3996" s="12">
        <v>15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1545</v>
      </c>
      <c r="B3997" s="12">
        <v>37</v>
      </c>
      <c r="C3997" s="12">
        <v>41</v>
      </c>
      <c r="D3997" s="12" t="s">
        <v>1526</v>
      </c>
      <c r="E3997" s="12">
        <v>2</v>
      </c>
      <c r="F3997" s="12">
        <v>1</v>
      </c>
      <c r="G3997" s="12">
        <v>15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1545</v>
      </c>
      <c r="B3998" s="12">
        <v>89</v>
      </c>
      <c r="C3998" s="12">
        <v>41</v>
      </c>
      <c r="D3998" s="12" t="s">
        <v>568</v>
      </c>
      <c r="E3998" s="12">
        <v>2</v>
      </c>
      <c r="F3998" s="12">
        <v>1</v>
      </c>
      <c r="G3998" s="12">
        <v>15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1545</v>
      </c>
      <c r="B3999" s="12">
        <v>63</v>
      </c>
      <c r="C3999" s="12">
        <v>41</v>
      </c>
      <c r="D3999" s="12" t="s">
        <v>1526</v>
      </c>
      <c r="E3999" s="12">
        <v>2</v>
      </c>
      <c r="F3999" s="12">
        <v>1</v>
      </c>
      <c r="G3999" s="12">
        <v>15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1545</v>
      </c>
      <c r="B4000" s="12">
        <v>89</v>
      </c>
      <c r="C4000" s="12">
        <v>41</v>
      </c>
      <c r="D4000" s="12" t="s">
        <v>1526</v>
      </c>
      <c r="E4000" s="12">
        <v>2</v>
      </c>
      <c r="F4000" s="12">
        <v>1</v>
      </c>
      <c r="G4000" s="12">
        <v>15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1545</v>
      </c>
      <c r="B4001" s="12">
        <v>89</v>
      </c>
      <c r="C4001" s="12">
        <v>41</v>
      </c>
      <c r="D4001" s="12" t="s">
        <v>580</v>
      </c>
      <c r="E4001" s="12">
        <v>2</v>
      </c>
      <c r="F4001" s="12">
        <v>2</v>
      </c>
      <c r="G4001" s="12">
        <v>15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1545</v>
      </c>
      <c r="B4002" s="12">
        <v>89</v>
      </c>
      <c r="C4002" s="12">
        <v>41</v>
      </c>
      <c r="D4002" s="12" t="s">
        <v>582</v>
      </c>
      <c r="E4002" s="12">
        <v>2</v>
      </c>
      <c r="F4002" s="12">
        <v>1</v>
      </c>
      <c r="G4002" s="12">
        <v>15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1545</v>
      </c>
      <c r="B4003" s="12">
        <v>89</v>
      </c>
      <c r="C4003" s="12">
        <v>41</v>
      </c>
      <c r="D4003" s="12" t="s">
        <v>570</v>
      </c>
      <c r="E4003" s="12">
        <v>2</v>
      </c>
      <c r="F4003" s="12">
        <v>1</v>
      </c>
      <c r="G4003" s="12">
        <v>15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1545</v>
      </c>
      <c r="B4004" s="12">
        <v>12</v>
      </c>
      <c r="C4004" s="12">
        <v>74</v>
      </c>
      <c r="D4004" s="12" t="s">
        <v>568</v>
      </c>
      <c r="E4004" s="12">
        <v>2</v>
      </c>
      <c r="F4004" s="12">
        <v>1</v>
      </c>
      <c r="G4004" s="12">
        <v>15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1545</v>
      </c>
      <c r="B4005" s="12">
        <v>12</v>
      </c>
      <c r="C4005" s="12">
        <v>74</v>
      </c>
      <c r="D4005" s="12" t="s">
        <v>1526</v>
      </c>
      <c r="E4005" s="12">
        <v>2</v>
      </c>
      <c r="F4005" s="12">
        <v>1</v>
      </c>
      <c r="G4005" s="12">
        <v>15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1545</v>
      </c>
      <c r="B4006" s="12">
        <v>12</v>
      </c>
      <c r="C4006" s="12">
        <v>74</v>
      </c>
      <c r="D4006" s="12" t="s">
        <v>580</v>
      </c>
      <c r="E4006" s="12">
        <v>2</v>
      </c>
      <c r="F4006" s="12">
        <v>2</v>
      </c>
      <c r="G4006" s="12">
        <v>15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1545</v>
      </c>
      <c r="B4007" s="12">
        <v>12</v>
      </c>
      <c r="C4007" s="12">
        <v>74</v>
      </c>
      <c r="D4007" s="12" t="s">
        <v>582</v>
      </c>
      <c r="E4007" s="12">
        <v>2</v>
      </c>
      <c r="F4007" s="12">
        <v>1</v>
      </c>
      <c r="G4007" s="12">
        <v>15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1545</v>
      </c>
      <c r="B4008" s="12">
        <v>12</v>
      </c>
      <c r="C4008" s="12">
        <v>74</v>
      </c>
      <c r="D4008" s="12" t="s">
        <v>570</v>
      </c>
      <c r="E4008" s="12">
        <v>2</v>
      </c>
      <c r="F4008" s="12">
        <v>1</v>
      </c>
      <c r="G4008" s="12">
        <v>15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1545</v>
      </c>
      <c r="B4009" s="12">
        <v>37</v>
      </c>
      <c r="C4009" s="12">
        <v>73</v>
      </c>
      <c r="D4009" s="12" t="s">
        <v>568</v>
      </c>
      <c r="E4009" s="12">
        <v>2</v>
      </c>
      <c r="F4009" s="12">
        <v>1</v>
      </c>
      <c r="G4009" s="12">
        <v>15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1545</v>
      </c>
      <c r="B4010" s="12">
        <v>37</v>
      </c>
      <c r="C4010" s="12">
        <v>73</v>
      </c>
      <c r="D4010" s="12" t="s">
        <v>1526</v>
      </c>
      <c r="E4010" s="12">
        <v>2</v>
      </c>
      <c r="F4010" s="12">
        <v>1</v>
      </c>
      <c r="G4010" s="12">
        <v>15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1545</v>
      </c>
      <c r="B4011" s="12">
        <v>37</v>
      </c>
      <c r="C4011" s="12">
        <v>73</v>
      </c>
      <c r="D4011" s="12" t="s">
        <v>580</v>
      </c>
      <c r="E4011" s="12">
        <v>2</v>
      </c>
      <c r="F4011" s="12">
        <v>2</v>
      </c>
      <c r="G4011" s="12">
        <v>15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1545</v>
      </c>
      <c r="B4012" s="12">
        <v>37</v>
      </c>
      <c r="C4012" s="12">
        <v>73</v>
      </c>
      <c r="D4012" s="12" t="s">
        <v>582</v>
      </c>
      <c r="E4012" s="12">
        <v>2</v>
      </c>
      <c r="F4012" s="12">
        <v>1</v>
      </c>
      <c r="G4012" s="12">
        <v>15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1545</v>
      </c>
      <c r="B4013" s="12">
        <v>37</v>
      </c>
      <c r="C4013" s="12">
        <v>73</v>
      </c>
      <c r="D4013" s="12" t="s">
        <v>570</v>
      </c>
      <c r="E4013" s="12">
        <v>2</v>
      </c>
      <c r="F4013" s="12">
        <v>1</v>
      </c>
      <c r="G4013" s="12">
        <v>15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1545</v>
      </c>
      <c r="B4014" s="12">
        <v>63</v>
      </c>
      <c r="C4014" s="12">
        <v>73</v>
      </c>
      <c r="D4014" s="12" t="s">
        <v>568</v>
      </c>
      <c r="E4014" s="12">
        <v>2</v>
      </c>
      <c r="F4014" s="12">
        <v>1</v>
      </c>
      <c r="G4014" s="12">
        <v>15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1545</v>
      </c>
      <c r="B4015" s="12">
        <v>63</v>
      </c>
      <c r="C4015" s="12">
        <v>73</v>
      </c>
      <c r="D4015" s="12" t="s">
        <v>1526</v>
      </c>
      <c r="E4015" s="12">
        <v>2</v>
      </c>
      <c r="F4015" s="12">
        <v>1</v>
      </c>
      <c r="G4015" s="12">
        <v>15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1545</v>
      </c>
      <c r="B4016" s="12">
        <v>63</v>
      </c>
      <c r="C4016" s="12">
        <v>73</v>
      </c>
      <c r="D4016" s="12" t="s">
        <v>580</v>
      </c>
      <c r="E4016" s="12">
        <v>2</v>
      </c>
      <c r="F4016" s="12">
        <v>2</v>
      </c>
      <c r="G4016" s="12">
        <v>15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1545</v>
      </c>
      <c r="B4017" s="12">
        <v>63</v>
      </c>
      <c r="C4017" s="12">
        <v>73</v>
      </c>
      <c r="D4017" s="12" t="s">
        <v>582</v>
      </c>
      <c r="E4017" s="12">
        <v>2</v>
      </c>
      <c r="F4017" s="12">
        <v>1</v>
      </c>
      <c r="G4017" s="12">
        <v>15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1545</v>
      </c>
      <c r="B4018" s="12">
        <v>63</v>
      </c>
      <c r="C4018" s="12">
        <v>73</v>
      </c>
      <c r="D4018" s="12" t="s">
        <v>570</v>
      </c>
      <c r="E4018" s="12">
        <v>2</v>
      </c>
      <c r="F4018" s="12">
        <v>1</v>
      </c>
      <c r="G4018" s="12">
        <v>15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1545</v>
      </c>
      <c r="B4019" s="12">
        <v>87</v>
      </c>
      <c r="C4019" s="12">
        <v>73</v>
      </c>
      <c r="D4019" s="12" t="s">
        <v>568</v>
      </c>
      <c r="E4019" s="12">
        <v>2</v>
      </c>
      <c r="F4019" s="12">
        <v>1</v>
      </c>
      <c r="G4019" s="12">
        <v>15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1545</v>
      </c>
      <c r="B4020" s="12">
        <v>87</v>
      </c>
      <c r="C4020" s="12">
        <v>73</v>
      </c>
      <c r="D4020" s="12" t="s">
        <v>1526</v>
      </c>
      <c r="E4020" s="12">
        <v>2</v>
      </c>
      <c r="F4020" s="12">
        <v>1</v>
      </c>
      <c r="G4020" s="12">
        <v>15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1545</v>
      </c>
      <c r="B4021" s="12">
        <v>87</v>
      </c>
      <c r="C4021" s="12">
        <v>73</v>
      </c>
      <c r="D4021" s="12" t="s">
        <v>580</v>
      </c>
      <c r="E4021" s="12">
        <v>2</v>
      </c>
      <c r="F4021" s="12">
        <v>2</v>
      </c>
      <c r="G4021" s="12">
        <v>15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1545</v>
      </c>
      <c r="B4022" s="12">
        <v>87</v>
      </c>
      <c r="C4022" s="12">
        <v>73</v>
      </c>
      <c r="D4022" s="12" t="s">
        <v>582</v>
      </c>
      <c r="E4022" s="12">
        <v>2</v>
      </c>
      <c r="F4022" s="12">
        <v>1</v>
      </c>
      <c r="G4022" s="12">
        <v>15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1545</v>
      </c>
      <c r="B4023" s="12">
        <v>87</v>
      </c>
      <c r="C4023" s="12">
        <v>73</v>
      </c>
      <c r="D4023" s="12" t="s">
        <v>570</v>
      </c>
      <c r="E4023" s="12">
        <v>2</v>
      </c>
      <c r="F4023" s="12">
        <v>1</v>
      </c>
      <c r="G4023" s="12">
        <v>15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4" spans="1:14">
      <c r="A4024" s="11" t="s">
        <v>1545</v>
      </c>
      <c r="B4024" s="12">
        <v>50</v>
      </c>
      <c r="C4024" s="12">
        <v>50</v>
      </c>
      <c r="D4024" s="12" t="s">
        <v>567</v>
      </c>
      <c r="E4024" s="12">
        <v>50</v>
      </c>
      <c r="F4024" s="12">
        <v>2</v>
      </c>
      <c r="G4024" s="12">
        <v>15</v>
      </c>
      <c r="H4024" s="12">
        <v>0</v>
      </c>
      <c r="I4024" s="12">
        <v>246</v>
      </c>
      <c r="J4024" s="12">
        <v>0</v>
      </c>
      <c r="K4024" s="12">
        <v>0</v>
      </c>
      <c r="L4024" s="12">
        <v>0</v>
      </c>
      <c r="M4024" s="12">
        <v>0</v>
      </c>
      <c r="N4024" s="12">
        <v>0</v>
      </c>
    </row>
    <row r="4025" spans="1:14">
      <c r="A4025" s="11" t="s">
        <v>1545</v>
      </c>
      <c r="B4025" s="12">
        <v>50</v>
      </c>
      <c r="C4025" s="12">
        <v>50</v>
      </c>
      <c r="D4025" s="12" t="s">
        <v>566</v>
      </c>
      <c r="E4025" s="12">
        <v>50</v>
      </c>
      <c r="F4025" s="12">
        <v>2</v>
      </c>
      <c r="G4025" s="12">
        <v>15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1545</v>
      </c>
      <c r="B4026" s="12">
        <v>50</v>
      </c>
      <c r="C4026" s="12">
        <v>50</v>
      </c>
      <c r="D4026" s="12" t="s">
        <v>569</v>
      </c>
      <c r="E4026" s="12">
        <v>50</v>
      </c>
      <c r="F4026" s="12">
        <v>2</v>
      </c>
      <c r="G4026" s="12">
        <v>15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8" spans="1:14">
      <c r="A4028" s="11" t="s">
        <v>1546</v>
      </c>
      <c r="B4028" s="12">
        <v>11</v>
      </c>
      <c r="C4028" s="12">
        <v>13</v>
      </c>
      <c r="D4028" s="12" t="s">
        <v>568</v>
      </c>
      <c r="E4028" s="12">
        <v>2</v>
      </c>
      <c r="F4028" s="12">
        <v>1</v>
      </c>
      <c r="G4028" s="12">
        <v>15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1546</v>
      </c>
      <c r="B4029" s="12">
        <v>11</v>
      </c>
      <c r="C4029" s="12">
        <v>13</v>
      </c>
      <c r="D4029" s="12" t="s">
        <v>570</v>
      </c>
      <c r="E4029" s="12">
        <v>2</v>
      </c>
      <c r="F4029" s="12">
        <v>1</v>
      </c>
      <c r="G4029" s="12">
        <v>15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1546</v>
      </c>
      <c r="B4030" s="12">
        <v>11</v>
      </c>
      <c r="C4030" s="12">
        <v>13</v>
      </c>
      <c r="D4030" s="12" t="s">
        <v>1526</v>
      </c>
      <c r="E4030" s="12">
        <v>2</v>
      </c>
      <c r="F4030" s="12">
        <v>1</v>
      </c>
      <c r="G4030" s="12">
        <v>15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1546</v>
      </c>
      <c r="B4031" s="12">
        <v>11</v>
      </c>
      <c r="C4031" s="12">
        <v>13</v>
      </c>
      <c r="D4031" s="12" t="s">
        <v>580</v>
      </c>
      <c r="E4031" s="12">
        <v>2</v>
      </c>
      <c r="F4031" s="12">
        <v>2</v>
      </c>
      <c r="G4031" s="12">
        <v>15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1546</v>
      </c>
      <c r="B4032" s="12">
        <v>11</v>
      </c>
      <c r="C4032" s="12">
        <v>13</v>
      </c>
      <c r="D4032" s="12" t="s">
        <v>582</v>
      </c>
      <c r="E4032" s="12">
        <v>2</v>
      </c>
      <c r="F4032" s="12">
        <v>1</v>
      </c>
      <c r="G4032" s="12">
        <v>15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1546</v>
      </c>
      <c r="B4033" s="12">
        <v>37</v>
      </c>
      <c r="C4033" s="12">
        <v>13</v>
      </c>
      <c r="D4033" s="12" t="s">
        <v>568</v>
      </c>
      <c r="E4033" s="12">
        <v>2</v>
      </c>
      <c r="F4033" s="12">
        <v>1</v>
      </c>
      <c r="G4033" s="12">
        <v>15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1546</v>
      </c>
      <c r="B4034" s="12">
        <v>37</v>
      </c>
      <c r="C4034" s="12">
        <v>13</v>
      </c>
      <c r="D4034" s="12" t="s">
        <v>570</v>
      </c>
      <c r="E4034" s="12">
        <v>2</v>
      </c>
      <c r="F4034" s="12">
        <v>1</v>
      </c>
      <c r="G4034" s="12">
        <v>15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1546</v>
      </c>
      <c r="B4035" s="12">
        <v>37</v>
      </c>
      <c r="C4035" s="12">
        <v>13</v>
      </c>
      <c r="D4035" s="12" t="s">
        <v>1526</v>
      </c>
      <c r="E4035" s="12">
        <v>2</v>
      </c>
      <c r="F4035" s="12">
        <v>1</v>
      </c>
      <c r="G4035" s="12">
        <v>15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1546</v>
      </c>
      <c r="B4036" s="12">
        <v>37</v>
      </c>
      <c r="C4036" s="12">
        <v>13</v>
      </c>
      <c r="D4036" s="12" t="s">
        <v>580</v>
      </c>
      <c r="E4036" s="12">
        <v>2</v>
      </c>
      <c r="F4036" s="12">
        <v>2</v>
      </c>
      <c r="G4036" s="12">
        <v>15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1546</v>
      </c>
      <c r="B4037" s="12">
        <v>37</v>
      </c>
      <c r="C4037" s="12">
        <v>13</v>
      </c>
      <c r="D4037" s="12" t="s">
        <v>582</v>
      </c>
      <c r="E4037" s="12">
        <v>2</v>
      </c>
      <c r="F4037" s="12">
        <v>1</v>
      </c>
      <c r="G4037" s="12">
        <v>15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1546</v>
      </c>
      <c r="B4038" s="12">
        <v>63</v>
      </c>
      <c r="C4038" s="12">
        <v>13</v>
      </c>
      <c r="D4038" s="12" t="s">
        <v>568</v>
      </c>
      <c r="E4038" s="12">
        <v>2</v>
      </c>
      <c r="F4038" s="12">
        <v>1</v>
      </c>
      <c r="G4038" s="12">
        <v>15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1546</v>
      </c>
      <c r="B4039" s="12">
        <v>63</v>
      </c>
      <c r="C4039" s="12">
        <v>13</v>
      </c>
      <c r="D4039" s="12" t="s">
        <v>1526</v>
      </c>
      <c r="E4039" s="12">
        <v>2</v>
      </c>
      <c r="F4039" s="12">
        <v>1</v>
      </c>
      <c r="G4039" s="12">
        <v>15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1546</v>
      </c>
      <c r="B4040" s="12">
        <v>63</v>
      </c>
      <c r="C4040" s="12">
        <v>13</v>
      </c>
      <c r="D4040" s="12" t="s">
        <v>580</v>
      </c>
      <c r="E4040" s="12">
        <v>2</v>
      </c>
      <c r="F4040" s="12">
        <v>2</v>
      </c>
      <c r="G4040" s="12">
        <v>15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1546</v>
      </c>
      <c r="B4041" s="12">
        <v>63</v>
      </c>
      <c r="C4041" s="12">
        <v>13</v>
      </c>
      <c r="D4041" s="12" t="s">
        <v>582</v>
      </c>
      <c r="E4041" s="12">
        <v>2</v>
      </c>
      <c r="F4041" s="12">
        <v>1</v>
      </c>
      <c r="G4041" s="12">
        <v>15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1546</v>
      </c>
      <c r="B4042" s="12">
        <v>63</v>
      </c>
      <c r="C4042" s="12">
        <v>13</v>
      </c>
      <c r="D4042" s="12" t="s">
        <v>570</v>
      </c>
      <c r="E4042" s="12">
        <v>2</v>
      </c>
      <c r="F4042" s="12">
        <v>1</v>
      </c>
      <c r="G4042" s="12">
        <v>15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1546</v>
      </c>
      <c r="B4043" s="12">
        <v>88</v>
      </c>
      <c r="C4043" s="12">
        <v>14</v>
      </c>
      <c r="D4043" s="12" t="s">
        <v>568</v>
      </c>
      <c r="E4043" s="12">
        <v>2</v>
      </c>
      <c r="F4043" s="12">
        <v>1</v>
      </c>
      <c r="G4043" s="12">
        <v>15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1546</v>
      </c>
      <c r="B4044" s="12">
        <v>88</v>
      </c>
      <c r="C4044" s="12">
        <v>14</v>
      </c>
      <c r="D4044" s="12" t="s">
        <v>1526</v>
      </c>
      <c r="E4044" s="12">
        <v>2</v>
      </c>
      <c r="F4044" s="12">
        <v>1</v>
      </c>
      <c r="G4044" s="12">
        <v>15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1546</v>
      </c>
      <c r="B4045" s="12">
        <v>88</v>
      </c>
      <c r="C4045" s="12">
        <v>14</v>
      </c>
      <c r="D4045" s="12" t="s">
        <v>580</v>
      </c>
      <c r="E4045" s="12">
        <v>2</v>
      </c>
      <c r="F4045" s="12">
        <v>2</v>
      </c>
      <c r="G4045" s="12">
        <v>15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1546</v>
      </c>
      <c r="B4046" s="12">
        <v>88</v>
      </c>
      <c r="C4046" s="12">
        <v>14</v>
      </c>
      <c r="D4046" s="12" t="s">
        <v>582</v>
      </c>
      <c r="E4046" s="12">
        <v>2</v>
      </c>
      <c r="F4046" s="12">
        <v>1</v>
      </c>
      <c r="G4046" s="12">
        <v>15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1546</v>
      </c>
      <c r="B4047" s="12">
        <v>88</v>
      </c>
      <c r="C4047" s="12">
        <v>14</v>
      </c>
      <c r="D4047" s="12" t="s">
        <v>570</v>
      </c>
      <c r="E4047" s="12">
        <v>2</v>
      </c>
      <c r="F4047" s="12">
        <v>1</v>
      </c>
      <c r="G4047" s="12">
        <v>15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1546</v>
      </c>
      <c r="B4048" s="12">
        <v>11</v>
      </c>
      <c r="C4048" s="12">
        <v>41</v>
      </c>
      <c r="D4048" s="12" t="s">
        <v>568</v>
      </c>
      <c r="E4048" s="12">
        <v>2</v>
      </c>
      <c r="F4048" s="12">
        <v>1</v>
      </c>
      <c r="G4048" s="12">
        <v>15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1546</v>
      </c>
      <c r="B4049" s="12">
        <v>11</v>
      </c>
      <c r="C4049" s="12">
        <v>41</v>
      </c>
      <c r="D4049" s="12" t="s">
        <v>1526</v>
      </c>
      <c r="E4049" s="12">
        <v>2</v>
      </c>
      <c r="F4049" s="12">
        <v>1</v>
      </c>
      <c r="G4049" s="12">
        <v>15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1546</v>
      </c>
      <c r="B4050" s="12">
        <v>11</v>
      </c>
      <c r="C4050" s="12">
        <v>41</v>
      </c>
      <c r="D4050" s="12" t="s">
        <v>580</v>
      </c>
      <c r="E4050" s="12">
        <v>2</v>
      </c>
      <c r="F4050" s="12">
        <v>2</v>
      </c>
      <c r="G4050" s="12">
        <v>15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1546</v>
      </c>
      <c r="B4051" s="12">
        <v>11</v>
      </c>
      <c r="C4051" s="12">
        <v>41</v>
      </c>
      <c r="D4051" s="12" t="s">
        <v>582</v>
      </c>
      <c r="E4051" s="12">
        <v>2</v>
      </c>
      <c r="F4051" s="12">
        <v>1</v>
      </c>
      <c r="G4051" s="12">
        <v>15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1546</v>
      </c>
      <c r="B4052" s="12">
        <v>11</v>
      </c>
      <c r="C4052" s="12">
        <v>41</v>
      </c>
      <c r="D4052" s="12" t="s">
        <v>570</v>
      </c>
      <c r="E4052" s="12">
        <v>2</v>
      </c>
      <c r="F4052" s="12">
        <v>1</v>
      </c>
      <c r="G4052" s="12">
        <v>15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1546</v>
      </c>
      <c r="B4053" s="12">
        <v>37</v>
      </c>
      <c r="C4053" s="12">
        <v>41</v>
      </c>
      <c r="D4053" s="12" t="s">
        <v>1526</v>
      </c>
      <c r="E4053" s="12">
        <v>2</v>
      </c>
      <c r="F4053" s="12">
        <v>1</v>
      </c>
      <c r="G4053" s="12">
        <v>15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1546</v>
      </c>
      <c r="B4054" s="12">
        <v>37</v>
      </c>
      <c r="C4054" s="12">
        <v>41</v>
      </c>
      <c r="D4054" s="12" t="s">
        <v>568</v>
      </c>
      <c r="E4054" s="12">
        <v>2</v>
      </c>
      <c r="F4054" s="12">
        <v>1</v>
      </c>
      <c r="G4054" s="12">
        <v>15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1546</v>
      </c>
      <c r="B4055" s="12">
        <v>37</v>
      </c>
      <c r="C4055" s="12">
        <v>41</v>
      </c>
      <c r="D4055" s="12" t="s">
        <v>580</v>
      </c>
      <c r="E4055" s="12">
        <v>2</v>
      </c>
      <c r="F4055" s="12">
        <v>2</v>
      </c>
      <c r="G4055" s="12">
        <v>15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1546</v>
      </c>
      <c r="B4056" s="12">
        <v>37</v>
      </c>
      <c r="C4056" s="12">
        <v>41</v>
      </c>
      <c r="D4056" s="12" t="s">
        <v>582</v>
      </c>
      <c r="E4056" s="12">
        <v>2</v>
      </c>
      <c r="F4056" s="12">
        <v>1</v>
      </c>
      <c r="G4056" s="12">
        <v>15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1546</v>
      </c>
      <c r="B4057" s="12">
        <v>37</v>
      </c>
      <c r="C4057" s="12">
        <v>41</v>
      </c>
      <c r="D4057" s="12" t="s">
        <v>1526</v>
      </c>
      <c r="E4057" s="12">
        <v>2</v>
      </c>
      <c r="F4057" s="12">
        <v>1</v>
      </c>
      <c r="G4057" s="12">
        <v>15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1546</v>
      </c>
      <c r="B4058" s="12">
        <v>63</v>
      </c>
      <c r="C4058" s="12">
        <v>41</v>
      </c>
      <c r="D4058" s="12" t="s">
        <v>568</v>
      </c>
      <c r="E4058" s="12">
        <v>2</v>
      </c>
      <c r="F4058" s="12">
        <v>1</v>
      </c>
      <c r="G4058" s="12">
        <v>15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1546</v>
      </c>
      <c r="B4059" s="12">
        <v>63</v>
      </c>
      <c r="C4059" s="12">
        <v>41</v>
      </c>
      <c r="D4059" s="12" t="s">
        <v>580</v>
      </c>
      <c r="E4059" s="12">
        <v>2</v>
      </c>
      <c r="F4059" s="12">
        <v>2</v>
      </c>
      <c r="G4059" s="12">
        <v>15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1546</v>
      </c>
      <c r="B4060" s="12">
        <v>63</v>
      </c>
      <c r="C4060" s="12">
        <v>41</v>
      </c>
      <c r="D4060" s="12" t="s">
        <v>582</v>
      </c>
      <c r="E4060" s="12">
        <v>2</v>
      </c>
      <c r="F4060" s="12">
        <v>1</v>
      </c>
      <c r="G4060" s="12">
        <v>15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1546</v>
      </c>
      <c r="B4061" s="12">
        <v>63</v>
      </c>
      <c r="C4061" s="12">
        <v>41</v>
      </c>
      <c r="D4061" s="12" t="s">
        <v>570</v>
      </c>
      <c r="E4061" s="12">
        <v>2</v>
      </c>
      <c r="F4061" s="12">
        <v>1</v>
      </c>
      <c r="G4061" s="12">
        <v>15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1546</v>
      </c>
      <c r="B4062" s="12">
        <v>89</v>
      </c>
      <c r="C4062" s="12">
        <v>41</v>
      </c>
      <c r="D4062" s="12" t="s">
        <v>568</v>
      </c>
      <c r="E4062" s="12">
        <v>2</v>
      </c>
      <c r="F4062" s="12">
        <v>1</v>
      </c>
      <c r="G4062" s="12">
        <v>15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1546</v>
      </c>
      <c r="B4063" s="12">
        <v>63</v>
      </c>
      <c r="C4063" s="12">
        <v>41</v>
      </c>
      <c r="D4063" s="12" t="s">
        <v>1526</v>
      </c>
      <c r="E4063" s="12">
        <v>2</v>
      </c>
      <c r="F4063" s="12">
        <v>1</v>
      </c>
      <c r="G4063" s="12">
        <v>15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1546</v>
      </c>
      <c r="B4064" s="12">
        <v>89</v>
      </c>
      <c r="C4064" s="12">
        <v>41</v>
      </c>
      <c r="D4064" s="12" t="s">
        <v>1526</v>
      </c>
      <c r="E4064" s="12">
        <v>2</v>
      </c>
      <c r="F4064" s="12">
        <v>1</v>
      </c>
      <c r="G4064" s="12">
        <v>15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1546</v>
      </c>
      <c r="B4065" s="12">
        <v>89</v>
      </c>
      <c r="C4065" s="12">
        <v>41</v>
      </c>
      <c r="D4065" s="12" t="s">
        <v>580</v>
      </c>
      <c r="E4065" s="12">
        <v>2</v>
      </c>
      <c r="F4065" s="12">
        <v>2</v>
      </c>
      <c r="G4065" s="12">
        <v>15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1546</v>
      </c>
      <c r="B4066" s="12">
        <v>89</v>
      </c>
      <c r="C4066" s="12">
        <v>41</v>
      </c>
      <c r="D4066" s="12" t="s">
        <v>582</v>
      </c>
      <c r="E4066" s="12">
        <v>2</v>
      </c>
      <c r="F4066" s="12">
        <v>1</v>
      </c>
      <c r="G4066" s="12">
        <v>15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1546</v>
      </c>
      <c r="B4067" s="12">
        <v>89</v>
      </c>
      <c r="C4067" s="12">
        <v>41</v>
      </c>
      <c r="D4067" s="12" t="s">
        <v>570</v>
      </c>
      <c r="E4067" s="12">
        <v>2</v>
      </c>
      <c r="F4067" s="12">
        <v>1</v>
      </c>
      <c r="G4067" s="12">
        <v>15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1546</v>
      </c>
      <c r="B4068" s="12">
        <v>12</v>
      </c>
      <c r="C4068" s="12">
        <v>74</v>
      </c>
      <c r="D4068" s="12" t="s">
        <v>568</v>
      </c>
      <c r="E4068" s="12">
        <v>2</v>
      </c>
      <c r="F4068" s="12">
        <v>1</v>
      </c>
      <c r="G4068" s="12">
        <v>15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1546</v>
      </c>
      <c r="B4069" s="12">
        <v>12</v>
      </c>
      <c r="C4069" s="12">
        <v>74</v>
      </c>
      <c r="D4069" s="12" t="s">
        <v>1526</v>
      </c>
      <c r="E4069" s="12">
        <v>2</v>
      </c>
      <c r="F4069" s="12">
        <v>1</v>
      </c>
      <c r="G4069" s="12">
        <v>15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1546</v>
      </c>
      <c r="B4070" s="12">
        <v>12</v>
      </c>
      <c r="C4070" s="12">
        <v>74</v>
      </c>
      <c r="D4070" s="12" t="s">
        <v>580</v>
      </c>
      <c r="E4070" s="12">
        <v>2</v>
      </c>
      <c r="F4070" s="12">
        <v>2</v>
      </c>
      <c r="G4070" s="12">
        <v>15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1546</v>
      </c>
      <c r="B4071" s="12">
        <v>12</v>
      </c>
      <c r="C4071" s="12">
        <v>74</v>
      </c>
      <c r="D4071" s="12" t="s">
        <v>582</v>
      </c>
      <c r="E4071" s="12">
        <v>2</v>
      </c>
      <c r="F4071" s="12">
        <v>1</v>
      </c>
      <c r="G4071" s="12">
        <v>15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1546</v>
      </c>
      <c r="B4072" s="12">
        <v>12</v>
      </c>
      <c r="C4072" s="12">
        <v>74</v>
      </c>
      <c r="D4072" s="12" t="s">
        <v>570</v>
      </c>
      <c r="E4072" s="12">
        <v>2</v>
      </c>
      <c r="F4072" s="12">
        <v>1</v>
      </c>
      <c r="G4072" s="12">
        <v>15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1546</v>
      </c>
      <c r="B4073" s="12">
        <v>37</v>
      </c>
      <c r="C4073" s="12">
        <v>73</v>
      </c>
      <c r="D4073" s="12" t="s">
        <v>568</v>
      </c>
      <c r="E4073" s="12">
        <v>2</v>
      </c>
      <c r="F4073" s="12">
        <v>1</v>
      </c>
      <c r="G4073" s="12">
        <v>15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1546</v>
      </c>
      <c r="B4074" s="12">
        <v>37</v>
      </c>
      <c r="C4074" s="12">
        <v>73</v>
      </c>
      <c r="D4074" s="12" t="s">
        <v>1526</v>
      </c>
      <c r="E4074" s="12">
        <v>2</v>
      </c>
      <c r="F4074" s="12">
        <v>1</v>
      </c>
      <c r="G4074" s="12">
        <v>15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1546</v>
      </c>
      <c r="B4075" s="12">
        <v>37</v>
      </c>
      <c r="C4075" s="12">
        <v>73</v>
      </c>
      <c r="D4075" s="12" t="s">
        <v>580</v>
      </c>
      <c r="E4075" s="12">
        <v>2</v>
      </c>
      <c r="F4075" s="12">
        <v>2</v>
      </c>
      <c r="G4075" s="12">
        <v>15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1546</v>
      </c>
      <c r="B4076" s="12">
        <v>37</v>
      </c>
      <c r="C4076" s="12">
        <v>73</v>
      </c>
      <c r="D4076" s="12" t="s">
        <v>582</v>
      </c>
      <c r="E4076" s="12">
        <v>2</v>
      </c>
      <c r="F4076" s="12">
        <v>1</v>
      </c>
      <c r="G4076" s="12">
        <v>15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1546</v>
      </c>
      <c r="B4077" s="12">
        <v>37</v>
      </c>
      <c r="C4077" s="12">
        <v>73</v>
      </c>
      <c r="D4077" s="12" t="s">
        <v>570</v>
      </c>
      <c r="E4077" s="12">
        <v>2</v>
      </c>
      <c r="F4077" s="12">
        <v>1</v>
      </c>
      <c r="G4077" s="12">
        <v>15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1546</v>
      </c>
      <c r="B4078" s="12">
        <v>63</v>
      </c>
      <c r="C4078" s="12">
        <v>73</v>
      </c>
      <c r="D4078" s="12" t="s">
        <v>568</v>
      </c>
      <c r="E4078" s="12">
        <v>2</v>
      </c>
      <c r="F4078" s="12">
        <v>1</v>
      </c>
      <c r="G4078" s="12">
        <v>15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1546</v>
      </c>
      <c r="B4079" s="12">
        <v>63</v>
      </c>
      <c r="C4079" s="12">
        <v>73</v>
      </c>
      <c r="D4079" s="12" t="s">
        <v>1526</v>
      </c>
      <c r="E4079" s="12">
        <v>2</v>
      </c>
      <c r="F4079" s="12">
        <v>1</v>
      </c>
      <c r="G4079" s="12">
        <v>15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1546</v>
      </c>
      <c r="B4080" s="12">
        <v>63</v>
      </c>
      <c r="C4080" s="12">
        <v>73</v>
      </c>
      <c r="D4080" s="12" t="s">
        <v>580</v>
      </c>
      <c r="E4080" s="12">
        <v>2</v>
      </c>
      <c r="F4080" s="12">
        <v>2</v>
      </c>
      <c r="G4080" s="12">
        <v>15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1546</v>
      </c>
      <c r="B4081" s="12">
        <v>63</v>
      </c>
      <c r="C4081" s="12">
        <v>73</v>
      </c>
      <c r="D4081" s="12" t="s">
        <v>582</v>
      </c>
      <c r="E4081" s="12">
        <v>2</v>
      </c>
      <c r="F4081" s="12">
        <v>1</v>
      </c>
      <c r="G4081" s="12">
        <v>15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1546</v>
      </c>
      <c r="B4082" s="12">
        <v>63</v>
      </c>
      <c r="C4082" s="12">
        <v>73</v>
      </c>
      <c r="D4082" s="12" t="s">
        <v>570</v>
      </c>
      <c r="E4082" s="12">
        <v>2</v>
      </c>
      <c r="F4082" s="12">
        <v>1</v>
      </c>
      <c r="G4082" s="12">
        <v>15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1546</v>
      </c>
      <c r="B4083" s="12">
        <v>87</v>
      </c>
      <c r="C4083" s="12">
        <v>73</v>
      </c>
      <c r="D4083" s="12" t="s">
        <v>568</v>
      </c>
      <c r="E4083" s="12">
        <v>2</v>
      </c>
      <c r="F4083" s="12">
        <v>1</v>
      </c>
      <c r="G4083" s="12">
        <v>15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1546</v>
      </c>
      <c r="B4084" s="12">
        <v>87</v>
      </c>
      <c r="C4084" s="12">
        <v>73</v>
      </c>
      <c r="D4084" s="12" t="s">
        <v>1526</v>
      </c>
      <c r="E4084" s="12">
        <v>2</v>
      </c>
      <c r="F4084" s="12">
        <v>1</v>
      </c>
      <c r="G4084" s="12">
        <v>15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1546</v>
      </c>
      <c r="B4085" s="12">
        <v>87</v>
      </c>
      <c r="C4085" s="12">
        <v>73</v>
      </c>
      <c r="D4085" s="12" t="s">
        <v>580</v>
      </c>
      <c r="E4085" s="12">
        <v>2</v>
      </c>
      <c r="F4085" s="12">
        <v>2</v>
      </c>
      <c r="G4085" s="12">
        <v>15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1546</v>
      </c>
      <c r="B4086" s="12">
        <v>87</v>
      </c>
      <c r="C4086" s="12">
        <v>73</v>
      </c>
      <c r="D4086" s="12" t="s">
        <v>582</v>
      </c>
      <c r="E4086" s="12">
        <v>2</v>
      </c>
      <c r="F4086" s="12">
        <v>1</v>
      </c>
      <c r="G4086" s="12">
        <v>15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1546</v>
      </c>
      <c r="B4087" s="12">
        <v>87</v>
      </c>
      <c r="C4087" s="12">
        <v>73</v>
      </c>
      <c r="D4087" s="12" t="s">
        <v>570</v>
      </c>
      <c r="E4087" s="12">
        <v>2</v>
      </c>
      <c r="F4087" s="12">
        <v>1</v>
      </c>
      <c r="G4087" s="12">
        <v>15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8" spans="1:14">
      <c r="A4088" s="11" t="s">
        <v>1546</v>
      </c>
      <c r="B4088" s="12">
        <v>50</v>
      </c>
      <c r="C4088" s="12">
        <v>50</v>
      </c>
      <c r="D4088" s="12" t="s">
        <v>567</v>
      </c>
      <c r="E4088" s="12">
        <v>50</v>
      </c>
      <c r="F4088" s="12">
        <v>2</v>
      </c>
      <c r="G4088" s="12">
        <v>15</v>
      </c>
      <c r="H4088" s="12">
        <v>0</v>
      </c>
      <c r="I4088" s="12">
        <v>246</v>
      </c>
      <c r="J4088" s="12">
        <v>0</v>
      </c>
      <c r="K4088" s="12">
        <v>0</v>
      </c>
      <c r="L4088" s="12">
        <v>0</v>
      </c>
      <c r="M4088" s="12">
        <v>0</v>
      </c>
      <c r="N4088" s="12">
        <v>0</v>
      </c>
    </row>
    <row r="4089" spans="1:14">
      <c r="A4089" s="11" t="s">
        <v>1546</v>
      </c>
      <c r="B4089" s="12">
        <v>50</v>
      </c>
      <c r="C4089" s="12">
        <v>50</v>
      </c>
      <c r="D4089" s="12" t="s">
        <v>566</v>
      </c>
      <c r="E4089" s="12">
        <v>50</v>
      </c>
      <c r="F4089" s="12">
        <v>2</v>
      </c>
      <c r="G4089" s="12">
        <v>15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1546</v>
      </c>
      <c r="B4090" s="12">
        <v>50</v>
      </c>
      <c r="C4090" s="12">
        <v>50</v>
      </c>
      <c r="D4090" s="12" t="s">
        <v>569</v>
      </c>
      <c r="E4090" s="12">
        <v>50</v>
      </c>
      <c r="F4090" s="12">
        <v>2</v>
      </c>
      <c r="G4090" s="12">
        <v>15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2" spans="1:14">
      <c r="A4092" s="11" t="s">
        <v>1547</v>
      </c>
      <c r="B4092" s="12">
        <v>11</v>
      </c>
      <c r="C4092" s="12">
        <v>13</v>
      </c>
      <c r="D4092" s="12" t="s">
        <v>568</v>
      </c>
      <c r="E4092" s="12">
        <v>2</v>
      </c>
      <c r="F4092" s="12">
        <v>1</v>
      </c>
      <c r="G4092" s="12">
        <v>15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1547</v>
      </c>
      <c r="B4093" s="12">
        <v>11</v>
      </c>
      <c r="C4093" s="12">
        <v>13</v>
      </c>
      <c r="D4093" s="12" t="s">
        <v>570</v>
      </c>
      <c r="E4093" s="12">
        <v>2</v>
      </c>
      <c r="F4093" s="12">
        <v>1</v>
      </c>
      <c r="G4093" s="12">
        <v>15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1547</v>
      </c>
      <c r="B4094" s="12">
        <v>11</v>
      </c>
      <c r="C4094" s="12">
        <v>13</v>
      </c>
      <c r="D4094" s="12" t="s">
        <v>1526</v>
      </c>
      <c r="E4094" s="12">
        <v>2</v>
      </c>
      <c r="F4094" s="12">
        <v>1</v>
      </c>
      <c r="G4094" s="12">
        <v>15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1547</v>
      </c>
      <c r="B4095" s="12">
        <v>11</v>
      </c>
      <c r="C4095" s="12">
        <v>13</v>
      </c>
      <c r="D4095" s="12" t="s">
        <v>580</v>
      </c>
      <c r="E4095" s="12">
        <v>2</v>
      </c>
      <c r="F4095" s="12">
        <v>2</v>
      </c>
      <c r="G4095" s="12">
        <v>15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1547</v>
      </c>
      <c r="B4096" s="12">
        <v>11</v>
      </c>
      <c r="C4096" s="12">
        <v>13</v>
      </c>
      <c r="D4096" s="12" t="s">
        <v>582</v>
      </c>
      <c r="E4096" s="12">
        <v>2</v>
      </c>
      <c r="F4096" s="12">
        <v>1</v>
      </c>
      <c r="G4096" s="12">
        <v>15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1547</v>
      </c>
      <c r="B4097" s="12">
        <v>37</v>
      </c>
      <c r="C4097" s="12">
        <v>13</v>
      </c>
      <c r="D4097" s="12" t="s">
        <v>568</v>
      </c>
      <c r="E4097" s="12">
        <v>2</v>
      </c>
      <c r="F4097" s="12">
        <v>1</v>
      </c>
      <c r="G4097" s="12">
        <v>15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1547</v>
      </c>
      <c r="B4098" s="12">
        <v>37</v>
      </c>
      <c r="C4098" s="12">
        <v>13</v>
      </c>
      <c r="D4098" s="12" t="s">
        <v>570</v>
      </c>
      <c r="E4098" s="12">
        <v>2</v>
      </c>
      <c r="F4098" s="12">
        <v>1</v>
      </c>
      <c r="G4098" s="12">
        <v>15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1547</v>
      </c>
      <c r="B4099" s="12">
        <v>37</v>
      </c>
      <c r="C4099" s="12">
        <v>13</v>
      </c>
      <c r="D4099" s="12" t="s">
        <v>1526</v>
      </c>
      <c r="E4099" s="12">
        <v>2</v>
      </c>
      <c r="F4099" s="12">
        <v>1</v>
      </c>
      <c r="G4099" s="12">
        <v>15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1547</v>
      </c>
      <c r="B4100" s="12">
        <v>37</v>
      </c>
      <c r="C4100" s="12">
        <v>13</v>
      </c>
      <c r="D4100" s="12" t="s">
        <v>580</v>
      </c>
      <c r="E4100" s="12">
        <v>2</v>
      </c>
      <c r="F4100" s="12">
        <v>2</v>
      </c>
      <c r="G4100" s="12">
        <v>15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1547</v>
      </c>
      <c r="B4101" s="12">
        <v>37</v>
      </c>
      <c r="C4101" s="12">
        <v>13</v>
      </c>
      <c r="D4101" s="12" t="s">
        <v>582</v>
      </c>
      <c r="E4101" s="12">
        <v>2</v>
      </c>
      <c r="F4101" s="12">
        <v>1</v>
      </c>
      <c r="G4101" s="12">
        <v>15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1547</v>
      </c>
      <c r="B4102" s="12">
        <v>63</v>
      </c>
      <c r="C4102" s="12">
        <v>13</v>
      </c>
      <c r="D4102" s="12" t="s">
        <v>568</v>
      </c>
      <c r="E4102" s="12">
        <v>2</v>
      </c>
      <c r="F4102" s="12">
        <v>1</v>
      </c>
      <c r="G4102" s="12">
        <v>15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1547</v>
      </c>
      <c r="B4103" s="12">
        <v>63</v>
      </c>
      <c r="C4103" s="12">
        <v>13</v>
      </c>
      <c r="D4103" s="12" t="s">
        <v>1526</v>
      </c>
      <c r="E4103" s="12">
        <v>2</v>
      </c>
      <c r="F4103" s="12">
        <v>1</v>
      </c>
      <c r="G4103" s="12">
        <v>15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1547</v>
      </c>
      <c r="B4104" s="12">
        <v>63</v>
      </c>
      <c r="C4104" s="12">
        <v>13</v>
      </c>
      <c r="D4104" s="12" t="s">
        <v>580</v>
      </c>
      <c r="E4104" s="12">
        <v>2</v>
      </c>
      <c r="F4104" s="12">
        <v>2</v>
      </c>
      <c r="G4104" s="12">
        <v>15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1547</v>
      </c>
      <c r="B4105" s="12">
        <v>63</v>
      </c>
      <c r="C4105" s="12">
        <v>13</v>
      </c>
      <c r="D4105" s="12" t="s">
        <v>582</v>
      </c>
      <c r="E4105" s="12">
        <v>2</v>
      </c>
      <c r="F4105" s="12">
        <v>1</v>
      </c>
      <c r="G4105" s="12">
        <v>15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1547</v>
      </c>
      <c r="B4106" s="12">
        <v>63</v>
      </c>
      <c r="C4106" s="12">
        <v>13</v>
      </c>
      <c r="D4106" s="12" t="s">
        <v>570</v>
      </c>
      <c r="E4106" s="12">
        <v>2</v>
      </c>
      <c r="F4106" s="12">
        <v>1</v>
      </c>
      <c r="G4106" s="12">
        <v>15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1547</v>
      </c>
      <c r="B4107" s="12">
        <v>88</v>
      </c>
      <c r="C4107" s="12">
        <v>14</v>
      </c>
      <c r="D4107" s="12" t="s">
        <v>568</v>
      </c>
      <c r="E4107" s="12">
        <v>2</v>
      </c>
      <c r="F4107" s="12">
        <v>1</v>
      </c>
      <c r="G4107" s="12">
        <v>15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1547</v>
      </c>
      <c r="B4108" s="12">
        <v>88</v>
      </c>
      <c r="C4108" s="12">
        <v>14</v>
      </c>
      <c r="D4108" s="12" t="s">
        <v>1526</v>
      </c>
      <c r="E4108" s="12">
        <v>2</v>
      </c>
      <c r="F4108" s="12">
        <v>1</v>
      </c>
      <c r="G4108" s="12">
        <v>15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1547</v>
      </c>
      <c r="B4109" s="12">
        <v>88</v>
      </c>
      <c r="C4109" s="12">
        <v>14</v>
      </c>
      <c r="D4109" s="12" t="s">
        <v>580</v>
      </c>
      <c r="E4109" s="12">
        <v>2</v>
      </c>
      <c r="F4109" s="12">
        <v>2</v>
      </c>
      <c r="G4109" s="12">
        <v>15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1547</v>
      </c>
      <c r="B4110" s="12">
        <v>88</v>
      </c>
      <c r="C4110" s="12">
        <v>14</v>
      </c>
      <c r="D4110" s="12" t="s">
        <v>582</v>
      </c>
      <c r="E4110" s="12">
        <v>2</v>
      </c>
      <c r="F4110" s="12">
        <v>1</v>
      </c>
      <c r="G4110" s="12">
        <v>15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1547</v>
      </c>
      <c r="B4111" s="12">
        <v>88</v>
      </c>
      <c r="C4111" s="12">
        <v>14</v>
      </c>
      <c r="D4111" s="12" t="s">
        <v>570</v>
      </c>
      <c r="E4111" s="12">
        <v>2</v>
      </c>
      <c r="F4111" s="12">
        <v>1</v>
      </c>
      <c r="G4111" s="12">
        <v>15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1547</v>
      </c>
      <c r="B4112" s="12">
        <v>11</v>
      </c>
      <c r="C4112" s="12">
        <v>41</v>
      </c>
      <c r="D4112" s="12" t="s">
        <v>568</v>
      </c>
      <c r="E4112" s="12">
        <v>2</v>
      </c>
      <c r="F4112" s="12">
        <v>1</v>
      </c>
      <c r="G4112" s="12">
        <v>15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1547</v>
      </c>
      <c r="B4113" s="12">
        <v>11</v>
      </c>
      <c r="C4113" s="12">
        <v>41</v>
      </c>
      <c r="D4113" s="12" t="s">
        <v>1526</v>
      </c>
      <c r="E4113" s="12">
        <v>2</v>
      </c>
      <c r="F4113" s="12">
        <v>1</v>
      </c>
      <c r="G4113" s="12">
        <v>15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1547</v>
      </c>
      <c r="B4114" s="12">
        <v>11</v>
      </c>
      <c r="C4114" s="12">
        <v>41</v>
      </c>
      <c r="D4114" s="12" t="s">
        <v>580</v>
      </c>
      <c r="E4114" s="12">
        <v>2</v>
      </c>
      <c r="F4114" s="12">
        <v>2</v>
      </c>
      <c r="G4114" s="12">
        <v>15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1547</v>
      </c>
      <c r="B4115" s="12">
        <v>11</v>
      </c>
      <c r="C4115" s="12">
        <v>41</v>
      </c>
      <c r="D4115" s="12" t="s">
        <v>582</v>
      </c>
      <c r="E4115" s="12">
        <v>2</v>
      </c>
      <c r="F4115" s="12">
        <v>1</v>
      </c>
      <c r="G4115" s="12">
        <v>15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1547</v>
      </c>
      <c r="B4116" s="12">
        <v>11</v>
      </c>
      <c r="C4116" s="12">
        <v>41</v>
      </c>
      <c r="D4116" s="12" t="s">
        <v>570</v>
      </c>
      <c r="E4116" s="12">
        <v>2</v>
      </c>
      <c r="F4116" s="12">
        <v>1</v>
      </c>
      <c r="G4116" s="12">
        <v>15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1547</v>
      </c>
      <c r="B4117" s="12">
        <v>37</v>
      </c>
      <c r="C4117" s="12">
        <v>41</v>
      </c>
      <c r="D4117" s="12" t="s">
        <v>1526</v>
      </c>
      <c r="E4117" s="12">
        <v>2</v>
      </c>
      <c r="F4117" s="12">
        <v>1</v>
      </c>
      <c r="G4117" s="12">
        <v>15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1547</v>
      </c>
      <c r="B4118" s="12">
        <v>37</v>
      </c>
      <c r="C4118" s="12">
        <v>41</v>
      </c>
      <c r="D4118" s="12" t="s">
        <v>568</v>
      </c>
      <c r="E4118" s="12">
        <v>2</v>
      </c>
      <c r="F4118" s="12">
        <v>1</v>
      </c>
      <c r="G4118" s="12">
        <v>15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1547</v>
      </c>
      <c r="B4119" s="12">
        <v>37</v>
      </c>
      <c r="C4119" s="12">
        <v>41</v>
      </c>
      <c r="D4119" s="12" t="s">
        <v>580</v>
      </c>
      <c r="E4119" s="12">
        <v>2</v>
      </c>
      <c r="F4119" s="12">
        <v>2</v>
      </c>
      <c r="G4119" s="12">
        <v>15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1547</v>
      </c>
      <c r="B4120" s="12">
        <v>37</v>
      </c>
      <c r="C4120" s="12">
        <v>41</v>
      </c>
      <c r="D4120" s="12" t="s">
        <v>582</v>
      </c>
      <c r="E4120" s="12">
        <v>2</v>
      </c>
      <c r="F4120" s="12">
        <v>1</v>
      </c>
      <c r="G4120" s="12">
        <v>15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1547</v>
      </c>
      <c r="B4121" s="12">
        <v>37</v>
      </c>
      <c r="C4121" s="12">
        <v>41</v>
      </c>
      <c r="D4121" s="12" t="s">
        <v>1526</v>
      </c>
      <c r="E4121" s="12">
        <v>2</v>
      </c>
      <c r="F4121" s="12">
        <v>1</v>
      </c>
      <c r="G4121" s="12">
        <v>15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1547</v>
      </c>
      <c r="B4122" s="12">
        <v>63</v>
      </c>
      <c r="C4122" s="12">
        <v>41</v>
      </c>
      <c r="D4122" s="12" t="s">
        <v>568</v>
      </c>
      <c r="E4122" s="12">
        <v>2</v>
      </c>
      <c r="F4122" s="12">
        <v>1</v>
      </c>
      <c r="G4122" s="12">
        <v>15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1547</v>
      </c>
      <c r="B4123" s="12">
        <v>63</v>
      </c>
      <c r="C4123" s="12">
        <v>41</v>
      </c>
      <c r="D4123" s="12" t="s">
        <v>580</v>
      </c>
      <c r="E4123" s="12">
        <v>2</v>
      </c>
      <c r="F4123" s="12">
        <v>2</v>
      </c>
      <c r="G4123" s="12">
        <v>15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1547</v>
      </c>
      <c r="B4124" s="12">
        <v>63</v>
      </c>
      <c r="C4124" s="12">
        <v>41</v>
      </c>
      <c r="D4124" s="12" t="s">
        <v>582</v>
      </c>
      <c r="E4124" s="12">
        <v>2</v>
      </c>
      <c r="F4124" s="12">
        <v>1</v>
      </c>
      <c r="G4124" s="12">
        <v>15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1547</v>
      </c>
      <c r="B4125" s="12">
        <v>63</v>
      </c>
      <c r="C4125" s="12">
        <v>41</v>
      </c>
      <c r="D4125" s="12" t="s">
        <v>570</v>
      </c>
      <c r="E4125" s="12">
        <v>2</v>
      </c>
      <c r="F4125" s="12">
        <v>1</v>
      </c>
      <c r="G4125" s="12">
        <v>15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1547</v>
      </c>
      <c r="B4126" s="12">
        <v>89</v>
      </c>
      <c r="C4126" s="12">
        <v>41</v>
      </c>
      <c r="D4126" s="12" t="s">
        <v>568</v>
      </c>
      <c r="E4126" s="12">
        <v>2</v>
      </c>
      <c r="F4126" s="12">
        <v>1</v>
      </c>
      <c r="G4126" s="12">
        <v>15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1547</v>
      </c>
      <c r="B4127" s="12">
        <v>63</v>
      </c>
      <c r="C4127" s="12">
        <v>41</v>
      </c>
      <c r="D4127" s="12" t="s">
        <v>1526</v>
      </c>
      <c r="E4127" s="12">
        <v>2</v>
      </c>
      <c r="F4127" s="12">
        <v>1</v>
      </c>
      <c r="G4127" s="12">
        <v>15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1547</v>
      </c>
      <c r="B4128" s="12">
        <v>89</v>
      </c>
      <c r="C4128" s="12">
        <v>41</v>
      </c>
      <c r="D4128" s="12" t="s">
        <v>1526</v>
      </c>
      <c r="E4128" s="12">
        <v>2</v>
      </c>
      <c r="F4128" s="12">
        <v>1</v>
      </c>
      <c r="G4128" s="12">
        <v>15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1547</v>
      </c>
      <c r="B4129" s="12">
        <v>89</v>
      </c>
      <c r="C4129" s="12">
        <v>41</v>
      </c>
      <c r="D4129" s="12" t="s">
        <v>580</v>
      </c>
      <c r="E4129" s="12">
        <v>2</v>
      </c>
      <c r="F4129" s="12">
        <v>2</v>
      </c>
      <c r="G4129" s="12">
        <v>15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1547</v>
      </c>
      <c r="B4130" s="12">
        <v>89</v>
      </c>
      <c r="C4130" s="12">
        <v>41</v>
      </c>
      <c r="D4130" s="12" t="s">
        <v>582</v>
      </c>
      <c r="E4130" s="12">
        <v>2</v>
      </c>
      <c r="F4130" s="12">
        <v>1</v>
      </c>
      <c r="G4130" s="12">
        <v>15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1547</v>
      </c>
      <c r="B4131" s="12">
        <v>89</v>
      </c>
      <c r="C4131" s="12">
        <v>41</v>
      </c>
      <c r="D4131" s="12" t="s">
        <v>570</v>
      </c>
      <c r="E4131" s="12">
        <v>2</v>
      </c>
      <c r="F4131" s="12">
        <v>1</v>
      </c>
      <c r="G4131" s="12">
        <v>15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1547</v>
      </c>
      <c r="B4132" s="12">
        <v>12</v>
      </c>
      <c r="C4132" s="12">
        <v>74</v>
      </c>
      <c r="D4132" s="12" t="s">
        <v>568</v>
      </c>
      <c r="E4132" s="12">
        <v>2</v>
      </c>
      <c r="F4132" s="12">
        <v>1</v>
      </c>
      <c r="G4132" s="12">
        <v>15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1547</v>
      </c>
      <c r="B4133" s="12">
        <v>12</v>
      </c>
      <c r="C4133" s="12">
        <v>74</v>
      </c>
      <c r="D4133" s="12" t="s">
        <v>1526</v>
      </c>
      <c r="E4133" s="12">
        <v>2</v>
      </c>
      <c r="F4133" s="12">
        <v>1</v>
      </c>
      <c r="G4133" s="12">
        <v>15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1547</v>
      </c>
      <c r="B4134" s="12">
        <v>12</v>
      </c>
      <c r="C4134" s="12">
        <v>74</v>
      </c>
      <c r="D4134" s="12" t="s">
        <v>580</v>
      </c>
      <c r="E4134" s="12">
        <v>2</v>
      </c>
      <c r="F4134" s="12">
        <v>2</v>
      </c>
      <c r="G4134" s="12">
        <v>15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1547</v>
      </c>
      <c r="B4135" s="12">
        <v>12</v>
      </c>
      <c r="C4135" s="12">
        <v>74</v>
      </c>
      <c r="D4135" s="12" t="s">
        <v>582</v>
      </c>
      <c r="E4135" s="12">
        <v>2</v>
      </c>
      <c r="F4135" s="12">
        <v>1</v>
      </c>
      <c r="G4135" s="12">
        <v>15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1547</v>
      </c>
      <c r="B4136" s="12">
        <v>12</v>
      </c>
      <c r="C4136" s="12">
        <v>74</v>
      </c>
      <c r="D4136" s="12" t="s">
        <v>570</v>
      </c>
      <c r="E4136" s="12">
        <v>2</v>
      </c>
      <c r="F4136" s="12">
        <v>1</v>
      </c>
      <c r="G4136" s="12">
        <v>15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1547</v>
      </c>
      <c r="B4137" s="12">
        <v>37</v>
      </c>
      <c r="C4137" s="12">
        <v>73</v>
      </c>
      <c r="D4137" s="12" t="s">
        <v>568</v>
      </c>
      <c r="E4137" s="12">
        <v>2</v>
      </c>
      <c r="F4137" s="12">
        <v>1</v>
      </c>
      <c r="G4137" s="12">
        <v>15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1547</v>
      </c>
      <c r="B4138" s="12">
        <v>37</v>
      </c>
      <c r="C4138" s="12">
        <v>73</v>
      </c>
      <c r="D4138" s="12" t="s">
        <v>1526</v>
      </c>
      <c r="E4138" s="12">
        <v>2</v>
      </c>
      <c r="F4138" s="12">
        <v>1</v>
      </c>
      <c r="G4138" s="12">
        <v>15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1547</v>
      </c>
      <c r="B4139" s="12">
        <v>37</v>
      </c>
      <c r="C4139" s="12">
        <v>73</v>
      </c>
      <c r="D4139" s="12" t="s">
        <v>580</v>
      </c>
      <c r="E4139" s="12">
        <v>2</v>
      </c>
      <c r="F4139" s="12">
        <v>2</v>
      </c>
      <c r="G4139" s="12">
        <v>15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1547</v>
      </c>
      <c r="B4140" s="12">
        <v>37</v>
      </c>
      <c r="C4140" s="12">
        <v>73</v>
      </c>
      <c r="D4140" s="12" t="s">
        <v>582</v>
      </c>
      <c r="E4140" s="12">
        <v>2</v>
      </c>
      <c r="F4140" s="12">
        <v>1</v>
      </c>
      <c r="G4140" s="12">
        <v>15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1547</v>
      </c>
      <c r="B4141" s="12">
        <v>37</v>
      </c>
      <c r="C4141" s="12">
        <v>73</v>
      </c>
      <c r="D4141" s="12" t="s">
        <v>570</v>
      </c>
      <c r="E4141" s="12">
        <v>2</v>
      </c>
      <c r="F4141" s="12">
        <v>1</v>
      </c>
      <c r="G4141" s="12">
        <v>15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1547</v>
      </c>
      <c r="B4142" s="12">
        <v>63</v>
      </c>
      <c r="C4142" s="12">
        <v>73</v>
      </c>
      <c r="D4142" s="12" t="s">
        <v>568</v>
      </c>
      <c r="E4142" s="12">
        <v>2</v>
      </c>
      <c r="F4142" s="12">
        <v>1</v>
      </c>
      <c r="G4142" s="12">
        <v>15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1547</v>
      </c>
      <c r="B4143" s="12">
        <v>63</v>
      </c>
      <c r="C4143" s="12">
        <v>73</v>
      </c>
      <c r="D4143" s="12" t="s">
        <v>1526</v>
      </c>
      <c r="E4143" s="12">
        <v>2</v>
      </c>
      <c r="F4143" s="12">
        <v>1</v>
      </c>
      <c r="G4143" s="12">
        <v>15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1547</v>
      </c>
      <c r="B4144" s="12">
        <v>63</v>
      </c>
      <c r="C4144" s="12">
        <v>73</v>
      </c>
      <c r="D4144" s="12" t="s">
        <v>580</v>
      </c>
      <c r="E4144" s="12">
        <v>2</v>
      </c>
      <c r="F4144" s="12">
        <v>2</v>
      </c>
      <c r="G4144" s="12">
        <v>15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1547</v>
      </c>
      <c r="B4145" s="12">
        <v>63</v>
      </c>
      <c r="C4145" s="12">
        <v>73</v>
      </c>
      <c r="D4145" s="12" t="s">
        <v>582</v>
      </c>
      <c r="E4145" s="12">
        <v>2</v>
      </c>
      <c r="F4145" s="12">
        <v>1</v>
      </c>
      <c r="G4145" s="12">
        <v>15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1547</v>
      </c>
      <c r="B4146" s="12">
        <v>63</v>
      </c>
      <c r="C4146" s="12">
        <v>73</v>
      </c>
      <c r="D4146" s="12" t="s">
        <v>570</v>
      </c>
      <c r="E4146" s="12">
        <v>2</v>
      </c>
      <c r="F4146" s="12">
        <v>1</v>
      </c>
      <c r="G4146" s="12">
        <v>15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1547</v>
      </c>
      <c r="B4147" s="12">
        <v>87</v>
      </c>
      <c r="C4147" s="12">
        <v>73</v>
      </c>
      <c r="D4147" s="12" t="s">
        <v>568</v>
      </c>
      <c r="E4147" s="12">
        <v>2</v>
      </c>
      <c r="F4147" s="12">
        <v>1</v>
      </c>
      <c r="G4147" s="12">
        <v>15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1547</v>
      </c>
      <c r="B4148" s="12">
        <v>87</v>
      </c>
      <c r="C4148" s="12">
        <v>73</v>
      </c>
      <c r="D4148" s="12" t="s">
        <v>1526</v>
      </c>
      <c r="E4148" s="12">
        <v>2</v>
      </c>
      <c r="F4148" s="12">
        <v>1</v>
      </c>
      <c r="G4148" s="12">
        <v>15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1547</v>
      </c>
      <c r="B4149" s="12">
        <v>87</v>
      </c>
      <c r="C4149" s="12">
        <v>73</v>
      </c>
      <c r="D4149" s="12" t="s">
        <v>580</v>
      </c>
      <c r="E4149" s="12">
        <v>2</v>
      </c>
      <c r="F4149" s="12">
        <v>2</v>
      </c>
      <c r="G4149" s="12">
        <v>15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1547</v>
      </c>
      <c r="B4150" s="12">
        <v>87</v>
      </c>
      <c r="C4150" s="12">
        <v>73</v>
      </c>
      <c r="D4150" s="12" t="s">
        <v>582</v>
      </c>
      <c r="E4150" s="12">
        <v>2</v>
      </c>
      <c r="F4150" s="12">
        <v>1</v>
      </c>
      <c r="G4150" s="12">
        <v>15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1547</v>
      </c>
      <c r="B4151" s="12">
        <v>87</v>
      </c>
      <c r="C4151" s="12">
        <v>73</v>
      </c>
      <c r="D4151" s="12" t="s">
        <v>570</v>
      </c>
      <c r="E4151" s="12">
        <v>2</v>
      </c>
      <c r="F4151" s="12">
        <v>1</v>
      </c>
      <c r="G4151" s="12">
        <v>15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2" spans="1:14">
      <c r="A4152" s="11" t="s">
        <v>1547</v>
      </c>
      <c r="B4152" s="12">
        <v>50</v>
      </c>
      <c r="C4152" s="12">
        <v>50</v>
      </c>
      <c r="D4152" s="12" t="s">
        <v>567</v>
      </c>
      <c r="E4152" s="12">
        <v>50</v>
      </c>
      <c r="F4152" s="12">
        <v>2</v>
      </c>
      <c r="G4152" s="12">
        <v>15</v>
      </c>
      <c r="H4152" s="12">
        <v>0</v>
      </c>
      <c r="I4152" s="12">
        <v>246</v>
      </c>
      <c r="J4152" s="12">
        <v>0</v>
      </c>
      <c r="K4152" s="12">
        <v>0</v>
      </c>
      <c r="L4152" s="12">
        <v>0</v>
      </c>
      <c r="M4152" s="12">
        <v>0</v>
      </c>
      <c r="N4152" s="12">
        <v>0</v>
      </c>
    </row>
    <row r="4153" spans="1:14">
      <c r="A4153" s="11" t="s">
        <v>1547</v>
      </c>
      <c r="B4153" s="12">
        <v>50</v>
      </c>
      <c r="C4153" s="12">
        <v>50</v>
      </c>
      <c r="D4153" s="12" t="s">
        <v>566</v>
      </c>
      <c r="E4153" s="12">
        <v>50</v>
      </c>
      <c r="F4153" s="12">
        <v>2</v>
      </c>
      <c r="G4153" s="12">
        <v>15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1547</v>
      </c>
      <c r="B4154" s="12">
        <v>50</v>
      </c>
      <c r="C4154" s="12">
        <v>50</v>
      </c>
      <c r="D4154" s="12" t="s">
        <v>569</v>
      </c>
      <c r="E4154" s="12">
        <v>50</v>
      </c>
      <c r="F4154" s="12">
        <v>2</v>
      </c>
      <c r="G4154" s="12">
        <v>15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6" spans="1:14">
      <c r="A4156" s="11" t="s">
        <v>1548</v>
      </c>
      <c r="B4156" s="12">
        <v>11</v>
      </c>
      <c r="C4156" s="12">
        <v>13</v>
      </c>
      <c r="D4156" s="12" t="s">
        <v>568</v>
      </c>
      <c r="E4156" s="12">
        <v>2</v>
      </c>
      <c r="F4156" s="12">
        <v>1</v>
      </c>
      <c r="G4156" s="12">
        <v>15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1548</v>
      </c>
      <c r="B4157" s="12">
        <v>11</v>
      </c>
      <c r="C4157" s="12">
        <v>13</v>
      </c>
      <c r="D4157" s="12" t="s">
        <v>570</v>
      </c>
      <c r="E4157" s="12">
        <v>2</v>
      </c>
      <c r="F4157" s="12">
        <v>1</v>
      </c>
      <c r="G4157" s="12">
        <v>15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1548</v>
      </c>
      <c r="B4158" s="12">
        <v>11</v>
      </c>
      <c r="C4158" s="12">
        <v>13</v>
      </c>
      <c r="D4158" s="12" t="s">
        <v>1526</v>
      </c>
      <c r="E4158" s="12">
        <v>2</v>
      </c>
      <c r="F4158" s="12">
        <v>1</v>
      </c>
      <c r="G4158" s="12">
        <v>15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1548</v>
      </c>
      <c r="B4159" s="12">
        <v>11</v>
      </c>
      <c r="C4159" s="12">
        <v>13</v>
      </c>
      <c r="D4159" s="12" t="s">
        <v>580</v>
      </c>
      <c r="E4159" s="12">
        <v>2</v>
      </c>
      <c r="F4159" s="12">
        <v>2</v>
      </c>
      <c r="G4159" s="12">
        <v>15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1548</v>
      </c>
      <c r="B4160" s="12">
        <v>11</v>
      </c>
      <c r="C4160" s="12">
        <v>13</v>
      </c>
      <c r="D4160" s="12" t="s">
        <v>582</v>
      </c>
      <c r="E4160" s="12">
        <v>2</v>
      </c>
      <c r="F4160" s="12">
        <v>1</v>
      </c>
      <c r="G4160" s="12">
        <v>15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1548</v>
      </c>
      <c r="B4161" s="12">
        <v>37</v>
      </c>
      <c r="C4161" s="12">
        <v>13</v>
      </c>
      <c r="D4161" s="12" t="s">
        <v>568</v>
      </c>
      <c r="E4161" s="12">
        <v>2</v>
      </c>
      <c r="F4161" s="12">
        <v>1</v>
      </c>
      <c r="G4161" s="12">
        <v>15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1548</v>
      </c>
      <c r="B4162" s="12">
        <v>37</v>
      </c>
      <c r="C4162" s="12">
        <v>13</v>
      </c>
      <c r="D4162" s="12" t="s">
        <v>570</v>
      </c>
      <c r="E4162" s="12">
        <v>2</v>
      </c>
      <c r="F4162" s="12">
        <v>1</v>
      </c>
      <c r="G4162" s="12">
        <v>15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1548</v>
      </c>
      <c r="B4163" s="12">
        <v>37</v>
      </c>
      <c r="C4163" s="12">
        <v>13</v>
      </c>
      <c r="D4163" s="12" t="s">
        <v>1526</v>
      </c>
      <c r="E4163" s="12">
        <v>2</v>
      </c>
      <c r="F4163" s="12">
        <v>1</v>
      </c>
      <c r="G4163" s="12">
        <v>15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1548</v>
      </c>
      <c r="B4164" s="12">
        <v>37</v>
      </c>
      <c r="C4164" s="12">
        <v>13</v>
      </c>
      <c r="D4164" s="12" t="s">
        <v>580</v>
      </c>
      <c r="E4164" s="12">
        <v>2</v>
      </c>
      <c r="F4164" s="12">
        <v>2</v>
      </c>
      <c r="G4164" s="12">
        <v>15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1548</v>
      </c>
      <c r="B4165" s="12">
        <v>37</v>
      </c>
      <c r="C4165" s="12">
        <v>13</v>
      </c>
      <c r="D4165" s="12" t="s">
        <v>582</v>
      </c>
      <c r="E4165" s="12">
        <v>2</v>
      </c>
      <c r="F4165" s="12">
        <v>1</v>
      </c>
      <c r="G4165" s="12">
        <v>15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1548</v>
      </c>
      <c r="B4166" s="12">
        <v>63</v>
      </c>
      <c r="C4166" s="12">
        <v>13</v>
      </c>
      <c r="D4166" s="12" t="s">
        <v>568</v>
      </c>
      <c r="E4166" s="12">
        <v>2</v>
      </c>
      <c r="F4166" s="12">
        <v>1</v>
      </c>
      <c r="G4166" s="12">
        <v>15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1548</v>
      </c>
      <c r="B4167" s="12">
        <v>63</v>
      </c>
      <c r="C4167" s="12">
        <v>13</v>
      </c>
      <c r="D4167" s="12" t="s">
        <v>1526</v>
      </c>
      <c r="E4167" s="12">
        <v>2</v>
      </c>
      <c r="F4167" s="12">
        <v>1</v>
      </c>
      <c r="G4167" s="12">
        <v>15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1548</v>
      </c>
      <c r="B4168" s="12">
        <v>63</v>
      </c>
      <c r="C4168" s="12">
        <v>13</v>
      </c>
      <c r="D4168" s="12" t="s">
        <v>580</v>
      </c>
      <c r="E4168" s="12">
        <v>2</v>
      </c>
      <c r="F4168" s="12">
        <v>2</v>
      </c>
      <c r="G4168" s="12">
        <v>15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1548</v>
      </c>
      <c r="B4169" s="12">
        <v>63</v>
      </c>
      <c r="C4169" s="12">
        <v>13</v>
      </c>
      <c r="D4169" s="12" t="s">
        <v>582</v>
      </c>
      <c r="E4169" s="12">
        <v>2</v>
      </c>
      <c r="F4169" s="12">
        <v>1</v>
      </c>
      <c r="G4169" s="12">
        <v>15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1548</v>
      </c>
      <c r="B4170" s="12">
        <v>63</v>
      </c>
      <c r="C4170" s="12">
        <v>13</v>
      </c>
      <c r="D4170" s="12" t="s">
        <v>570</v>
      </c>
      <c r="E4170" s="12">
        <v>2</v>
      </c>
      <c r="F4170" s="12">
        <v>1</v>
      </c>
      <c r="G4170" s="12">
        <v>15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1548</v>
      </c>
      <c r="B4171" s="12">
        <v>88</v>
      </c>
      <c r="C4171" s="12">
        <v>14</v>
      </c>
      <c r="D4171" s="12" t="s">
        <v>568</v>
      </c>
      <c r="E4171" s="12">
        <v>2</v>
      </c>
      <c r="F4171" s="12">
        <v>1</v>
      </c>
      <c r="G4171" s="12">
        <v>15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1548</v>
      </c>
      <c r="B4172" s="12">
        <v>88</v>
      </c>
      <c r="C4172" s="12">
        <v>14</v>
      </c>
      <c r="D4172" s="12" t="s">
        <v>1526</v>
      </c>
      <c r="E4172" s="12">
        <v>2</v>
      </c>
      <c r="F4172" s="12">
        <v>1</v>
      </c>
      <c r="G4172" s="12">
        <v>15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1548</v>
      </c>
      <c r="B4173" s="12">
        <v>88</v>
      </c>
      <c r="C4173" s="12">
        <v>14</v>
      </c>
      <c r="D4173" s="12" t="s">
        <v>580</v>
      </c>
      <c r="E4173" s="12">
        <v>2</v>
      </c>
      <c r="F4173" s="12">
        <v>2</v>
      </c>
      <c r="G4173" s="12">
        <v>15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1548</v>
      </c>
      <c r="B4174" s="12">
        <v>88</v>
      </c>
      <c r="C4174" s="12">
        <v>14</v>
      </c>
      <c r="D4174" s="12" t="s">
        <v>582</v>
      </c>
      <c r="E4174" s="12">
        <v>2</v>
      </c>
      <c r="F4174" s="12">
        <v>1</v>
      </c>
      <c r="G4174" s="12">
        <v>15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1548</v>
      </c>
      <c r="B4175" s="12">
        <v>88</v>
      </c>
      <c r="C4175" s="12">
        <v>14</v>
      </c>
      <c r="D4175" s="12" t="s">
        <v>570</v>
      </c>
      <c r="E4175" s="12">
        <v>2</v>
      </c>
      <c r="F4175" s="12">
        <v>1</v>
      </c>
      <c r="G4175" s="12">
        <v>15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1548</v>
      </c>
      <c r="B4176" s="12">
        <v>11</v>
      </c>
      <c r="C4176" s="12">
        <v>41</v>
      </c>
      <c r="D4176" s="12" t="s">
        <v>568</v>
      </c>
      <c r="E4176" s="12">
        <v>2</v>
      </c>
      <c r="F4176" s="12">
        <v>1</v>
      </c>
      <c r="G4176" s="12">
        <v>15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1548</v>
      </c>
      <c r="B4177" s="12">
        <v>11</v>
      </c>
      <c r="C4177" s="12">
        <v>41</v>
      </c>
      <c r="D4177" s="12" t="s">
        <v>1526</v>
      </c>
      <c r="E4177" s="12">
        <v>2</v>
      </c>
      <c r="F4177" s="12">
        <v>1</v>
      </c>
      <c r="G4177" s="12">
        <v>15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1548</v>
      </c>
      <c r="B4178" s="12">
        <v>11</v>
      </c>
      <c r="C4178" s="12">
        <v>41</v>
      </c>
      <c r="D4178" s="12" t="s">
        <v>580</v>
      </c>
      <c r="E4178" s="12">
        <v>2</v>
      </c>
      <c r="F4178" s="12">
        <v>2</v>
      </c>
      <c r="G4178" s="12">
        <v>15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1548</v>
      </c>
      <c r="B4179" s="12">
        <v>11</v>
      </c>
      <c r="C4179" s="12">
        <v>41</v>
      </c>
      <c r="D4179" s="12" t="s">
        <v>582</v>
      </c>
      <c r="E4179" s="12">
        <v>2</v>
      </c>
      <c r="F4179" s="12">
        <v>1</v>
      </c>
      <c r="G4179" s="12">
        <v>15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1548</v>
      </c>
      <c r="B4180" s="12">
        <v>11</v>
      </c>
      <c r="C4180" s="12">
        <v>41</v>
      </c>
      <c r="D4180" s="12" t="s">
        <v>570</v>
      </c>
      <c r="E4180" s="12">
        <v>2</v>
      </c>
      <c r="F4180" s="12">
        <v>1</v>
      </c>
      <c r="G4180" s="12">
        <v>15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1548</v>
      </c>
      <c r="B4181" s="12">
        <v>37</v>
      </c>
      <c r="C4181" s="12">
        <v>41</v>
      </c>
      <c r="D4181" s="12" t="s">
        <v>1526</v>
      </c>
      <c r="E4181" s="12">
        <v>2</v>
      </c>
      <c r="F4181" s="12">
        <v>1</v>
      </c>
      <c r="G4181" s="12">
        <v>15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1548</v>
      </c>
      <c r="B4182" s="12">
        <v>37</v>
      </c>
      <c r="C4182" s="12">
        <v>41</v>
      </c>
      <c r="D4182" s="12" t="s">
        <v>568</v>
      </c>
      <c r="E4182" s="12">
        <v>2</v>
      </c>
      <c r="F4182" s="12">
        <v>1</v>
      </c>
      <c r="G4182" s="12">
        <v>15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1548</v>
      </c>
      <c r="B4183" s="12">
        <v>37</v>
      </c>
      <c r="C4183" s="12">
        <v>41</v>
      </c>
      <c r="D4183" s="12" t="s">
        <v>580</v>
      </c>
      <c r="E4183" s="12">
        <v>2</v>
      </c>
      <c r="F4183" s="12">
        <v>2</v>
      </c>
      <c r="G4183" s="12">
        <v>15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1548</v>
      </c>
      <c r="B4184" s="12">
        <v>37</v>
      </c>
      <c r="C4184" s="12">
        <v>41</v>
      </c>
      <c r="D4184" s="12" t="s">
        <v>582</v>
      </c>
      <c r="E4184" s="12">
        <v>2</v>
      </c>
      <c r="F4184" s="12">
        <v>1</v>
      </c>
      <c r="G4184" s="12">
        <v>15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1548</v>
      </c>
      <c r="B4185" s="12">
        <v>37</v>
      </c>
      <c r="C4185" s="12">
        <v>41</v>
      </c>
      <c r="D4185" s="12" t="s">
        <v>1526</v>
      </c>
      <c r="E4185" s="12">
        <v>2</v>
      </c>
      <c r="F4185" s="12">
        <v>1</v>
      </c>
      <c r="G4185" s="12">
        <v>15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1548</v>
      </c>
      <c r="B4186" s="12">
        <v>63</v>
      </c>
      <c r="C4186" s="12">
        <v>41</v>
      </c>
      <c r="D4186" s="12" t="s">
        <v>568</v>
      </c>
      <c r="E4186" s="12">
        <v>2</v>
      </c>
      <c r="F4186" s="12">
        <v>1</v>
      </c>
      <c r="G4186" s="12">
        <v>15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1548</v>
      </c>
      <c r="B4187" s="12">
        <v>63</v>
      </c>
      <c r="C4187" s="12">
        <v>41</v>
      </c>
      <c r="D4187" s="12" t="s">
        <v>580</v>
      </c>
      <c r="E4187" s="12">
        <v>2</v>
      </c>
      <c r="F4187" s="12">
        <v>2</v>
      </c>
      <c r="G4187" s="12">
        <v>15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1548</v>
      </c>
      <c r="B4188" s="12">
        <v>63</v>
      </c>
      <c r="C4188" s="12">
        <v>41</v>
      </c>
      <c r="D4188" s="12" t="s">
        <v>582</v>
      </c>
      <c r="E4188" s="12">
        <v>2</v>
      </c>
      <c r="F4188" s="12">
        <v>1</v>
      </c>
      <c r="G4188" s="12">
        <v>15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1548</v>
      </c>
      <c r="B4189" s="12">
        <v>63</v>
      </c>
      <c r="C4189" s="12">
        <v>41</v>
      </c>
      <c r="D4189" s="12" t="s">
        <v>570</v>
      </c>
      <c r="E4189" s="12">
        <v>2</v>
      </c>
      <c r="F4189" s="12">
        <v>1</v>
      </c>
      <c r="G4189" s="12">
        <v>15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1548</v>
      </c>
      <c r="B4190" s="12">
        <v>89</v>
      </c>
      <c r="C4190" s="12">
        <v>41</v>
      </c>
      <c r="D4190" s="12" t="s">
        <v>568</v>
      </c>
      <c r="E4190" s="12">
        <v>2</v>
      </c>
      <c r="F4190" s="12">
        <v>1</v>
      </c>
      <c r="G4190" s="12">
        <v>15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1548</v>
      </c>
      <c r="B4191" s="12">
        <v>63</v>
      </c>
      <c r="C4191" s="12">
        <v>41</v>
      </c>
      <c r="D4191" s="12" t="s">
        <v>1526</v>
      </c>
      <c r="E4191" s="12">
        <v>2</v>
      </c>
      <c r="F4191" s="12">
        <v>1</v>
      </c>
      <c r="G4191" s="12">
        <v>15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1548</v>
      </c>
      <c r="B4192" s="12">
        <v>89</v>
      </c>
      <c r="C4192" s="12">
        <v>41</v>
      </c>
      <c r="D4192" s="12" t="s">
        <v>1526</v>
      </c>
      <c r="E4192" s="12">
        <v>2</v>
      </c>
      <c r="F4192" s="12">
        <v>1</v>
      </c>
      <c r="G4192" s="12">
        <v>15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1548</v>
      </c>
      <c r="B4193" s="12">
        <v>89</v>
      </c>
      <c r="C4193" s="12">
        <v>41</v>
      </c>
      <c r="D4193" s="12" t="s">
        <v>580</v>
      </c>
      <c r="E4193" s="12">
        <v>2</v>
      </c>
      <c r="F4193" s="12">
        <v>2</v>
      </c>
      <c r="G4193" s="12">
        <v>15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1548</v>
      </c>
      <c r="B4194" s="12">
        <v>89</v>
      </c>
      <c r="C4194" s="12">
        <v>41</v>
      </c>
      <c r="D4194" s="12" t="s">
        <v>582</v>
      </c>
      <c r="E4194" s="12">
        <v>2</v>
      </c>
      <c r="F4194" s="12">
        <v>1</v>
      </c>
      <c r="G4194" s="12">
        <v>15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1548</v>
      </c>
      <c r="B4195" s="12">
        <v>89</v>
      </c>
      <c r="C4195" s="12">
        <v>41</v>
      </c>
      <c r="D4195" s="12" t="s">
        <v>570</v>
      </c>
      <c r="E4195" s="12">
        <v>2</v>
      </c>
      <c r="F4195" s="12">
        <v>1</v>
      </c>
      <c r="G4195" s="12">
        <v>15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1548</v>
      </c>
      <c r="B4196" s="12">
        <v>12</v>
      </c>
      <c r="C4196" s="12">
        <v>74</v>
      </c>
      <c r="D4196" s="12" t="s">
        <v>568</v>
      </c>
      <c r="E4196" s="12">
        <v>2</v>
      </c>
      <c r="F4196" s="12">
        <v>1</v>
      </c>
      <c r="G4196" s="12">
        <v>15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1548</v>
      </c>
      <c r="B4197" s="12">
        <v>12</v>
      </c>
      <c r="C4197" s="12">
        <v>74</v>
      </c>
      <c r="D4197" s="12" t="s">
        <v>1526</v>
      </c>
      <c r="E4197" s="12">
        <v>2</v>
      </c>
      <c r="F4197" s="12">
        <v>1</v>
      </c>
      <c r="G4197" s="12">
        <v>15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1548</v>
      </c>
      <c r="B4198" s="12">
        <v>12</v>
      </c>
      <c r="C4198" s="12">
        <v>74</v>
      </c>
      <c r="D4198" s="12" t="s">
        <v>580</v>
      </c>
      <c r="E4198" s="12">
        <v>2</v>
      </c>
      <c r="F4198" s="12">
        <v>2</v>
      </c>
      <c r="G4198" s="12">
        <v>15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1548</v>
      </c>
      <c r="B4199" s="12">
        <v>12</v>
      </c>
      <c r="C4199" s="12">
        <v>74</v>
      </c>
      <c r="D4199" s="12" t="s">
        <v>582</v>
      </c>
      <c r="E4199" s="12">
        <v>2</v>
      </c>
      <c r="F4199" s="12">
        <v>1</v>
      </c>
      <c r="G4199" s="12">
        <v>15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1548</v>
      </c>
      <c r="B4200" s="12">
        <v>12</v>
      </c>
      <c r="C4200" s="12">
        <v>74</v>
      </c>
      <c r="D4200" s="12" t="s">
        <v>570</v>
      </c>
      <c r="E4200" s="12">
        <v>2</v>
      </c>
      <c r="F4200" s="12">
        <v>1</v>
      </c>
      <c r="G4200" s="12">
        <v>15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1548</v>
      </c>
      <c r="B4201" s="12">
        <v>37</v>
      </c>
      <c r="C4201" s="12">
        <v>73</v>
      </c>
      <c r="D4201" s="12" t="s">
        <v>568</v>
      </c>
      <c r="E4201" s="12">
        <v>2</v>
      </c>
      <c r="F4201" s="12">
        <v>1</v>
      </c>
      <c r="G4201" s="12">
        <v>15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1548</v>
      </c>
      <c r="B4202" s="12">
        <v>37</v>
      </c>
      <c r="C4202" s="12">
        <v>73</v>
      </c>
      <c r="D4202" s="12" t="s">
        <v>1526</v>
      </c>
      <c r="E4202" s="12">
        <v>2</v>
      </c>
      <c r="F4202" s="12">
        <v>1</v>
      </c>
      <c r="G4202" s="12">
        <v>15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1548</v>
      </c>
      <c r="B4203" s="12">
        <v>37</v>
      </c>
      <c r="C4203" s="12">
        <v>73</v>
      </c>
      <c r="D4203" s="12" t="s">
        <v>580</v>
      </c>
      <c r="E4203" s="12">
        <v>2</v>
      </c>
      <c r="F4203" s="12">
        <v>2</v>
      </c>
      <c r="G4203" s="12">
        <v>15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1548</v>
      </c>
      <c r="B4204" s="12">
        <v>37</v>
      </c>
      <c r="C4204" s="12">
        <v>73</v>
      </c>
      <c r="D4204" s="12" t="s">
        <v>582</v>
      </c>
      <c r="E4204" s="12">
        <v>2</v>
      </c>
      <c r="F4204" s="12">
        <v>1</v>
      </c>
      <c r="G4204" s="12">
        <v>15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1548</v>
      </c>
      <c r="B4205" s="12">
        <v>37</v>
      </c>
      <c r="C4205" s="12">
        <v>73</v>
      </c>
      <c r="D4205" s="12" t="s">
        <v>570</v>
      </c>
      <c r="E4205" s="12">
        <v>2</v>
      </c>
      <c r="F4205" s="12">
        <v>1</v>
      </c>
      <c r="G4205" s="12">
        <v>15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1548</v>
      </c>
      <c r="B4206" s="12">
        <v>63</v>
      </c>
      <c r="C4206" s="12">
        <v>73</v>
      </c>
      <c r="D4206" s="12" t="s">
        <v>568</v>
      </c>
      <c r="E4206" s="12">
        <v>2</v>
      </c>
      <c r="F4206" s="12">
        <v>1</v>
      </c>
      <c r="G4206" s="12">
        <v>15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1548</v>
      </c>
      <c r="B4207" s="12">
        <v>63</v>
      </c>
      <c r="C4207" s="12">
        <v>73</v>
      </c>
      <c r="D4207" s="12" t="s">
        <v>1526</v>
      </c>
      <c r="E4207" s="12">
        <v>2</v>
      </c>
      <c r="F4207" s="12">
        <v>1</v>
      </c>
      <c r="G4207" s="12">
        <v>15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1548</v>
      </c>
      <c r="B4208" s="12">
        <v>63</v>
      </c>
      <c r="C4208" s="12">
        <v>73</v>
      </c>
      <c r="D4208" s="12" t="s">
        <v>580</v>
      </c>
      <c r="E4208" s="12">
        <v>2</v>
      </c>
      <c r="F4208" s="12">
        <v>2</v>
      </c>
      <c r="G4208" s="12">
        <v>15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1548</v>
      </c>
      <c r="B4209" s="12">
        <v>63</v>
      </c>
      <c r="C4209" s="12">
        <v>73</v>
      </c>
      <c r="D4209" s="12" t="s">
        <v>582</v>
      </c>
      <c r="E4209" s="12">
        <v>2</v>
      </c>
      <c r="F4209" s="12">
        <v>1</v>
      </c>
      <c r="G4209" s="12">
        <v>15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1548</v>
      </c>
      <c r="B4210" s="12">
        <v>63</v>
      </c>
      <c r="C4210" s="12">
        <v>73</v>
      </c>
      <c r="D4210" s="12" t="s">
        <v>570</v>
      </c>
      <c r="E4210" s="12">
        <v>2</v>
      </c>
      <c r="F4210" s="12">
        <v>1</v>
      </c>
      <c r="G4210" s="12">
        <v>15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1548</v>
      </c>
      <c r="B4211" s="12">
        <v>87</v>
      </c>
      <c r="C4211" s="12">
        <v>73</v>
      </c>
      <c r="D4211" s="12" t="s">
        <v>568</v>
      </c>
      <c r="E4211" s="12">
        <v>2</v>
      </c>
      <c r="F4211" s="12">
        <v>1</v>
      </c>
      <c r="G4211" s="12">
        <v>15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1548</v>
      </c>
      <c r="B4212" s="12">
        <v>87</v>
      </c>
      <c r="C4212" s="12">
        <v>73</v>
      </c>
      <c r="D4212" s="12" t="s">
        <v>1526</v>
      </c>
      <c r="E4212" s="12">
        <v>2</v>
      </c>
      <c r="F4212" s="12">
        <v>1</v>
      </c>
      <c r="G4212" s="12">
        <v>15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1548</v>
      </c>
      <c r="B4213" s="12">
        <v>87</v>
      </c>
      <c r="C4213" s="12">
        <v>73</v>
      </c>
      <c r="D4213" s="12" t="s">
        <v>580</v>
      </c>
      <c r="E4213" s="12">
        <v>2</v>
      </c>
      <c r="F4213" s="12">
        <v>2</v>
      </c>
      <c r="G4213" s="12">
        <v>15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1548</v>
      </c>
      <c r="B4214" s="12">
        <v>87</v>
      </c>
      <c r="C4214" s="12">
        <v>73</v>
      </c>
      <c r="D4214" s="12" t="s">
        <v>582</v>
      </c>
      <c r="E4214" s="12">
        <v>2</v>
      </c>
      <c r="F4214" s="12">
        <v>1</v>
      </c>
      <c r="G4214" s="12">
        <v>15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1548</v>
      </c>
      <c r="B4215" s="12">
        <v>87</v>
      </c>
      <c r="C4215" s="12">
        <v>73</v>
      </c>
      <c r="D4215" s="12" t="s">
        <v>570</v>
      </c>
      <c r="E4215" s="12">
        <v>2</v>
      </c>
      <c r="F4215" s="12">
        <v>1</v>
      </c>
      <c r="G4215" s="12">
        <v>15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6" spans="1:14">
      <c r="A4216" s="11" t="s">
        <v>1548</v>
      </c>
      <c r="B4216" s="12">
        <v>50</v>
      </c>
      <c r="C4216" s="12">
        <v>50</v>
      </c>
      <c r="D4216" s="12" t="s">
        <v>567</v>
      </c>
      <c r="E4216" s="12">
        <v>50</v>
      </c>
      <c r="F4216" s="12">
        <v>2</v>
      </c>
      <c r="G4216" s="12">
        <v>15</v>
      </c>
      <c r="H4216" s="12">
        <v>0</v>
      </c>
      <c r="I4216" s="12">
        <v>246</v>
      </c>
      <c r="J4216" s="12">
        <v>0</v>
      </c>
      <c r="K4216" s="12">
        <v>0</v>
      </c>
      <c r="L4216" s="12">
        <v>0</v>
      </c>
      <c r="M4216" s="12">
        <v>0</v>
      </c>
      <c r="N4216" s="12">
        <v>0</v>
      </c>
    </row>
    <row r="4217" spans="1:14">
      <c r="A4217" s="11" t="s">
        <v>1548</v>
      </c>
      <c r="B4217" s="12">
        <v>50</v>
      </c>
      <c r="C4217" s="12">
        <v>50</v>
      </c>
      <c r="D4217" s="12" t="s">
        <v>566</v>
      </c>
      <c r="E4217" s="12">
        <v>50</v>
      </c>
      <c r="F4217" s="12">
        <v>2</v>
      </c>
      <c r="G4217" s="12">
        <v>15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1548</v>
      </c>
      <c r="B4218" s="12">
        <v>50</v>
      </c>
      <c r="C4218" s="12">
        <v>50</v>
      </c>
      <c r="D4218" s="12" t="s">
        <v>569</v>
      </c>
      <c r="E4218" s="12">
        <v>50</v>
      </c>
      <c r="F4218" s="12">
        <v>2</v>
      </c>
      <c r="G4218" s="12">
        <v>15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20" spans="1:14">
      <c r="A4220" s="11" t="s">
        <v>1549</v>
      </c>
      <c r="B4220" s="12">
        <v>11</v>
      </c>
      <c r="C4220" s="12">
        <v>13</v>
      </c>
      <c r="D4220" s="12" t="s">
        <v>568</v>
      </c>
      <c r="E4220" s="12">
        <v>2</v>
      </c>
      <c r="F4220" s="12">
        <v>1</v>
      </c>
      <c r="G4220" s="12">
        <v>15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1549</v>
      </c>
      <c r="B4221" s="12">
        <v>11</v>
      </c>
      <c r="C4221" s="12">
        <v>13</v>
      </c>
      <c r="D4221" s="12" t="s">
        <v>570</v>
      </c>
      <c r="E4221" s="12">
        <v>2</v>
      </c>
      <c r="F4221" s="12">
        <v>1</v>
      </c>
      <c r="G4221" s="12">
        <v>15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1549</v>
      </c>
      <c r="B4222" s="12">
        <v>11</v>
      </c>
      <c r="C4222" s="12">
        <v>13</v>
      </c>
      <c r="D4222" s="12" t="s">
        <v>1526</v>
      </c>
      <c r="E4222" s="12">
        <v>2</v>
      </c>
      <c r="F4222" s="12">
        <v>1</v>
      </c>
      <c r="G4222" s="12">
        <v>15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1549</v>
      </c>
      <c r="B4223" s="12">
        <v>11</v>
      </c>
      <c r="C4223" s="12">
        <v>13</v>
      </c>
      <c r="D4223" s="12" t="s">
        <v>580</v>
      </c>
      <c r="E4223" s="12">
        <v>2</v>
      </c>
      <c r="F4223" s="12">
        <v>2</v>
      </c>
      <c r="G4223" s="12">
        <v>15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1549</v>
      </c>
      <c r="B4224" s="12">
        <v>11</v>
      </c>
      <c r="C4224" s="12">
        <v>13</v>
      </c>
      <c r="D4224" s="12" t="s">
        <v>582</v>
      </c>
      <c r="E4224" s="12">
        <v>2</v>
      </c>
      <c r="F4224" s="12">
        <v>1</v>
      </c>
      <c r="G4224" s="12">
        <v>15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1549</v>
      </c>
      <c r="B4225" s="12">
        <v>37</v>
      </c>
      <c r="C4225" s="12">
        <v>13</v>
      </c>
      <c r="D4225" s="12" t="s">
        <v>568</v>
      </c>
      <c r="E4225" s="12">
        <v>2</v>
      </c>
      <c r="F4225" s="12">
        <v>1</v>
      </c>
      <c r="G4225" s="12">
        <v>15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1549</v>
      </c>
      <c r="B4226" s="12">
        <v>37</v>
      </c>
      <c r="C4226" s="12">
        <v>13</v>
      </c>
      <c r="D4226" s="12" t="s">
        <v>570</v>
      </c>
      <c r="E4226" s="12">
        <v>2</v>
      </c>
      <c r="F4226" s="12">
        <v>1</v>
      </c>
      <c r="G4226" s="12">
        <v>15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1549</v>
      </c>
      <c r="B4227" s="12">
        <v>37</v>
      </c>
      <c r="C4227" s="12">
        <v>13</v>
      </c>
      <c r="D4227" s="12" t="s">
        <v>1526</v>
      </c>
      <c r="E4227" s="12">
        <v>2</v>
      </c>
      <c r="F4227" s="12">
        <v>1</v>
      </c>
      <c r="G4227" s="12">
        <v>15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1549</v>
      </c>
      <c r="B4228" s="12">
        <v>37</v>
      </c>
      <c r="C4228" s="12">
        <v>13</v>
      </c>
      <c r="D4228" s="12" t="s">
        <v>580</v>
      </c>
      <c r="E4228" s="12">
        <v>2</v>
      </c>
      <c r="F4228" s="12">
        <v>2</v>
      </c>
      <c r="G4228" s="12">
        <v>15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1549</v>
      </c>
      <c r="B4229" s="12">
        <v>37</v>
      </c>
      <c r="C4229" s="12">
        <v>13</v>
      </c>
      <c r="D4229" s="12" t="s">
        <v>582</v>
      </c>
      <c r="E4229" s="12">
        <v>2</v>
      </c>
      <c r="F4229" s="12">
        <v>1</v>
      </c>
      <c r="G4229" s="12">
        <v>15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1549</v>
      </c>
      <c r="B4230" s="12">
        <v>63</v>
      </c>
      <c r="C4230" s="12">
        <v>13</v>
      </c>
      <c r="D4230" s="12" t="s">
        <v>568</v>
      </c>
      <c r="E4230" s="12">
        <v>2</v>
      </c>
      <c r="F4230" s="12">
        <v>1</v>
      </c>
      <c r="G4230" s="12">
        <v>15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1549</v>
      </c>
      <c r="B4231" s="12">
        <v>63</v>
      </c>
      <c r="C4231" s="12">
        <v>13</v>
      </c>
      <c r="D4231" s="12" t="s">
        <v>1526</v>
      </c>
      <c r="E4231" s="12">
        <v>2</v>
      </c>
      <c r="F4231" s="12">
        <v>1</v>
      </c>
      <c r="G4231" s="12">
        <v>15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1549</v>
      </c>
      <c r="B4232" s="12">
        <v>63</v>
      </c>
      <c r="C4232" s="12">
        <v>13</v>
      </c>
      <c r="D4232" s="12" t="s">
        <v>580</v>
      </c>
      <c r="E4232" s="12">
        <v>2</v>
      </c>
      <c r="F4232" s="12">
        <v>2</v>
      </c>
      <c r="G4232" s="12">
        <v>15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1549</v>
      </c>
      <c r="B4233" s="12">
        <v>63</v>
      </c>
      <c r="C4233" s="12">
        <v>13</v>
      </c>
      <c r="D4233" s="12" t="s">
        <v>582</v>
      </c>
      <c r="E4233" s="12">
        <v>2</v>
      </c>
      <c r="F4233" s="12">
        <v>1</v>
      </c>
      <c r="G4233" s="12">
        <v>15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1549</v>
      </c>
      <c r="B4234" s="12">
        <v>63</v>
      </c>
      <c r="C4234" s="12">
        <v>13</v>
      </c>
      <c r="D4234" s="12" t="s">
        <v>570</v>
      </c>
      <c r="E4234" s="12">
        <v>2</v>
      </c>
      <c r="F4234" s="12">
        <v>1</v>
      </c>
      <c r="G4234" s="12">
        <v>15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1549</v>
      </c>
      <c r="B4235" s="12">
        <v>88</v>
      </c>
      <c r="C4235" s="12">
        <v>14</v>
      </c>
      <c r="D4235" s="12" t="s">
        <v>568</v>
      </c>
      <c r="E4235" s="12">
        <v>2</v>
      </c>
      <c r="F4235" s="12">
        <v>1</v>
      </c>
      <c r="G4235" s="12">
        <v>15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1549</v>
      </c>
      <c r="B4236" s="12">
        <v>88</v>
      </c>
      <c r="C4236" s="12">
        <v>14</v>
      </c>
      <c r="D4236" s="12" t="s">
        <v>1526</v>
      </c>
      <c r="E4236" s="12">
        <v>2</v>
      </c>
      <c r="F4236" s="12">
        <v>1</v>
      </c>
      <c r="G4236" s="12">
        <v>15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1549</v>
      </c>
      <c r="B4237" s="12">
        <v>88</v>
      </c>
      <c r="C4237" s="12">
        <v>14</v>
      </c>
      <c r="D4237" s="12" t="s">
        <v>580</v>
      </c>
      <c r="E4237" s="12">
        <v>2</v>
      </c>
      <c r="F4237" s="12">
        <v>2</v>
      </c>
      <c r="G4237" s="12">
        <v>15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1549</v>
      </c>
      <c r="B4238" s="12">
        <v>88</v>
      </c>
      <c r="C4238" s="12">
        <v>14</v>
      </c>
      <c r="D4238" s="12" t="s">
        <v>582</v>
      </c>
      <c r="E4238" s="12">
        <v>2</v>
      </c>
      <c r="F4238" s="12">
        <v>1</v>
      </c>
      <c r="G4238" s="12">
        <v>15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1549</v>
      </c>
      <c r="B4239" s="12">
        <v>88</v>
      </c>
      <c r="C4239" s="12">
        <v>14</v>
      </c>
      <c r="D4239" s="12" t="s">
        <v>570</v>
      </c>
      <c r="E4239" s="12">
        <v>2</v>
      </c>
      <c r="F4239" s="12">
        <v>1</v>
      </c>
      <c r="G4239" s="12">
        <v>15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1549</v>
      </c>
      <c r="B4240" s="12">
        <v>11</v>
      </c>
      <c r="C4240" s="12">
        <v>41</v>
      </c>
      <c r="D4240" s="12" t="s">
        <v>568</v>
      </c>
      <c r="E4240" s="12">
        <v>2</v>
      </c>
      <c r="F4240" s="12">
        <v>1</v>
      </c>
      <c r="G4240" s="12">
        <v>15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1549</v>
      </c>
      <c r="B4241" s="12">
        <v>11</v>
      </c>
      <c r="C4241" s="12">
        <v>41</v>
      </c>
      <c r="D4241" s="12" t="s">
        <v>1526</v>
      </c>
      <c r="E4241" s="12">
        <v>2</v>
      </c>
      <c r="F4241" s="12">
        <v>1</v>
      </c>
      <c r="G4241" s="12">
        <v>15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1549</v>
      </c>
      <c r="B4242" s="12">
        <v>11</v>
      </c>
      <c r="C4242" s="12">
        <v>41</v>
      </c>
      <c r="D4242" s="12" t="s">
        <v>580</v>
      </c>
      <c r="E4242" s="12">
        <v>2</v>
      </c>
      <c r="F4242" s="12">
        <v>2</v>
      </c>
      <c r="G4242" s="12">
        <v>15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1549</v>
      </c>
      <c r="B4243" s="12">
        <v>11</v>
      </c>
      <c r="C4243" s="12">
        <v>41</v>
      </c>
      <c r="D4243" s="12" t="s">
        <v>582</v>
      </c>
      <c r="E4243" s="12">
        <v>2</v>
      </c>
      <c r="F4243" s="12">
        <v>1</v>
      </c>
      <c r="G4243" s="12">
        <v>15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1549</v>
      </c>
      <c r="B4244" s="12">
        <v>11</v>
      </c>
      <c r="C4244" s="12">
        <v>41</v>
      </c>
      <c r="D4244" s="12" t="s">
        <v>570</v>
      </c>
      <c r="E4244" s="12">
        <v>2</v>
      </c>
      <c r="F4244" s="12">
        <v>1</v>
      </c>
      <c r="G4244" s="12">
        <v>15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1549</v>
      </c>
      <c r="B4245" s="12">
        <v>37</v>
      </c>
      <c r="C4245" s="12">
        <v>41</v>
      </c>
      <c r="D4245" s="12" t="s">
        <v>1526</v>
      </c>
      <c r="E4245" s="12">
        <v>2</v>
      </c>
      <c r="F4245" s="12">
        <v>1</v>
      </c>
      <c r="G4245" s="12">
        <v>15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1549</v>
      </c>
      <c r="B4246" s="12">
        <v>37</v>
      </c>
      <c r="C4246" s="12">
        <v>41</v>
      </c>
      <c r="D4246" s="12" t="s">
        <v>568</v>
      </c>
      <c r="E4246" s="12">
        <v>2</v>
      </c>
      <c r="F4246" s="12">
        <v>1</v>
      </c>
      <c r="G4246" s="12">
        <v>15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1549</v>
      </c>
      <c r="B4247" s="12">
        <v>37</v>
      </c>
      <c r="C4247" s="12">
        <v>41</v>
      </c>
      <c r="D4247" s="12" t="s">
        <v>580</v>
      </c>
      <c r="E4247" s="12">
        <v>2</v>
      </c>
      <c r="F4247" s="12">
        <v>2</v>
      </c>
      <c r="G4247" s="12">
        <v>15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1549</v>
      </c>
      <c r="B4248" s="12">
        <v>37</v>
      </c>
      <c r="C4248" s="12">
        <v>41</v>
      </c>
      <c r="D4248" s="12" t="s">
        <v>582</v>
      </c>
      <c r="E4248" s="12">
        <v>2</v>
      </c>
      <c r="F4248" s="12">
        <v>1</v>
      </c>
      <c r="G4248" s="12">
        <v>15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1549</v>
      </c>
      <c r="B4249" s="12">
        <v>37</v>
      </c>
      <c r="C4249" s="12">
        <v>41</v>
      </c>
      <c r="D4249" s="12" t="s">
        <v>1526</v>
      </c>
      <c r="E4249" s="12">
        <v>2</v>
      </c>
      <c r="F4249" s="12">
        <v>1</v>
      </c>
      <c r="G4249" s="12">
        <v>15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1549</v>
      </c>
      <c r="B4250" s="12">
        <v>63</v>
      </c>
      <c r="C4250" s="12">
        <v>41</v>
      </c>
      <c r="D4250" s="12" t="s">
        <v>568</v>
      </c>
      <c r="E4250" s="12">
        <v>2</v>
      </c>
      <c r="F4250" s="12">
        <v>1</v>
      </c>
      <c r="G4250" s="12">
        <v>15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1549</v>
      </c>
      <c r="B4251" s="12">
        <v>63</v>
      </c>
      <c r="C4251" s="12">
        <v>41</v>
      </c>
      <c r="D4251" s="12" t="s">
        <v>580</v>
      </c>
      <c r="E4251" s="12">
        <v>2</v>
      </c>
      <c r="F4251" s="12">
        <v>2</v>
      </c>
      <c r="G4251" s="12">
        <v>15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1549</v>
      </c>
      <c r="B4252" s="12">
        <v>63</v>
      </c>
      <c r="C4252" s="12">
        <v>41</v>
      </c>
      <c r="D4252" s="12" t="s">
        <v>582</v>
      </c>
      <c r="E4252" s="12">
        <v>2</v>
      </c>
      <c r="F4252" s="12">
        <v>1</v>
      </c>
      <c r="G4252" s="12">
        <v>15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1549</v>
      </c>
      <c r="B4253" s="12">
        <v>63</v>
      </c>
      <c r="C4253" s="12">
        <v>41</v>
      </c>
      <c r="D4253" s="12" t="s">
        <v>570</v>
      </c>
      <c r="E4253" s="12">
        <v>2</v>
      </c>
      <c r="F4253" s="12">
        <v>1</v>
      </c>
      <c r="G4253" s="12">
        <v>15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1549</v>
      </c>
      <c r="B4254" s="12">
        <v>89</v>
      </c>
      <c r="C4254" s="12">
        <v>41</v>
      </c>
      <c r="D4254" s="12" t="s">
        <v>568</v>
      </c>
      <c r="E4254" s="12">
        <v>2</v>
      </c>
      <c r="F4254" s="12">
        <v>1</v>
      </c>
      <c r="G4254" s="12">
        <v>15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1549</v>
      </c>
      <c r="B4255" s="12">
        <v>63</v>
      </c>
      <c r="C4255" s="12">
        <v>41</v>
      </c>
      <c r="D4255" s="12" t="s">
        <v>1526</v>
      </c>
      <c r="E4255" s="12">
        <v>2</v>
      </c>
      <c r="F4255" s="12">
        <v>1</v>
      </c>
      <c r="G4255" s="12">
        <v>15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1549</v>
      </c>
      <c r="B4256" s="12">
        <v>89</v>
      </c>
      <c r="C4256" s="12">
        <v>41</v>
      </c>
      <c r="D4256" s="12" t="s">
        <v>1526</v>
      </c>
      <c r="E4256" s="12">
        <v>2</v>
      </c>
      <c r="F4256" s="12">
        <v>1</v>
      </c>
      <c r="G4256" s="12">
        <v>15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1549</v>
      </c>
      <c r="B4257" s="12">
        <v>89</v>
      </c>
      <c r="C4257" s="12">
        <v>41</v>
      </c>
      <c r="D4257" s="12" t="s">
        <v>580</v>
      </c>
      <c r="E4257" s="12">
        <v>2</v>
      </c>
      <c r="F4257" s="12">
        <v>2</v>
      </c>
      <c r="G4257" s="12">
        <v>15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1549</v>
      </c>
      <c r="B4258" s="12">
        <v>89</v>
      </c>
      <c r="C4258" s="12">
        <v>41</v>
      </c>
      <c r="D4258" s="12" t="s">
        <v>582</v>
      </c>
      <c r="E4258" s="12">
        <v>2</v>
      </c>
      <c r="F4258" s="12">
        <v>1</v>
      </c>
      <c r="G4258" s="12">
        <v>15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1549</v>
      </c>
      <c r="B4259" s="12">
        <v>89</v>
      </c>
      <c r="C4259" s="12">
        <v>41</v>
      </c>
      <c r="D4259" s="12" t="s">
        <v>570</v>
      </c>
      <c r="E4259" s="12">
        <v>2</v>
      </c>
      <c r="F4259" s="12">
        <v>1</v>
      </c>
      <c r="G4259" s="12">
        <v>15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1549</v>
      </c>
      <c r="B4260" s="12">
        <v>12</v>
      </c>
      <c r="C4260" s="12">
        <v>74</v>
      </c>
      <c r="D4260" s="12" t="s">
        <v>568</v>
      </c>
      <c r="E4260" s="12">
        <v>2</v>
      </c>
      <c r="F4260" s="12">
        <v>1</v>
      </c>
      <c r="G4260" s="12">
        <v>15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1549</v>
      </c>
      <c r="B4261" s="12">
        <v>12</v>
      </c>
      <c r="C4261" s="12">
        <v>74</v>
      </c>
      <c r="D4261" s="12" t="s">
        <v>1526</v>
      </c>
      <c r="E4261" s="12">
        <v>2</v>
      </c>
      <c r="F4261" s="12">
        <v>1</v>
      </c>
      <c r="G4261" s="12">
        <v>15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1549</v>
      </c>
      <c r="B4262" s="12">
        <v>12</v>
      </c>
      <c r="C4262" s="12">
        <v>74</v>
      </c>
      <c r="D4262" s="12" t="s">
        <v>580</v>
      </c>
      <c r="E4262" s="12">
        <v>2</v>
      </c>
      <c r="F4262" s="12">
        <v>2</v>
      </c>
      <c r="G4262" s="12">
        <v>15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1549</v>
      </c>
      <c r="B4263" s="12">
        <v>12</v>
      </c>
      <c r="C4263" s="12">
        <v>74</v>
      </c>
      <c r="D4263" s="12" t="s">
        <v>582</v>
      </c>
      <c r="E4263" s="12">
        <v>2</v>
      </c>
      <c r="F4263" s="12">
        <v>1</v>
      </c>
      <c r="G4263" s="12">
        <v>15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1549</v>
      </c>
      <c r="B4264" s="12">
        <v>12</v>
      </c>
      <c r="C4264" s="12">
        <v>74</v>
      </c>
      <c r="D4264" s="12" t="s">
        <v>570</v>
      </c>
      <c r="E4264" s="12">
        <v>2</v>
      </c>
      <c r="F4264" s="12">
        <v>1</v>
      </c>
      <c r="G4264" s="12">
        <v>15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1549</v>
      </c>
      <c r="B4265" s="12">
        <v>37</v>
      </c>
      <c r="C4265" s="12">
        <v>73</v>
      </c>
      <c r="D4265" s="12" t="s">
        <v>568</v>
      </c>
      <c r="E4265" s="12">
        <v>2</v>
      </c>
      <c r="F4265" s="12">
        <v>1</v>
      </c>
      <c r="G4265" s="12">
        <v>15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1549</v>
      </c>
      <c r="B4266" s="12">
        <v>37</v>
      </c>
      <c r="C4266" s="12">
        <v>73</v>
      </c>
      <c r="D4266" s="12" t="s">
        <v>1526</v>
      </c>
      <c r="E4266" s="12">
        <v>2</v>
      </c>
      <c r="F4266" s="12">
        <v>1</v>
      </c>
      <c r="G4266" s="12">
        <v>15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1549</v>
      </c>
      <c r="B4267" s="12">
        <v>37</v>
      </c>
      <c r="C4267" s="12">
        <v>73</v>
      </c>
      <c r="D4267" s="12" t="s">
        <v>580</v>
      </c>
      <c r="E4267" s="12">
        <v>2</v>
      </c>
      <c r="F4267" s="12">
        <v>2</v>
      </c>
      <c r="G4267" s="12">
        <v>15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1549</v>
      </c>
      <c r="B4268" s="12">
        <v>37</v>
      </c>
      <c r="C4268" s="12">
        <v>73</v>
      </c>
      <c r="D4268" s="12" t="s">
        <v>582</v>
      </c>
      <c r="E4268" s="12">
        <v>2</v>
      </c>
      <c r="F4268" s="12">
        <v>1</v>
      </c>
      <c r="G4268" s="12">
        <v>15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1549</v>
      </c>
      <c r="B4269" s="12">
        <v>37</v>
      </c>
      <c r="C4269" s="12">
        <v>73</v>
      </c>
      <c r="D4269" s="12" t="s">
        <v>570</v>
      </c>
      <c r="E4269" s="12">
        <v>2</v>
      </c>
      <c r="F4269" s="12">
        <v>1</v>
      </c>
      <c r="G4269" s="12">
        <v>15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1549</v>
      </c>
      <c r="B4270" s="12">
        <v>63</v>
      </c>
      <c r="C4270" s="12">
        <v>73</v>
      </c>
      <c r="D4270" s="12" t="s">
        <v>568</v>
      </c>
      <c r="E4270" s="12">
        <v>2</v>
      </c>
      <c r="F4270" s="12">
        <v>1</v>
      </c>
      <c r="G4270" s="12">
        <v>15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1549</v>
      </c>
      <c r="B4271" s="12">
        <v>63</v>
      </c>
      <c r="C4271" s="12">
        <v>73</v>
      </c>
      <c r="D4271" s="12" t="s">
        <v>1526</v>
      </c>
      <c r="E4271" s="12">
        <v>2</v>
      </c>
      <c r="F4271" s="12">
        <v>1</v>
      </c>
      <c r="G4271" s="12">
        <v>15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1549</v>
      </c>
      <c r="B4272" s="12">
        <v>63</v>
      </c>
      <c r="C4272" s="12">
        <v>73</v>
      </c>
      <c r="D4272" s="12" t="s">
        <v>580</v>
      </c>
      <c r="E4272" s="12">
        <v>2</v>
      </c>
      <c r="F4272" s="12">
        <v>2</v>
      </c>
      <c r="G4272" s="12">
        <v>15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1549</v>
      </c>
      <c r="B4273" s="12">
        <v>63</v>
      </c>
      <c r="C4273" s="12">
        <v>73</v>
      </c>
      <c r="D4273" s="12" t="s">
        <v>582</v>
      </c>
      <c r="E4273" s="12">
        <v>2</v>
      </c>
      <c r="F4273" s="12">
        <v>1</v>
      </c>
      <c r="G4273" s="12">
        <v>15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1549</v>
      </c>
      <c r="B4274" s="12">
        <v>63</v>
      </c>
      <c r="C4274" s="12">
        <v>73</v>
      </c>
      <c r="D4274" s="12" t="s">
        <v>570</v>
      </c>
      <c r="E4274" s="12">
        <v>2</v>
      </c>
      <c r="F4274" s="12">
        <v>1</v>
      </c>
      <c r="G4274" s="12">
        <v>15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1549</v>
      </c>
      <c r="B4275" s="12">
        <v>87</v>
      </c>
      <c r="C4275" s="12">
        <v>73</v>
      </c>
      <c r="D4275" s="12" t="s">
        <v>568</v>
      </c>
      <c r="E4275" s="12">
        <v>2</v>
      </c>
      <c r="F4275" s="12">
        <v>1</v>
      </c>
      <c r="G4275" s="12">
        <v>15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1549</v>
      </c>
      <c r="B4276" s="12">
        <v>87</v>
      </c>
      <c r="C4276" s="12">
        <v>73</v>
      </c>
      <c r="D4276" s="12" t="s">
        <v>1526</v>
      </c>
      <c r="E4276" s="12">
        <v>2</v>
      </c>
      <c r="F4276" s="12">
        <v>1</v>
      </c>
      <c r="G4276" s="12">
        <v>15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1549</v>
      </c>
      <c r="B4277" s="12">
        <v>87</v>
      </c>
      <c r="C4277" s="12">
        <v>73</v>
      </c>
      <c r="D4277" s="12" t="s">
        <v>580</v>
      </c>
      <c r="E4277" s="12">
        <v>2</v>
      </c>
      <c r="F4277" s="12">
        <v>2</v>
      </c>
      <c r="G4277" s="12">
        <v>15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1549</v>
      </c>
      <c r="B4278" s="12">
        <v>87</v>
      </c>
      <c r="C4278" s="12">
        <v>73</v>
      </c>
      <c r="D4278" s="12" t="s">
        <v>582</v>
      </c>
      <c r="E4278" s="12">
        <v>2</v>
      </c>
      <c r="F4278" s="12">
        <v>1</v>
      </c>
      <c r="G4278" s="12">
        <v>15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1549</v>
      </c>
      <c r="B4279" s="12">
        <v>87</v>
      </c>
      <c r="C4279" s="12">
        <v>73</v>
      </c>
      <c r="D4279" s="12" t="s">
        <v>570</v>
      </c>
      <c r="E4279" s="12">
        <v>2</v>
      </c>
      <c r="F4279" s="12">
        <v>1</v>
      </c>
      <c r="G4279" s="12">
        <v>15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0" spans="1:14">
      <c r="A4280" s="11" t="s">
        <v>1549</v>
      </c>
      <c r="B4280" s="12">
        <v>50</v>
      </c>
      <c r="C4280" s="12">
        <v>50</v>
      </c>
      <c r="D4280" s="12" t="s">
        <v>567</v>
      </c>
      <c r="E4280" s="12">
        <v>50</v>
      </c>
      <c r="F4280" s="12">
        <v>2</v>
      </c>
      <c r="G4280" s="12">
        <v>15</v>
      </c>
      <c r="H4280" s="12">
        <v>0</v>
      </c>
      <c r="I4280" s="12">
        <v>246</v>
      </c>
      <c r="J4280" s="12">
        <v>0</v>
      </c>
      <c r="K4280" s="12">
        <v>0</v>
      </c>
      <c r="L4280" s="12">
        <v>0</v>
      </c>
      <c r="M4280" s="12">
        <v>0</v>
      </c>
      <c r="N4280" s="12">
        <v>0</v>
      </c>
    </row>
    <row r="4281" spans="1:14">
      <c r="A4281" s="11" t="s">
        <v>1549</v>
      </c>
      <c r="B4281" s="12">
        <v>50</v>
      </c>
      <c r="C4281" s="12">
        <v>50</v>
      </c>
      <c r="D4281" s="12" t="s">
        <v>566</v>
      </c>
      <c r="E4281" s="12">
        <v>50</v>
      </c>
      <c r="F4281" s="12">
        <v>2</v>
      </c>
      <c r="G4281" s="12">
        <v>15</v>
      </c>
      <c r="H4281" s="12">
        <v>0</v>
      </c>
      <c r="I4281" s="12">
        <v>246</v>
      </c>
      <c r="J4281" s="12">
        <v>0</v>
      </c>
      <c r="K4281" s="12">
        <v>0</v>
      </c>
      <c r="L4281" s="12">
        <v>0</v>
      </c>
      <c r="M4281" s="12">
        <v>0</v>
      </c>
      <c r="N4281" s="12">
        <v>0</v>
      </c>
    </row>
    <row r="4282" spans="1:14">
      <c r="A4282" s="11" t="s">
        <v>1550</v>
      </c>
      <c r="B4282" s="12">
        <v>50</v>
      </c>
      <c r="C4282" s="12">
        <v>50</v>
      </c>
      <c r="D4282" s="12" t="s">
        <v>569</v>
      </c>
      <c r="E4282" s="12">
        <v>50</v>
      </c>
      <c r="F4282" s="12">
        <v>2</v>
      </c>
      <c r="G4282" s="12">
        <v>15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4" spans="1:14">
      <c r="A4284" s="11" t="s">
        <v>1551</v>
      </c>
    </row>
    <row r="4285" spans="1:14">
      <c r="A4285" s="11" t="s">
        <v>1552</v>
      </c>
      <c r="B4285" s="12">
        <v>50</v>
      </c>
      <c r="C4285" s="12">
        <v>50</v>
      </c>
      <c r="D4285" s="12" t="s">
        <v>582</v>
      </c>
      <c r="E4285" s="12">
        <v>50</v>
      </c>
      <c r="F4285" s="12">
        <v>30</v>
      </c>
      <c r="G4285" s="12">
        <v>80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1553</v>
      </c>
      <c r="B4286" s="12">
        <v>50</v>
      </c>
      <c r="C4286" s="12">
        <v>50</v>
      </c>
      <c r="D4286" s="12" t="s">
        <v>580</v>
      </c>
      <c r="E4286" s="12">
        <v>50</v>
      </c>
      <c r="F4286" s="12">
        <v>30</v>
      </c>
      <c r="G4286" s="12">
        <v>80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1552</v>
      </c>
      <c r="B4287" s="12">
        <v>50</v>
      </c>
      <c r="C4287" s="12">
        <v>50</v>
      </c>
      <c r="D4287" s="12" t="s">
        <v>570</v>
      </c>
      <c r="E4287" s="12">
        <v>50</v>
      </c>
      <c r="F4287" s="12">
        <v>30</v>
      </c>
      <c r="G4287" s="12">
        <v>80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1553</v>
      </c>
      <c r="B4288" s="12">
        <v>50</v>
      </c>
      <c r="C4288" s="12">
        <v>50</v>
      </c>
      <c r="D4288" s="12" t="s">
        <v>568</v>
      </c>
      <c r="E4288" s="12">
        <v>50</v>
      </c>
      <c r="F4288" s="12">
        <v>30</v>
      </c>
      <c r="G4288" s="12">
        <v>80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1553</v>
      </c>
      <c r="B4289" s="12">
        <v>50</v>
      </c>
      <c r="C4289" s="12">
        <v>50</v>
      </c>
      <c r="D4289" s="12" t="s">
        <v>1526</v>
      </c>
      <c r="E4289" s="12">
        <v>50</v>
      </c>
      <c r="F4289" s="12">
        <v>30</v>
      </c>
      <c r="G4289" s="12">
        <v>80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>
      <c r="A4290" s="11" t="s">
        <v>1553</v>
      </c>
      <c r="B4290" s="12">
        <v>50</v>
      </c>
      <c r="C4290" s="12">
        <v>50</v>
      </c>
      <c r="D4290" s="12" t="s">
        <v>569</v>
      </c>
      <c r="E4290" s="12">
        <v>50</v>
      </c>
      <c r="F4290" s="12">
        <v>5</v>
      </c>
      <c r="G4290" s="12">
        <v>80</v>
      </c>
      <c r="H4290" s="12">
        <v>0</v>
      </c>
      <c r="I4290" s="12">
        <v>246</v>
      </c>
      <c r="J4290" s="12">
        <v>0</v>
      </c>
      <c r="K4290" s="12">
        <v>0</v>
      </c>
      <c r="L4290" s="12">
        <v>0</v>
      </c>
      <c r="M4290" s="12">
        <v>0</v>
      </c>
      <c r="N4290" s="12">
        <v>0</v>
      </c>
    </row>
    <row r="4291" spans="1:14">
      <c r="A4291" s="11" t="s">
        <v>1553</v>
      </c>
      <c r="B4291" s="12">
        <v>50</v>
      </c>
      <c r="C4291" s="12">
        <v>50</v>
      </c>
      <c r="D4291" s="12" t="s">
        <v>567</v>
      </c>
      <c r="E4291" s="12">
        <v>50</v>
      </c>
      <c r="F4291" s="12">
        <v>5</v>
      </c>
      <c r="G4291" s="12">
        <v>80</v>
      </c>
      <c r="H4291" s="12">
        <v>0</v>
      </c>
      <c r="I4291" s="12">
        <v>246</v>
      </c>
      <c r="J4291" s="12">
        <v>0</v>
      </c>
      <c r="K4291" s="12">
        <v>0</v>
      </c>
      <c r="L4291" s="12">
        <v>0</v>
      </c>
      <c r="M4291" s="12">
        <v>0</v>
      </c>
      <c r="N4291" s="12">
        <v>0</v>
      </c>
    </row>
    <row r="4292" spans="1:14">
      <c r="A4292" s="11" t="s">
        <v>1553</v>
      </c>
      <c r="B4292" s="12">
        <v>50</v>
      </c>
      <c r="C4292" s="12">
        <v>50</v>
      </c>
      <c r="D4292" s="12" t="s">
        <v>566</v>
      </c>
      <c r="E4292" s="12">
        <v>50</v>
      </c>
      <c r="F4292" s="12">
        <v>5</v>
      </c>
      <c r="G4292" s="12">
        <v>80</v>
      </c>
      <c r="H4292" s="12">
        <v>0</v>
      </c>
      <c r="I4292" s="12">
        <v>246</v>
      </c>
      <c r="J4292" s="12">
        <v>0</v>
      </c>
      <c r="K4292" s="12">
        <v>0</v>
      </c>
      <c r="L4292" s="12">
        <v>0</v>
      </c>
      <c r="M4292" s="12">
        <v>0</v>
      </c>
      <c r="N4292" s="12">
        <v>0</v>
      </c>
    </row>
    <row r="4293" spans="1:14" s="18" customFormat="1">
      <c r="A4293" s="17" t="s">
        <v>1552</v>
      </c>
      <c r="B4293" s="18">
        <v>50</v>
      </c>
      <c r="C4293" s="18">
        <v>50</v>
      </c>
      <c r="D4293" s="18" t="s">
        <v>1535</v>
      </c>
      <c r="E4293" s="18">
        <v>50</v>
      </c>
      <c r="F4293" s="18">
        <v>10</v>
      </c>
      <c r="G4293" s="18">
        <v>60</v>
      </c>
      <c r="H4293" s="18">
        <v>0</v>
      </c>
      <c r="I4293" s="18">
        <v>246</v>
      </c>
      <c r="J4293" s="18">
        <v>0</v>
      </c>
      <c r="K4293" s="18">
        <v>0</v>
      </c>
      <c r="L4293" s="12">
        <v>0</v>
      </c>
      <c r="M4293" s="12">
        <v>0</v>
      </c>
      <c r="N4293" s="12">
        <v>0</v>
      </c>
    </row>
    <row r="4294" spans="1:14" s="18" customFormat="1">
      <c r="A4294" s="17" t="s">
        <v>1553</v>
      </c>
      <c r="B4294" s="18">
        <v>50</v>
      </c>
      <c r="C4294" s="18">
        <v>50</v>
      </c>
      <c r="D4294" s="18" t="s">
        <v>1536</v>
      </c>
      <c r="E4294" s="18">
        <v>50</v>
      </c>
      <c r="F4294" s="18">
        <v>10</v>
      </c>
      <c r="G4294" s="18">
        <v>60</v>
      </c>
      <c r="H4294" s="18">
        <v>0</v>
      </c>
      <c r="I4294" s="18">
        <v>246</v>
      </c>
      <c r="J4294" s="18">
        <v>0</v>
      </c>
      <c r="K4294" s="18">
        <v>0</v>
      </c>
      <c r="L4294" s="12">
        <v>0</v>
      </c>
      <c r="M4294" s="12">
        <v>0</v>
      </c>
      <c r="N4294" s="12">
        <v>0</v>
      </c>
    </row>
    <row r="4295" spans="1:14" s="18" customFormat="1">
      <c r="A4295" s="17" t="s">
        <v>1553</v>
      </c>
      <c r="B4295" s="18">
        <v>50</v>
      </c>
      <c r="C4295" s="18">
        <v>50</v>
      </c>
      <c r="D4295" s="18" t="s">
        <v>1537</v>
      </c>
      <c r="E4295" s="18">
        <v>50</v>
      </c>
      <c r="F4295" s="18">
        <v>10</v>
      </c>
      <c r="G4295" s="18">
        <v>60</v>
      </c>
      <c r="H4295" s="18">
        <v>0</v>
      </c>
      <c r="I4295" s="18">
        <v>246</v>
      </c>
      <c r="J4295" s="18">
        <v>0</v>
      </c>
      <c r="K4295" s="18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1552</v>
      </c>
      <c r="B4296" s="12">
        <v>18</v>
      </c>
      <c r="C4296" s="12">
        <v>62</v>
      </c>
      <c r="D4296" s="12" t="s">
        <v>582</v>
      </c>
      <c r="E4296" s="12">
        <v>15</v>
      </c>
      <c r="F4296" s="12">
        <v>4</v>
      </c>
      <c r="G4296" s="14">
        <v>30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1553</v>
      </c>
      <c r="B4297" s="12">
        <v>18</v>
      </c>
      <c r="C4297" s="12">
        <v>62</v>
      </c>
      <c r="D4297" s="12" t="s">
        <v>580</v>
      </c>
      <c r="E4297" s="12">
        <v>15</v>
      </c>
      <c r="F4297" s="12">
        <v>4</v>
      </c>
      <c r="G4297" s="14">
        <v>30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>
      <c r="A4298" s="11" t="s">
        <v>1552</v>
      </c>
      <c r="B4298" s="12">
        <v>18</v>
      </c>
      <c r="C4298" s="12">
        <v>62</v>
      </c>
      <c r="D4298" s="12" t="s">
        <v>570</v>
      </c>
      <c r="E4298" s="12">
        <v>15</v>
      </c>
      <c r="F4298" s="12">
        <v>4</v>
      </c>
      <c r="G4298" s="14">
        <v>30</v>
      </c>
      <c r="H4298" s="12">
        <v>0</v>
      </c>
      <c r="I4298" s="12">
        <v>246</v>
      </c>
      <c r="J4298" s="12">
        <v>0</v>
      </c>
      <c r="K4298" s="12">
        <v>0</v>
      </c>
      <c r="L4298" s="12">
        <v>0</v>
      </c>
      <c r="M4298" s="12">
        <v>0</v>
      </c>
      <c r="N4298" s="12">
        <v>0</v>
      </c>
    </row>
    <row r="4299" spans="1:14">
      <c r="A4299" s="11" t="s">
        <v>1553</v>
      </c>
      <c r="B4299" s="12">
        <v>18</v>
      </c>
      <c r="C4299" s="12">
        <v>62</v>
      </c>
      <c r="D4299" s="12" t="s">
        <v>568</v>
      </c>
      <c r="E4299" s="12">
        <v>15</v>
      </c>
      <c r="F4299" s="12">
        <v>4</v>
      </c>
      <c r="G4299" s="14">
        <v>30</v>
      </c>
      <c r="H4299" s="12">
        <v>0</v>
      </c>
      <c r="I4299" s="12">
        <v>246</v>
      </c>
      <c r="J4299" s="12">
        <v>0</v>
      </c>
      <c r="K4299" s="12">
        <v>0</v>
      </c>
      <c r="L4299" s="12">
        <v>0</v>
      </c>
      <c r="M4299" s="12">
        <v>0</v>
      </c>
      <c r="N4299" s="12">
        <v>0</v>
      </c>
    </row>
    <row r="4300" spans="1:14">
      <c r="A4300" s="11" t="s">
        <v>1553</v>
      </c>
      <c r="B4300" s="12">
        <v>18</v>
      </c>
      <c r="C4300" s="12">
        <v>62</v>
      </c>
      <c r="D4300" s="12" t="s">
        <v>1526</v>
      </c>
      <c r="E4300" s="12">
        <v>15</v>
      </c>
      <c r="F4300" s="12">
        <v>4</v>
      </c>
      <c r="G4300" s="14">
        <v>30</v>
      </c>
      <c r="H4300" s="12">
        <v>0</v>
      </c>
      <c r="I4300" s="12">
        <v>246</v>
      </c>
      <c r="J4300" s="12">
        <v>0</v>
      </c>
      <c r="K4300" s="12">
        <v>0</v>
      </c>
      <c r="L4300" s="12">
        <v>0</v>
      </c>
      <c r="M4300" s="12">
        <v>0</v>
      </c>
      <c r="N4300" s="12">
        <v>0</v>
      </c>
    </row>
    <row r="4301" spans="1:14" s="18" customFormat="1">
      <c r="A4301" s="17" t="s">
        <v>1552</v>
      </c>
      <c r="B4301" s="18">
        <v>18</v>
      </c>
      <c r="C4301" s="18">
        <v>62</v>
      </c>
      <c r="D4301" s="18" t="s">
        <v>1535</v>
      </c>
      <c r="E4301" s="18">
        <v>15</v>
      </c>
      <c r="F4301" s="18">
        <v>4</v>
      </c>
      <c r="G4301" s="18">
        <v>60</v>
      </c>
      <c r="H4301" s="18">
        <v>0</v>
      </c>
      <c r="I4301" s="18">
        <v>246</v>
      </c>
      <c r="J4301" s="18">
        <v>0</v>
      </c>
      <c r="K4301" s="18">
        <v>0</v>
      </c>
      <c r="L4301" s="12">
        <v>0</v>
      </c>
      <c r="M4301" s="12">
        <v>0</v>
      </c>
      <c r="N4301" s="12">
        <v>0</v>
      </c>
    </row>
    <row r="4302" spans="1:14" s="18" customFormat="1">
      <c r="A4302" s="17" t="s">
        <v>1553</v>
      </c>
      <c r="B4302" s="18">
        <v>18</v>
      </c>
      <c r="C4302" s="18">
        <v>62</v>
      </c>
      <c r="D4302" s="18" t="s">
        <v>1536</v>
      </c>
      <c r="E4302" s="18">
        <v>15</v>
      </c>
      <c r="F4302" s="18">
        <v>4</v>
      </c>
      <c r="G4302" s="18">
        <v>60</v>
      </c>
      <c r="H4302" s="18">
        <v>0</v>
      </c>
      <c r="I4302" s="18">
        <v>246</v>
      </c>
      <c r="J4302" s="18">
        <v>0</v>
      </c>
      <c r="K4302" s="18">
        <v>0</v>
      </c>
      <c r="L4302" s="12">
        <v>0</v>
      </c>
      <c r="M4302" s="12">
        <v>0</v>
      </c>
      <c r="N4302" s="12">
        <v>0</v>
      </c>
    </row>
    <row r="4303" spans="1:14" s="18" customFormat="1">
      <c r="A4303" s="17" t="s">
        <v>1553</v>
      </c>
      <c r="B4303" s="18">
        <v>18</v>
      </c>
      <c r="C4303" s="18">
        <v>62</v>
      </c>
      <c r="D4303" s="18" t="s">
        <v>1537</v>
      </c>
      <c r="E4303" s="18">
        <v>15</v>
      </c>
      <c r="F4303" s="18">
        <v>4</v>
      </c>
      <c r="G4303" s="18">
        <v>60</v>
      </c>
      <c r="H4303" s="18">
        <v>0</v>
      </c>
      <c r="I4303" s="18">
        <v>246</v>
      </c>
      <c r="J4303" s="18">
        <v>0</v>
      </c>
      <c r="K4303" s="18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1552</v>
      </c>
      <c r="B4304" s="12">
        <v>58</v>
      </c>
      <c r="C4304" s="12">
        <v>79</v>
      </c>
      <c r="D4304" s="12" t="s">
        <v>582</v>
      </c>
      <c r="E4304" s="12">
        <v>15</v>
      </c>
      <c r="F4304" s="12">
        <v>4</v>
      </c>
      <c r="G4304" s="14">
        <v>30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1553</v>
      </c>
      <c r="B4305" s="12">
        <v>58</v>
      </c>
      <c r="C4305" s="12">
        <v>79</v>
      </c>
      <c r="D4305" s="12" t="s">
        <v>580</v>
      </c>
      <c r="E4305" s="12">
        <v>15</v>
      </c>
      <c r="F4305" s="12">
        <v>4</v>
      </c>
      <c r="G4305" s="14">
        <v>30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>
      <c r="A4306" s="11" t="s">
        <v>1552</v>
      </c>
      <c r="B4306" s="12">
        <v>58</v>
      </c>
      <c r="C4306" s="12">
        <v>79</v>
      </c>
      <c r="D4306" s="12" t="s">
        <v>570</v>
      </c>
      <c r="E4306" s="12">
        <v>15</v>
      </c>
      <c r="F4306" s="12">
        <v>4</v>
      </c>
      <c r="G4306" s="14">
        <v>30</v>
      </c>
      <c r="H4306" s="12">
        <v>0</v>
      </c>
      <c r="I4306" s="12">
        <v>246</v>
      </c>
      <c r="J4306" s="12">
        <v>0</v>
      </c>
      <c r="K4306" s="12">
        <v>0</v>
      </c>
      <c r="L4306" s="12">
        <v>0</v>
      </c>
      <c r="M4306" s="12">
        <v>0</v>
      </c>
      <c r="N4306" s="12">
        <v>0</v>
      </c>
    </row>
    <row r="4307" spans="1:14">
      <c r="A4307" s="11" t="s">
        <v>1553</v>
      </c>
      <c r="B4307" s="12">
        <v>58</v>
      </c>
      <c r="C4307" s="12">
        <v>79</v>
      </c>
      <c r="D4307" s="12" t="s">
        <v>568</v>
      </c>
      <c r="E4307" s="12">
        <v>15</v>
      </c>
      <c r="F4307" s="12">
        <v>4</v>
      </c>
      <c r="G4307" s="14">
        <v>30</v>
      </c>
      <c r="H4307" s="12">
        <v>0</v>
      </c>
      <c r="I4307" s="12">
        <v>246</v>
      </c>
      <c r="J4307" s="12">
        <v>0</v>
      </c>
      <c r="K4307" s="12">
        <v>0</v>
      </c>
      <c r="L4307" s="12">
        <v>0</v>
      </c>
      <c r="M4307" s="12">
        <v>0</v>
      </c>
      <c r="N4307" s="12">
        <v>0</v>
      </c>
    </row>
    <row r="4308" spans="1:14">
      <c r="A4308" s="11" t="s">
        <v>1553</v>
      </c>
      <c r="B4308" s="12">
        <v>58</v>
      </c>
      <c r="C4308" s="12">
        <v>79</v>
      </c>
      <c r="D4308" s="12" t="s">
        <v>1526</v>
      </c>
      <c r="E4308" s="12">
        <v>15</v>
      </c>
      <c r="F4308" s="12">
        <v>4</v>
      </c>
      <c r="G4308" s="14">
        <v>30</v>
      </c>
      <c r="H4308" s="12">
        <v>0</v>
      </c>
      <c r="I4308" s="12">
        <v>246</v>
      </c>
      <c r="J4308" s="12">
        <v>0</v>
      </c>
      <c r="K4308" s="12">
        <v>0</v>
      </c>
      <c r="L4308" s="12">
        <v>0</v>
      </c>
      <c r="M4308" s="12">
        <v>0</v>
      </c>
      <c r="N4308" s="12">
        <v>0</v>
      </c>
    </row>
    <row r="4309" spans="1:14" s="18" customFormat="1">
      <c r="A4309" s="17" t="s">
        <v>1552</v>
      </c>
      <c r="B4309" s="18">
        <v>58</v>
      </c>
      <c r="C4309" s="18">
        <v>79</v>
      </c>
      <c r="D4309" s="18" t="s">
        <v>1535</v>
      </c>
      <c r="E4309" s="18">
        <v>15</v>
      </c>
      <c r="F4309" s="18">
        <v>4</v>
      </c>
      <c r="G4309" s="18">
        <v>60</v>
      </c>
      <c r="H4309" s="18">
        <v>0</v>
      </c>
      <c r="I4309" s="18">
        <v>246</v>
      </c>
      <c r="J4309" s="18">
        <v>0</v>
      </c>
      <c r="K4309" s="18">
        <v>0</v>
      </c>
      <c r="L4309" s="12">
        <v>0</v>
      </c>
      <c r="M4309" s="12">
        <v>0</v>
      </c>
      <c r="N4309" s="12">
        <v>0</v>
      </c>
    </row>
    <row r="4310" spans="1:14" s="18" customFormat="1">
      <c r="A4310" s="17" t="s">
        <v>1553</v>
      </c>
      <c r="B4310" s="18">
        <v>58</v>
      </c>
      <c r="C4310" s="18">
        <v>79</v>
      </c>
      <c r="D4310" s="18" t="s">
        <v>1536</v>
      </c>
      <c r="E4310" s="18">
        <v>15</v>
      </c>
      <c r="F4310" s="18">
        <v>4</v>
      </c>
      <c r="G4310" s="18">
        <v>60</v>
      </c>
      <c r="H4310" s="18">
        <v>0</v>
      </c>
      <c r="I4310" s="18">
        <v>246</v>
      </c>
      <c r="J4310" s="18">
        <v>0</v>
      </c>
      <c r="K4310" s="18">
        <v>0</v>
      </c>
      <c r="L4310" s="12">
        <v>0</v>
      </c>
      <c r="M4310" s="12">
        <v>0</v>
      </c>
      <c r="N4310" s="12">
        <v>0</v>
      </c>
    </row>
    <row r="4311" spans="1:14" s="18" customFormat="1">
      <c r="A4311" s="17" t="s">
        <v>1553</v>
      </c>
      <c r="B4311" s="18">
        <v>58</v>
      </c>
      <c r="C4311" s="18">
        <v>79</v>
      </c>
      <c r="D4311" s="18" t="s">
        <v>1537</v>
      </c>
      <c r="E4311" s="18">
        <v>15</v>
      </c>
      <c r="F4311" s="18">
        <v>4</v>
      </c>
      <c r="G4311" s="18">
        <v>60</v>
      </c>
      <c r="H4311" s="18">
        <v>0</v>
      </c>
      <c r="I4311" s="18">
        <v>246</v>
      </c>
      <c r="J4311" s="18">
        <v>0</v>
      </c>
      <c r="K4311" s="18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1552</v>
      </c>
      <c r="B4312" s="12">
        <v>32</v>
      </c>
      <c r="C4312" s="12">
        <v>27</v>
      </c>
      <c r="D4312" s="12" t="s">
        <v>582</v>
      </c>
      <c r="E4312" s="12">
        <v>15</v>
      </c>
      <c r="F4312" s="12">
        <v>4</v>
      </c>
      <c r="G4312" s="14">
        <v>30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1553</v>
      </c>
      <c r="B4313" s="12">
        <v>32</v>
      </c>
      <c r="C4313" s="12">
        <v>27</v>
      </c>
      <c r="D4313" s="12" t="s">
        <v>580</v>
      </c>
      <c r="E4313" s="12">
        <v>15</v>
      </c>
      <c r="F4313" s="12">
        <v>4</v>
      </c>
      <c r="G4313" s="14">
        <v>30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>
      <c r="A4314" s="11" t="s">
        <v>1552</v>
      </c>
      <c r="B4314" s="12">
        <v>32</v>
      </c>
      <c r="C4314" s="12">
        <v>27</v>
      </c>
      <c r="D4314" s="12" t="s">
        <v>570</v>
      </c>
      <c r="E4314" s="12">
        <v>15</v>
      </c>
      <c r="F4314" s="12">
        <v>4</v>
      </c>
      <c r="G4314" s="14">
        <v>30</v>
      </c>
      <c r="H4314" s="12">
        <v>0</v>
      </c>
      <c r="I4314" s="12">
        <v>246</v>
      </c>
      <c r="J4314" s="12">
        <v>0</v>
      </c>
      <c r="K4314" s="12">
        <v>0</v>
      </c>
      <c r="L4314" s="12">
        <v>0</v>
      </c>
      <c r="M4314" s="12">
        <v>0</v>
      </c>
      <c r="N4314" s="12">
        <v>0</v>
      </c>
    </row>
    <row r="4315" spans="1:14">
      <c r="A4315" s="11" t="s">
        <v>1553</v>
      </c>
      <c r="B4315" s="12">
        <v>32</v>
      </c>
      <c r="C4315" s="12">
        <v>27</v>
      </c>
      <c r="D4315" s="12" t="s">
        <v>568</v>
      </c>
      <c r="E4315" s="12">
        <v>15</v>
      </c>
      <c r="F4315" s="12">
        <v>4</v>
      </c>
      <c r="G4315" s="14">
        <v>30</v>
      </c>
      <c r="H4315" s="12">
        <v>0</v>
      </c>
      <c r="I4315" s="12">
        <v>246</v>
      </c>
      <c r="J4315" s="12">
        <v>0</v>
      </c>
      <c r="K4315" s="12">
        <v>0</v>
      </c>
      <c r="L4315" s="12">
        <v>0</v>
      </c>
      <c r="M4315" s="12">
        <v>0</v>
      </c>
      <c r="N4315" s="12">
        <v>0</v>
      </c>
    </row>
    <row r="4316" spans="1:14">
      <c r="A4316" s="11" t="s">
        <v>1553</v>
      </c>
      <c r="B4316" s="12">
        <v>32</v>
      </c>
      <c r="C4316" s="12">
        <v>27</v>
      </c>
      <c r="D4316" s="12" t="s">
        <v>1526</v>
      </c>
      <c r="E4316" s="12">
        <v>15</v>
      </c>
      <c r="F4316" s="12">
        <v>4</v>
      </c>
      <c r="G4316" s="14">
        <v>30</v>
      </c>
      <c r="H4316" s="12">
        <v>0</v>
      </c>
      <c r="I4316" s="12">
        <v>246</v>
      </c>
      <c r="J4316" s="12">
        <v>0</v>
      </c>
      <c r="K4316" s="12">
        <v>0</v>
      </c>
      <c r="L4316" s="12">
        <v>0</v>
      </c>
      <c r="M4316" s="12">
        <v>0</v>
      </c>
      <c r="N4316" s="12">
        <v>0</v>
      </c>
    </row>
    <row r="4317" spans="1:14" s="18" customFormat="1">
      <c r="A4317" s="17" t="s">
        <v>1552</v>
      </c>
      <c r="B4317" s="18">
        <v>32</v>
      </c>
      <c r="C4317" s="18">
        <v>27</v>
      </c>
      <c r="D4317" s="18" t="s">
        <v>1535</v>
      </c>
      <c r="E4317" s="18">
        <v>15</v>
      </c>
      <c r="F4317" s="18">
        <v>4</v>
      </c>
      <c r="G4317" s="18">
        <v>60</v>
      </c>
      <c r="H4317" s="18">
        <v>0</v>
      </c>
      <c r="I4317" s="18">
        <v>246</v>
      </c>
      <c r="J4317" s="18">
        <v>0</v>
      </c>
      <c r="K4317" s="18">
        <v>0</v>
      </c>
      <c r="L4317" s="12">
        <v>0</v>
      </c>
      <c r="M4317" s="12">
        <v>0</v>
      </c>
      <c r="N4317" s="12">
        <v>0</v>
      </c>
    </row>
    <row r="4318" spans="1:14" s="18" customFormat="1">
      <c r="A4318" s="17" t="s">
        <v>1553</v>
      </c>
      <c r="B4318" s="18">
        <v>32</v>
      </c>
      <c r="C4318" s="18">
        <v>27</v>
      </c>
      <c r="D4318" s="18" t="s">
        <v>1536</v>
      </c>
      <c r="E4318" s="18">
        <v>15</v>
      </c>
      <c r="F4318" s="18">
        <v>4</v>
      </c>
      <c r="G4318" s="18">
        <v>60</v>
      </c>
      <c r="H4318" s="18">
        <v>0</v>
      </c>
      <c r="I4318" s="18">
        <v>246</v>
      </c>
      <c r="J4318" s="18">
        <v>0</v>
      </c>
      <c r="K4318" s="18">
        <v>0</v>
      </c>
      <c r="L4318" s="12">
        <v>0</v>
      </c>
      <c r="M4318" s="12">
        <v>0</v>
      </c>
      <c r="N4318" s="12">
        <v>0</v>
      </c>
    </row>
    <row r="4319" spans="1:14" s="18" customFormat="1">
      <c r="A4319" s="17" t="s">
        <v>1553</v>
      </c>
      <c r="B4319" s="18">
        <v>32</v>
      </c>
      <c r="C4319" s="18">
        <v>27</v>
      </c>
      <c r="D4319" s="18" t="s">
        <v>1537</v>
      </c>
      <c r="E4319" s="18">
        <v>15</v>
      </c>
      <c r="F4319" s="18">
        <v>4</v>
      </c>
      <c r="G4319" s="18">
        <v>60</v>
      </c>
      <c r="H4319" s="18">
        <v>0</v>
      </c>
      <c r="I4319" s="18">
        <v>246</v>
      </c>
      <c r="J4319" s="18">
        <v>0</v>
      </c>
      <c r="K4319" s="18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1552</v>
      </c>
      <c r="B4320" s="12">
        <v>68</v>
      </c>
      <c r="C4320" s="12">
        <v>33</v>
      </c>
      <c r="D4320" s="12" t="s">
        <v>582</v>
      </c>
      <c r="E4320" s="12">
        <v>15</v>
      </c>
      <c r="F4320" s="12">
        <v>4</v>
      </c>
      <c r="G4320" s="14">
        <v>30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1553</v>
      </c>
      <c r="B4321" s="12">
        <v>68</v>
      </c>
      <c r="C4321" s="12">
        <v>33</v>
      </c>
      <c r="D4321" s="12" t="s">
        <v>580</v>
      </c>
      <c r="E4321" s="12">
        <v>15</v>
      </c>
      <c r="F4321" s="12">
        <v>4</v>
      </c>
      <c r="G4321" s="14">
        <v>30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>
      <c r="A4322" s="11" t="s">
        <v>1552</v>
      </c>
      <c r="B4322" s="12">
        <v>68</v>
      </c>
      <c r="C4322" s="12">
        <v>33</v>
      </c>
      <c r="D4322" s="12" t="s">
        <v>570</v>
      </c>
      <c r="E4322" s="12">
        <v>15</v>
      </c>
      <c r="F4322" s="12">
        <v>4</v>
      </c>
      <c r="G4322" s="14">
        <v>30</v>
      </c>
      <c r="H4322" s="12">
        <v>0</v>
      </c>
      <c r="I4322" s="12">
        <v>246</v>
      </c>
      <c r="J4322" s="12">
        <v>0</v>
      </c>
      <c r="K4322" s="12">
        <v>0</v>
      </c>
      <c r="L4322" s="12">
        <v>0</v>
      </c>
      <c r="M4322" s="12">
        <v>0</v>
      </c>
      <c r="N4322" s="12">
        <v>0</v>
      </c>
    </row>
    <row r="4323" spans="1:14">
      <c r="A4323" s="11" t="s">
        <v>1553</v>
      </c>
      <c r="B4323" s="12">
        <v>68</v>
      </c>
      <c r="C4323" s="12">
        <v>33</v>
      </c>
      <c r="D4323" s="12" t="s">
        <v>568</v>
      </c>
      <c r="E4323" s="12">
        <v>15</v>
      </c>
      <c r="F4323" s="12">
        <v>4</v>
      </c>
      <c r="G4323" s="14">
        <v>30</v>
      </c>
      <c r="H4323" s="12">
        <v>0</v>
      </c>
      <c r="I4323" s="12">
        <v>246</v>
      </c>
      <c r="J4323" s="12">
        <v>0</v>
      </c>
      <c r="K4323" s="12">
        <v>0</v>
      </c>
      <c r="L4323" s="12">
        <v>0</v>
      </c>
      <c r="M4323" s="12">
        <v>0</v>
      </c>
      <c r="N4323" s="12">
        <v>0</v>
      </c>
    </row>
    <row r="4324" spans="1:14">
      <c r="A4324" s="11" t="s">
        <v>1553</v>
      </c>
      <c r="B4324" s="12">
        <v>68</v>
      </c>
      <c r="C4324" s="12">
        <v>33</v>
      </c>
      <c r="D4324" s="12" t="s">
        <v>1526</v>
      </c>
      <c r="E4324" s="12">
        <v>15</v>
      </c>
      <c r="F4324" s="12">
        <v>4</v>
      </c>
      <c r="G4324" s="14">
        <v>30</v>
      </c>
      <c r="H4324" s="12">
        <v>0</v>
      </c>
      <c r="I4324" s="12">
        <v>246</v>
      </c>
      <c r="J4324" s="12">
        <v>0</v>
      </c>
      <c r="K4324" s="12">
        <v>0</v>
      </c>
      <c r="L4324" s="12">
        <v>0</v>
      </c>
      <c r="M4324" s="12">
        <v>0</v>
      </c>
      <c r="N4324" s="12">
        <v>0</v>
      </c>
    </row>
    <row r="4325" spans="1:14" s="18" customFormat="1">
      <c r="A4325" s="17" t="s">
        <v>1552</v>
      </c>
      <c r="B4325" s="18">
        <v>68</v>
      </c>
      <c r="C4325" s="18">
        <v>33</v>
      </c>
      <c r="D4325" s="18" t="s">
        <v>1535</v>
      </c>
      <c r="E4325" s="18">
        <v>15</v>
      </c>
      <c r="F4325" s="18">
        <v>4</v>
      </c>
      <c r="G4325" s="18">
        <v>60</v>
      </c>
      <c r="H4325" s="18">
        <v>0</v>
      </c>
      <c r="I4325" s="18">
        <v>246</v>
      </c>
      <c r="J4325" s="18">
        <v>0</v>
      </c>
      <c r="K4325" s="18">
        <v>0</v>
      </c>
      <c r="L4325" s="12">
        <v>0</v>
      </c>
      <c r="M4325" s="12">
        <v>0</v>
      </c>
      <c r="N4325" s="12">
        <v>0</v>
      </c>
    </row>
    <row r="4326" spans="1:14" s="18" customFormat="1">
      <c r="A4326" s="17" t="s">
        <v>1553</v>
      </c>
      <c r="B4326" s="18">
        <v>68</v>
      </c>
      <c r="C4326" s="18">
        <v>33</v>
      </c>
      <c r="D4326" s="18" t="s">
        <v>1536</v>
      </c>
      <c r="E4326" s="18">
        <v>15</v>
      </c>
      <c r="F4326" s="18">
        <v>4</v>
      </c>
      <c r="G4326" s="18">
        <v>60</v>
      </c>
      <c r="H4326" s="18">
        <v>0</v>
      </c>
      <c r="I4326" s="18">
        <v>246</v>
      </c>
      <c r="J4326" s="18">
        <v>0</v>
      </c>
      <c r="K4326" s="18">
        <v>0</v>
      </c>
      <c r="L4326" s="12">
        <v>0</v>
      </c>
      <c r="M4326" s="12">
        <v>0</v>
      </c>
      <c r="N4326" s="12">
        <v>0</v>
      </c>
    </row>
    <row r="4327" spans="1:14" s="18" customFormat="1">
      <c r="A4327" s="17" t="s">
        <v>1553</v>
      </c>
      <c r="B4327" s="18">
        <v>68</v>
      </c>
      <c r="C4327" s="18">
        <v>33</v>
      </c>
      <c r="D4327" s="18" t="s">
        <v>1537</v>
      </c>
      <c r="E4327" s="18">
        <v>15</v>
      </c>
      <c r="F4327" s="18">
        <v>4</v>
      </c>
      <c r="G4327" s="18">
        <v>60</v>
      </c>
      <c r="H4327" s="18">
        <v>0</v>
      </c>
      <c r="I4327" s="18">
        <v>246</v>
      </c>
      <c r="J4327" s="18">
        <v>0</v>
      </c>
      <c r="K4327" s="18">
        <v>0</v>
      </c>
      <c r="L4327" s="12">
        <v>0</v>
      </c>
      <c r="M4327" s="12">
        <v>0</v>
      </c>
      <c r="N4327" s="12">
        <v>0</v>
      </c>
    </row>
    <row r="4329" spans="1:14">
      <c r="A4329" s="11" t="s">
        <v>1554</v>
      </c>
    </row>
    <row r="4330" spans="1:14">
      <c r="A4330" s="11" t="s">
        <v>1555</v>
      </c>
      <c r="B4330" s="12">
        <v>50</v>
      </c>
      <c r="C4330" s="12">
        <v>50</v>
      </c>
      <c r="D4330" s="12" t="s">
        <v>582</v>
      </c>
      <c r="E4330" s="12">
        <v>50</v>
      </c>
      <c r="F4330" s="12">
        <v>30</v>
      </c>
      <c r="G4330" s="12">
        <v>80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1555</v>
      </c>
      <c r="B4331" s="12">
        <v>50</v>
      </c>
      <c r="C4331" s="12">
        <v>50</v>
      </c>
      <c r="D4331" s="12" t="s">
        <v>580</v>
      </c>
      <c r="E4331" s="12">
        <v>50</v>
      </c>
      <c r="F4331" s="12">
        <v>30</v>
      </c>
      <c r="G4331" s="12">
        <v>80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1555</v>
      </c>
      <c r="B4332" s="12">
        <v>50</v>
      </c>
      <c r="C4332" s="12">
        <v>50</v>
      </c>
      <c r="D4332" s="12" t="s">
        <v>570</v>
      </c>
      <c r="E4332" s="12">
        <v>50</v>
      </c>
      <c r="F4332" s="12">
        <v>30</v>
      </c>
      <c r="G4332" s="12">
        <v>80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1555</v>
      </c>
      <c r="B4333" s="12">
        <v>50</v>
      </c>
      <c r="C4333" s="12">
        <v>50</v>
      </c>
      <c r="D4333" s="12" t="s">
        <v>568</v>
      </c>
      <c r="E4333" s="12">
        <v>50</v>
      </c>
      <c r="F4333" s="12">
        <v>30</v>
      </c>
      <c r="G4333" s="12">
        <v>80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1555</v>
      </c>
      <c r="B4334" s="12">
        <v>50</v>
      </c>
      <c r="C4334" s="12">
        <v>50</v>
      </c>
      <c r="D4334" s="12" t="s">
        <v>1526</v>
      </c>
      <c r="E4334" s="12">
        <v>50</v>
      </c>
      <c r="F4334" s="12">
        <v>30</v>
      </c>
      <c r="G4334" s="12">
        <v>80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>
      <c r="A4335" s="11" t="s">
        <v>1555</v>
      </c>
      <c r="B4335" s="12">
        <v>50</v>
      </c>
      <c r="C4335" s="12">
        <v>50</v>
      </c>
      <c r="D4335" s="12" t="s">
        <v>569</v>
      </c>
      <c r="E4335" s="12">
        <v>50</v>
      </c>
      <c r="F4335" s="12">
        <v>5</v>
      </c>
      <c r="G4335" s="12">
        <v>80</v>
      </c>
      <c r="H4335" s="12">
        <v>0</v>
      </c>
      <c r="I4335" s="12">
        <v>246</v>
      </c>
      <c r="J4335" s="12">
        <v>0</v>
      </c>
      <c r="K4335" s="12">
        <v>0</v>
      </c>
      <c r="L4335" s="12">
        <v>0</v>
      </c>
      <c r="M4335" s="12">
        <v>0</v>
      </c>
      <c r="N4335" s="12">
        <v>0</v>
      </c>
    </row>
    <row r="4336" spans="1:14">
      <c r="A4336" s="11" t="s">
        <v>1555</v>
      </c>
      <c r="B4336" s="12">
        <v>50</v>
      </c>
      <c r="C4336" s="12">
        <v>50</v>
      </c>
      <c r="D4336" s="12" t="s">
        <v>567</v>
      </c>
      <c r="E4336" s="12">
        <v>50</v>
      </c>
      <c r="F4336" s="12">
        <v>5</v>
      </c>
      <c r="G4336" s="12">
        <v>80</v>
      </c>
      <c r="H4336" s="12">
        <v>0</v>
      </c>
      <c r="I4336" s="12">
        <v>246</v>
      </c>
      <c r="J4336" s="12">
        <v>0</v>
      </c>
      <c r="K4336" s="12">
        <v>0</v>
      </c>
      <c r="L4336" s="12">
        <v>0</v>
      </c>
      <c r="M4336" s="12">
        <v>0</v>
      </c>
      <c r="N4336" s="12">
        <v>0</v>
      </c>
    </row>
    <row r="4337" spans="1:14">
      <c r="A4337" s="11" t="s">
        <v>1555</v>
      </c>
      <c r="B4337" s="12">
        <v>50</v>
      </c>
      <c r="C4337" s="12">
        <v>50</v>
      </c>
      <c r="D4337" s="12" t="s">
        <v>566</v>
      </c>
      <c r="E4337" s="12">
        <v>50</v>
      </c>
      <c r="F4337" s="12">
        <v>5</v>
      </c>
      <c r="G4337" s="12">
        <v>80</v>
      </c>
      <c r="H4337" s="12">
        <v>0</v>
      </c>
      <c r="I4337" s="12">
        <v>246</v>
      </c>
      <c r="J4337" s="12">
        <v>0</v>
      </c>
      <c r="K4337" s="12">
        <v>0</v>
      </c>
      <c r="L4337" s="12">
        <v>0</v>
      </c>
      <c r="M4337" s="12">
        <v>0</v>
      </c>
      <c r="N4337" s="12">
        <v>0</v>
      </c>
    </row>
    <row r="4338" spans="1:14" s="18" customFormat="1">
      <c r="A4338" s="17" t="s">
        <v>1555</v>
      </c>
      <c r="B4338" s="18">
        <v>50</v>
      </c>
      <c r="C4338" s="18">
        <v>50</v>
      </c>
      <c r="D4338" s="18" t="s">
        <v>1535</v>
      </c>
      <c r="E4338" s="18">
        <v>50</v>
      </c>
      <c r="F4338" s="18">
        <v>10</v>
      </c>
      <c r="G4338" s="18">
        <v>60</v>
      </c>
      <c r="H4338" s="18">
        <v>0</v>
      </c>
      <c r="I4338" s="18">
        <v>246</v>
      </c>
      <c r="J4338" s="18">
        <v>0</v>
      </c>
      <c r="K4338" s="18">
        <v>0</v>
      </c>
      <c r="L4338" s="12">
        <v>0</v>
      </c>
      <c r="M4338" s="12">
        <v>0</v>
      </c>
      <c r="N4338" s="12">
        <v>0</v>
      </c>
    </row>
    <row r="4339" spans="1:14" s="18" customFormat="1">
      <c r="A4339" s="17" t="s">
        <v>1555</v>
      </c>
      <c r="B4339" s="18">
        <v>50</v>
      </c>
      <c r="C4339" s="18">
        <v>50</v>
      </c>
      <c r="D4339" s="18" t="s">
        <v>1536</v>
      </c>
      <c r="E4339" s="18">
        <v>50</v>
      </c>
      <c r="F4339" s="18">
        <v>10</v>
      </c>
      <c r="G4339" s="18">
        <v>60</v>
      </c>
      <c r="H4339" s="18">
        <v>0</v>
      </c>
      <c r="I4339" s="18">
        <v>246</v>
      </c>
      <c r="J4339" s="18">
        <v>0</v>
      </c>
      <c r="K4339" s="18">
        <v>0</v>
      </c>
      <c r="L4339" s="12">
        <v>0</v>
      </c>
      <c r="M4339" s="12">
        <v>0</v>
      </c>
      <c r="N4339" s="12">
        <v>0</v>
      </c>
    </row>
    <row r="4340" spans="1:14" s="18" customFormat="1">
      <c r="A4340" s="17" t="s">
        <v>1555</v>
      </c>
      <c r="B4340" s="18">
        <v>50</v>
      </c>
      <c r="C4340" s="18">
        <v>50</v>
      </c>
      <c r="D4340" s="18" t="s">
        <v>1537</v>
      </c>
      <c r="E4340" s="18">
        <v>50</v>
      </c>
      <c r="F4340" s="18">
        <v>10</v>
      </c>
      <c r="G4340" s="18">
        <v>60</v>
      </c>
      <c r="H4340" s="18">
        <v>0</v>
      </c>
      <c r="I4340" s="18">
        <v>246</v>
      </c>
      <c r="J4340" s="18">
        <v>0</v>
      </c>
      <c r="K4340" s="18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1555</v>
      </c>
      <c r="B4341" s="12">
        <v>49</v>
      </c>
      <c r="C4341" s="12">
        <v>67</v>
      </c>
      <c r="D4341" s="12" t="s">
        <v>582</v>
      </c>
      <c r="E4341" s="12">
        <v>15</v>
      </c>
      <c r="F4341" s="12">
        <v>4</v>
      </c>
      <c r="G4341" s="14">
        <v>30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1555</v>
      </c>
      <c r="B4342" s="12">
        <v>49</v>
      </c>
      <c r="C4342" s="12">
        <v>67</v>
      </c>
      <c r="D4342" s="12" t="s">
        <v>580</v>
      </c>
      <c r="E4342" s="12">
        <v>15</v>
      </c>
      <c r="F4342" s="12">
        <v>4</v>
      </c>
      <c r="G4342" s="14">
        <v>30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>
      <c r="A4343" s="11" t="s">
        <v>1556</v>
      </c>
      <c r="B4343" s="12">
        <v>49</v>
      </c>
      <c r="C4343" s="12">
        <v>67</v>
      </c>
      <c r="D4343" s="12" t="s">
        <v>570</v>
      </c>
      <c r="E4343" s="12">
        <v>15</v>
      </c>
      <c r="F4343" s="12">
        <v>4</v>
      </c>
      <c r="G4343" s="14">
        <v>30</v>
      </c>
      <c r="H4343" s="12">
        <v>0</v>
      </c>
      <c r="I4343" s="12">
        <v>246</v>
      </c>
      <c r="J4343" s="12">
        <v>0</v>
      </c>
      <c r="K4343" s="12">
        <v>0</v>
      </c>
      <c r="L4343" s="12">
        <v>0</v>
      </c>
      <c r="M4343" s="12">
        <v>0</v>
      </c>
      <c r="N4343" s="12">
        <v>0</v>
      </c>
    </row>
    <row r="4344" spans="1:14">
      <c r="A4344" s="11" t="s">
        <v>1556</v>
      </c>
      <c r="B4344" s="12">
        <v>49</v>
      </c>
      <c r="C4344" s="12">
        <v>67</v>
      </c>
      <c r="D4344" s="12" t="s">
        <v>568</v>
      </c>
      <c r="E4344" s="12">
        <v>15</v>
      </c>
      <c r="F4344" s="12">
        <v>4</v>
      </c>
      <c r="G4344" s="14">
        <v>30</v>
      </c>
      <c r="H4344" s="12">
        <v>0</v>
      </c>
      <c r="I4344" s="12">
        <v>246</v>
      </c>
      <c r="J4344" s="12">
        <v>0</v>
      </c>
      <c r="K4344" s="12">
        <v>0</v>
      </c>
      <c r="L4344" s="12">
        <v>0</v>
      </c>
      <c r="M4344" s="12">
        <v>0</v>
      </c>
      <c r="N4344" s="12">
        <v>0</v>
      </c>
    </row>
    <row r="4345" spans="1:14">
      <c r="A4345" s="11" t="s">
        <v>1556</v>
      </c>
      <c r="B4345" s="12">
        <v>49</v>
      </c>
      <c r="C4345" s="12">
        <v>67</v>
      </c>
      <c r="D4345" s="12" t="s">
        <v>1526</v>
      </c>
      <c r="E4345" s="12">
        <v>15</v>
      </c>
      <c r="F4345" s="12">
        <v>4</v>
      </c>
      <c r="G4345" s="14">
        <v>30</v>
      </c>
      <c r="H4345" s="12">
        <v>0</v>
      </c>
      <c r="I4345" s="12">
        <v>246</v>
      </c>
      <c r="J4345" s="12">
        <v>0</v>
      </c>
      <c r="K4345" s="12">
        <v>0</v>
      </c>
      <c r="L4345" s="12">
        <v>0</v>
      </c>
      <c r="M4345" s="12">
        <v>0</v>
      </c>
      <c r="N4345" s="12">
        <v>0</v>
      </c>
    </row>
    <row r="4346" spans="1:14" s="18" customFormat="1">
      <c r="A4346" s="17" t="s">
        <v>1555</v>
      </c>
      <c r="B4346" s="18">
        <v>49</v>
      </c>
      <c r="C4346" s="18">
        <v>67</v>
      </c>
      <c r="D4346" s="18" t="s">
        <v>1535</v>
      </c>
      <c r="E4346" s="18">
        <v>15</v>
      </c>
      <c r="F4346" s="18">
        <v>4</v>
      </c>
      <c r="G4346" s="18">
        <v>60</v>
      </c>
      <c r="H4346" s="18">
        <v>0</v>
      </c>
      <c r="I4346" s="18">
        <v>246</v>
      </c>
      <c r="J4346" s="18">
        <v>0</v>
      </c>
      <c r="K4346" s="18">
        <v>0</v>
      </c>
      <c r="L4346" s="12">
        <v>0</v>
      </c>
      <c r="M4346" s="12">
        <v>0</v>
      </c>
      <c r="N4346" s="12">
        <v>0</v>
      </c>
    </row>
    <row r="4347" spans="1:14" s="18" customFormat="1">
      <c r="A4347" s="17" t="s">
        <v>1555</v>
      </c>
      <c r="B4347" s="18">
        <v>49</v>
      </c>
      <c r="C4347" s="18">
        <v>67</v>
      </c>
      <c r="D4347" s="18" t="s">
        <v>1536</v>
      </c>
      <c r="E4347" s="18">
        <v>15</v>
      </c>
      <c r="F4347" s="18">
        <v>4</v>
      </c>
      <c r="G4347" s="18">
        <v>60</v>
      </c>
      <c r="H4347" s="18">
        <v>0</v>
      </c>
      <c r="I4347" s="18">
        <v>246</v>
      </c>
      <c r="J4347" s="18">
        <v>0</v>
      </c>
      <c r="K4347" s="18">
        <v>0</v>
      </c>
      <c r="L4347" s="12">
        <v>0</v>
      </c>
      <c r="M4347" s="12">
        <v>0</v>
      </c>
      <c r="N4347" s="12">
        <v>0</v>
      </c>
    </row>
    <row r="4348" spans="1:14" s="18" customFormat="1">
      <c r="A4348" s="17" t="s">
        <v>1555</v>
      </c>
      <c r="B4348" s="18">
        <v>49</v>
      </c>
      <c r="C4348" s="18">
        <v>67</v>
      </c>
      <c r="D4348" s="18" t="s">
        <v>1537</v>
      </c>
      <c r="E4348" s="18">
        <v>15</v>
      </c>
      <c r="F4348" s="18">
        <v>4</v>
      </c>
      <c r="G4348" s="18">
        <v>60</v>
      </c>
      <c r="H4348" s="18">
        <v>0</v>
      </c>
      <c r="I4348" s="18">
        <v>246</v>
      </c>
      <c r="J4348" s="18">
        <v>0</v>
      </c>
      <c r="K4348" s="18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1555</v>
      </c>
      <c r="B4349" s="12">
        <v>82</v>
      </c>
      <c r="C4349" s="12">
        <v>31</v>
      </c>
      <c r="D4349" s="12" t="s">
        <v>582</v>
      </c>
      <c r="E4349" s="12">
        <v>15</v>
      </c>
      <c r="F4349" s="12">
        <v>4</v>
      </c>
      <c r="G4349" s="14">
        <v>30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1555</v>
      </c>
      <c r="B4350" s="12">
        <v>82</v>
      </c>
      <c r="C4350" s="12">
        <v>31</v>
      </c>
      <c r="D4350" s="12" t="s">
        <v>580</v>
      </c>
      <c r="E4350" s="12">
        <v>15</v>
      </c>
      <c r="F4350" s="12">
        <v>4</v>
      </c>
      <c r="G4350" s="14">
        <v>30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>
      <c r="A4351" s="11" t="s">
        <v>1556</v>
      </c>
      <c r="B4351" s="12">
        <v>82</v>
      </c>
      <c r="C4351" s="12">
        <v>31</v>
      </c>
      <c r="D4351" s="12" t="s">
        <v>570</v>
      </c>
      <c r="E4351" s="12">
        <v>15</v>
      </c>
      <c r="F4351" s="12">
        <v>4</v>
      </c>
      <c r="G4351" s="14">
        <v>30</v>
      </c>
      <c r="H4351" s="12">
        <v>0</v>
      </c>
      <c r="I4351" s="12">
        <v>246</v>
      </c>
      <c r="J4351" s="12">
        <v>0</v>
      </c>
      <c r="K4351" s="12">
        <v>0</v>
      </c>
      <c r="L4351" s="12">
        <v>0</v>
      </c>
      <c r="M4351" s="12">
        <v>0</v>
      </c>
      <c r="N4351" s="12">
        <v>0</v>
      </c>
    </row>
    <row r="4352" spans="1:14">
      <c r="A4352" s="11" t="s">
        <v>1556</v>
      </c>
      <c r="B4352" s="12">
        <v>82</v>
      </c>
      <c r="C4352" s="12">
        <v>31</v>
      </c>
      <c r="D4352" s="12" t="s">
        <v>568</v>
      </c>
      <c r="E4352" s="12">
        <v>15</v>
      </c>
      <c r="F4352" s="12">
        <v>4</v>
      </c>
      <c r="G4352" s="14">
        <v>30</v>
      </c>
      <c r="H4352" s="12">
        <v>0</v>
      </c>
      <c r="I4352" s="12">
        <v>246</v>
      </c>
      <c r="J4352" s="12">
        <v>0</v>
      </c>
      <c r="K4352" s="12">
        <v>0</v>
      </c>
      <c r="L4352" s="12">
        <v>0</v>
      </c>
      <c r="M4352" s="12">
        <v>0</v>
      </c>
      <c r="N4352" s="12">
        <v>0</v>
      </c>
    </row>
    <row r="4353" spans="1:14">
      <c r="A4353" s="11" t="s">
        <v>1556</v>
      </c>
      <c r="B4353" s="12">
        <v>82</v>
      </c>
      <c r="C4353" s="12">
        <v>31</v>
      </c>
      <c r="D4353" s="12" t="s">
        <v>1526</v>
      </c>
      <c r="E4353" s="12">
        <v>15</v>
      </c>
      <c r="F4353" s="12">
        <v>4</v>
      </c>
      <c r="G4353" s="14">
        <v>30</v>
      </c>
      <c r="H4353" s="12">
        <v>0</v>
      </c>
      <c r="I4353" s="12">
        <v>246</v>
      </c>
      <c r="J4353" s="12">
        <v>0</v>
      </c>
      <c r="K4353" s="12">
        <v>0</v>
      </c>
      <c r="L4353" s="12">
        <v>0</v>
      </c>
      <c r="M4353" s="12">
        <v>0</v>
      </c>
      <c r="N4353" s="12">
        <v>0</v>
      </c>
    </row>
    <row r="4354" spans="1:14" s="18" customFormat="1">
      <c r="A4354" s="17" t="s">
        <v>1555</v>
      </c>
      <c r="B4354" s="18">
        <v>82</v>
      </c>
      <c r="C4354" s="18">
        <v>31</v>
      </c>
      <c r="D4354" s="18" t="s">
        <v>1535</v>
      </c>
      <c r="E4354" s="18">
        <v>15</v>
      </c>
      <c r="F4354" s="18">
        <v>4</v>
      </c>
      <c r="G4354" s="18">
        <v>60</v>
      </c>
      <c r="H4354" s="18">
        <v>0</v>
      </c>
      <c r="I4354" s="18">
        <v>246</v>
      </c>
      <c r="J4354" s="18">
        <v>0</v>
      </c>
      <c r="K4354" s="18">
        <v>0</v>
      </c>
      <c r="L4354" s="12">
        <v>0</v>
      </c>
      <c r="M4354" s="12">
        <v>0</v>
      </c>
      <c r="N4354" s="12">
        <v>0</v>
      </c>
    </row>
    <row r="4355" spans="1:14" s="18" customFormat="1">
      <c r="A4355" s="17" t="s">
        <v>1555</v>
      </c>
      <c r="B4355" s="18">
        <v>82</v>
      </c>
      <c r="C4355" s="18">
        <v>31</v>
      </c>
      <c r="D4355" s="18" t="s">
        <v>1536</v>
      </c>
      <c r="E4355" s="18">
        <v>15</v>
      </c>
      <c r="F4355" s="18">
        <v>4</v>
      </c>
      <c r="G4355" s="18">
        <v>60</v>
      </c>
      <c r="H4355" s="18">
        <v>0</v>
      </c>
      <c r="I4355" s="18">
        <v>246</v>
      </c>
      <c r="J4355" s="18">
        <v>0</v>
      </c>
      <c r="K4355" s="18">
        <v>0</v>
      </c>
      <c r="L4355" s="12">
        <v>0</v>
      </c>
      <c r="M4355" s="12">
        <v>0</v>
      </c>
      <c r="N4355" s="12">
        <v>0</v>
      </c>
    </row>
    <row r="4356" spans="1:14" s="18" customFormat="1">
      <c r="A4356" s="17" t="s">
        <v>1555</v>
      </c>
      <c r="B4356" s="18">
        <v>82</v>
      </c>
      <c r="C4356" s="18">
        <v>31</v>
      </c>
      <c r="D4356" s="18" t="s">
        <v>1537</v>
      </c>
      <c r="E4356" s="18">
        <v>15</v>
      </c>
      <c r="F4356" s="18">
        <v>4</v>
      </c>
      <c r="G4356" s="18">
        <v>60</v>
      </c>
      <c r="H4356" s="18">
        <v>0</v>
      </c>
      <c r="I4356" s="18">
        <v>246</v>
      </c>
      <c r="J4356" s="18">
        <v>0</v>
      </c>
      <c r="K4356" s="18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1555</v>
      </c>
      <c r="B4357" s="12">
        <v>29</v>
      </c>
      <c r="C4357" s="12">
        <v>31</v>
      </c>
      <c r="D4357" s="12" t="s">
        <v>582</v>
      </c>
      <c r="E4357" s="12">
        <v>15</v>
      </c>
      <c r="F4357" s="12">
        <v>6</v>
      </c>
      <c r="G4357" s="14">
        <v>30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1555</v>
      </c>
      <c r="B4358" s="12">
        <v>29</v>
      </c>
      <c r="C4358" s="12">
        <v>31</v>
      </c>
      <c r="D4358" s="12" t="s">
        <v>580</v>
      </c>
      <c r="E4358" s="12">
        <v>15</v>
      </c>
      <c r="F4358" s="12">
        <v>6</v>
      </c>
      <c r="G4358" s="14">
        <v>30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>
      <c r="A4359" s="11" t="s">
        <v>1556</v>
      </c>
      <c r="B4359" s="12">
        <v>29</v>
      </c>
      <c r="C4359" s="12">
        <v>31</v>
      </c>
      <c r="D4359" s="12" t="s">
        <v>570</v>
      </c>
      <c r="E4359" s="12">
        <v>15</v>
      </c>
      <c r="F4359" s="12">
        <v>6</v>
      </c>
      <c r="G4359" s="14">
        <v>30</v>
      </c>
      <c r="H4359" s="12">
        <v>0</v>
      </c>
      <c r="I4359" s="12">
        <v>246</v>
      </c>
      <c r="J4359" s="12">
        <v>0</v>
      </c>
      <c r="K4359" s="12">
        <v>0</v>
      </c>
      <c r="L4359" s="12">
        <v>0</v>
      </c>
      <c r="M4359" s="12">
        <v>0</v>
      </c>
      <c r="N4359" s="12">
        <v>0</v>
      </c>
    </row>
    <row r="4360" spans="1:14">
      <c r="A4360" s="11" t="s">
        <v>1556</v>
      </c>
      <c r="B4360" s="12">
        <v>29</v>
      </c>
      <c r="C4360" s="12">
        <v>31</v>
      </c>
      <c r="D4360" s="12" t="s">
        <v>568</v>
      </c>
      <c r="E4360" s="12">
        <v>15</v>
      </c>
      <c r="F4360" s="12">
        <v>6</v>
      </c>
      <c r="G4360" s="14">
        <v>30</v>
      </c>
      <c r="H4360" s="12">
        <v>0</v>
      </c>
      <c r="I4360" s="12">
        <v>246</v>
      </c>
      <c r="J4360" s="12">
        <v>0</v>
      </c>
      <c r="K4360" s="12">
        <v>0</v>
      </c>
      <c r="L4360" s="12">
        <v>0</v>
      </c>
      <c r="M4360" s="12">
        <v>0</v>
      </c>
      <c r="N4360" s="12">
        <v>0</v>
      </c>
    </row>
    <row r="4361" spans="1:14">
      <c r="A4361" s="11" t="s">
        <v>1556</v>
      </c>
      <c r="B4361" s="12">
        <v>29</v>
      </c>
      <c r="C4361" s="12">
        <v>31</v>
      </c>
      <c r="D4361" s="12" t="s">
        <v>1526</v>
      </c>
      <c r="E4361" s="12">
        <v>15</v>
      </c>
      <c r="F4361" s="12">
        <v>6</v>
      </c>
      <c r="G4361" s="14">
        <v>30</v>
      </c>
      <c r="H4361" s="12">
        <v>0</v>
      </c>
      <c r="I4361" s="12">
        <v>246</v>
      </c>
      <c r="J4361" s="12">
        <v>0</v>
      </c>
      <c r="K4361" s="12">
        <v>0</v>
      </c>
      <c r="L4361" s="12">
        <v>0</v>
      </c>
      <c r="M4361" s="12">
        <v>0</v>
      </c>
      <c r="N4361" s="12">
        <v>0</v>
      </c>
    </row>
    <row r="4362" spans="1:14" s="18" customFormat="1">
      <c r="A4362" s="17" t="s">
        <v>1555</v>
      </c>
      <c r="B4362" s="18">
        <v>29</v>
      </c>
      <c r="C4362" s="18">
        <v>31</v>
      </c>
      <c r="D4362" s="18" t="s">
        <v>1535</v>
      </c>
      <c r="E4362" s="18">
        <v>15</v>
      </c>
      <c r="F4362" s="18">
        <v>6</v>
      </c>
      <c r="G4362" s="18">
        <v>60</v>
      </c>
      <c r="H4362" s="18">
        <v>0</v>
      </c>
      <c r="I4362" s="18">
        <v>246</v>
      </c>
      <c r="J4362" s="18">
        <v>0</v>
      </c>
      <c r="K4362" s="18">
        <v>0</v>
      </c>
      <c r="L4362" s="12">
        <v>0</v>
      </c>
      <c r="M4362" s="12">
        <v>0</v>
      </c>
      <c r="N4362" s="12">
        <v>0</v>
      </c>
    </row>
    <row r="4363" spans="1:14" s="18" customFormat="1">
      <c r="A4363" s="17" t="s">
        <v>1555</v>
      </c>
      <c r="B4363" s="18">
        <v>29</v>
      </c>
      <c r="C4363" s="18">
        <v>31</v>
      </c>
      <c r="D4363" s="18" t="s">
        <v>1536</v>
      </c>
      <c r="E4363" s="18">
        <v>15</v>
      </c>
      <c r="F4363" s="18">
        <v>6</v>
      </c>
      <c r="G4363" s="18">
        <v>60</v>
      </c>
      <c r="H4363" s="18">
        <v>0</v>
      </c>
      <c r="I4363" s="18">
        <v>246</v>
      </c>
      <c r="J4363" s="18">
        <v>0</v>
      </c>
      <c r="K4363" s="18">
        <v>0</v>
      </c>
      <c r="L4363" s="12">
        <v>0</v>
      </c>
      <c r="M4363" s="12">
        <v>0</v>
      </c>
      <c r="N4363" s="12">
        <v>0</v>
      </c>
    </row>
    <row r="4364" spans="1:14" s="18" customFormat="1">
      <c r="A4364" s="17" t="s">
        <v>1556</v>
      </c>
      <c r="B4364" s="18">
        <v>29</v>
      </c>
      <c r="C4364" s="18">
        <v>31</v>
      </c>
      <c r="D4364" s="18" t="s">
        <v>1537</v>
      </c>
      <c r="E4364" s="18">
        <v>15</v>
      </c>
      <c r="F4364" s="18">
        <v>6</v>
      </c>
      <c r="G4364" s="18">
        <v>60</v>
      </c>
      <c r="H4364" s="18">
        <v>0</v>
      </c>
      <c r="I4364" s="18">
        <v>246</v>
      </c>
      <c r="J4364" s="18">
        <v>0</v>
      </c>
      <c r="K4364" s="18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1555</v>
      </c>
      <c r="B4365" s="12">
        <v>47</v>
      </c>
      <c r="C4365" s="12">
        <v>20</v>
      </c>
      <c r="D4365" s="12" t="s">
        <v>582</v>
      </c>
      <c r="E4365" s="12">
        <v>15</v>
      </c>
      <c r="F4365" s="12">
        <v>4</v>
      </c>
      <c r="G4365" s="14">
        <v>30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1555</v>
      </c>
      <c r="B4366" s="12">
        <v>47</v>
      </c>
      <c r="C4366" s="12">
        <v>20</v>
      </c>
      <c r="D4366" s="12" t="s">
        <v>580</v>
      </c>
      <c r="E4366" s="12">
        <v>15</v>
      </c>
      <c r="F4366" s="12">
        <v>4</v>
      </c>
      <c r="G4366" s="14">
        <v>30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>
      <c r="A4367" s="11" t="s">
        <v>1556</v>
      </c>
      <c r="B4367" s="12">
        <v>47</v>
      </c>
      <c r="C4367" s="12">
        <v>20</v>
      </c>
      <c r="D4367" s="12" t="s">
        <v>570</v>
      </c>
      <c r="E4367" s="12">
        <v>15</v>
      </c>
      <c r="F4367" s="12">
        <v>4</v>
      </c>
      <c r="G4367" s="14">
        <v>30</v>
      </c>
      <c r="H4367" s="12">
        <v>0</v>
      </c>
      <c r="I4367" s="12">
        <v>246</v>
      </c>
      <c r="J4367" s="12">
        <v>0</v>
      </c>
      <c r="K4367" s="12">
        <v>0</v>
      </c>
      <c r="L4367" s="12">
        <v>0</v>
      </c>
      <c r="M4367" s="12">
        <v>0</v>
      </c>
      <c r="N4367" s="12">
        <v>0</v>
      </c>
    </row>
    <row r="4368" spans="1:14">
      <c r="A4368" s="11" t="s">
        <v>1556</v>
      </c>
      <c r="B4368" s="12">
        <v>47</v>
      </c>
      <c r="C4368" s="12">
        <v>20</v>
      </c>
      <c r="D4368" s="12" t="s">
        <v>568</v>
      </c>
      <c r="E4368" s="12">
        <v>15</v>
      </c>
      <c r="F4368" s="12">
        <v>4</v>
      </c>
      <c r="G4368" s="14">
        <v>30</v>
      </c>
      <c r="H4368" s="12">
        <v>0</v>
      </c>
      <c r="I4368" s="12">
        <v>246</v>
      </c>
      <c r="J4368" s="12">
        <v>0</v>
      </c>
      <c r="K4368" s="12">
        <v>0</v>
      </c>
      <c r="L4368" s="12">
        <v>0</v>
      </c>
      <c r="M4368" s="12">
        <v>0</v>
      </c>
      <c r="N4368" s="12">
        <v>0</v>
      </c>
    </row>
    <row r="4369" spans="1:14">
      <c r="A4369" s="11" t="s">
        <v>1556</v>
      </c>
      <c r="B4369" s="12">
        <v>47</v>
      </c>
      <c r="C4369" s="12">
        <v>20</v>
      </c>
      <c r="D4369" s="12" t="s">
        <v>1526</v>
      </c>
      <c r="E4369" s="12">
        <v>15</v>
      </c>
      <c r="F4369" s="12">
        <v>4</v>
      </c>
      <c r="G4369" s="14">
        <v>30</v>
      </c>
      <c r="H4369" s="12">
        <v>0</v>
      </c>
      <c r="I4369" s="12">
        <v>246</v>
      </c>
      <c r="J4369" s="12">
        <v>0</v>
      </c>
      <c r="K4369" s="12">
        <v>0</v>
      </c>
      <c r="L4369" s="12">
        <v>0</v>
      </c>
      <c r="M4369" s="12">
        <v>0</v>
      </c>
      <c r="N4369" s="12">
        <v>0</v>
      </c>
    </row>
    <row r="4370" spans="1:14" s="18" customFormat="1">
      <c r="A4370" s="17" t="s">
        <v>1555</v>
      </c>
      <c r="B4370" s="18">
        <v>47</v>
      </c>
      <c r="C4370" s="18">
        <v>20</v>
      </c>
      <c r="D4370" s="18" t="s">
        <v>1535</v>
      </c>
      <c r="E4370" s="18">
        <v>15</v>
      </c>
      <c r="F4370" s="18">
        <v>4</v>
      </c>
      <c r="G4370" s="18">
        <v>60</v>
      </c>
      <c r="H4370" s="18">
        <v>0</v>
      </c>
      <c r="I4370" s="18">
        <v>246</v>
      </c>
      <c r="J4370" s="18">
        <v>0</v>
      </c>
      <c r="K4370" s="18">
        <v>0</v>
      </c>
      <c r="L4370" s="12">
        <v>0</v>
      </c>
      <c r="M4370" s="12">
        <v>0</v>
      </c>
      <c r="N4370" s="12">
        <v>0</v>
      </c>
    </row>
    <row r="4371" spans="1:14" s="18" customFormat="1">
      <c r="A4371" s="17" t="s">
        <v>1555</v>
      </c>
      <c r="B4371" s="18">
        <v>47</v>
      </c>
      <c r="C4371" s="18">
        <v>20</v>
      </c>
      <c r="D4371" s="18" t="s">
        <v>1536</v>
      </c>
      <c r="E4371" s="18">
        <v>15</v>
      </c>
      <c r="F4371" s="18">
        <v>4</v>
      </c>
      <c r="G4371" s="18">
        <v>60</v>
      </c>
      <c r="H4371" s="18">
        <v>0</v>
      </c>
      <c r="I4371" s="18">
        <v>246</v>
      </c>
      <c r="J4371" s="18">
        <v>0</v>
      </c>
      <c r="K4371" s="18">
        <v>0</v>
      </c>
      <c r="L4371" s="12">
        <v>0</v>
      </c>
      <c r="M4371" s="12">
        <v>0</v>
      </c>
      <c r="N4371" s="12">
        <v>0</v>
      </c>
    </row>
    <row r="4372" spans="1:14" s="18" customFormat="1">
      <c r="A4372" s="17" t="s">
        <v>1556</v>
      </c>
      <c r="B4372" s="18">
        <v>47</v>
      </c>
      <c r="C4372" s="18">
        <v>20</v>
      </c>
      <c r="D4372" s="18" t="s">
        <v>1537</v>
      </c>
      <c r="E4372" s="18">
        <v>15</v>
      </c>
      <c r="F4372" s="18">
        <v>4</v>
      </c>
      <c r="G4372" s="18">
        <v>60</v>
      </c>
      <c r="H4372" s="18">
        <v>0</v>
      </c>
      <c r="I4372" s="18">
        <v>246</v>
      </c>
      <c r="J4372" s="18">
        <v>0</v>
      </c>
      <c r="K4372" s="18">
        <v>0</v>
      </c>
      <c r="L4372" s="12">
        <v>0</v>
      </c>
      <c r="M4372" s="12">
        <v>0</v>
      </c>
      <c r="N4372" s="12">
        <v>0</v>
      </c>
    </row>
    <row r="4374" spans="1:14">
      <c r="A4374" s="11" t="s">
        <v>1557</v>
      </c>
    </row>
    <row r="4375" spans="1:14">
      <c r="A4375" s="11" t="s">
        <v>1558</v>
      </c>
      <c r="B4375" s="12">
        <v>50</v>
      </c>
      <c r="C4375" s="12">
        <v>50</v>
      </c>
      <c r="D4375" s="12" t="s">
        <v>582</v>
      </c>
      <c r="E4375" s="12">
        <v>50</v>
      </c>
      <c r="F4375" s="12">
        <v>30</v>
      </c>
      <c r="G4375" s="12">
        <v>80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1558</v>
      </c>
      <c r="B4376" s="12">
        <v>50</v>
      </c>
      <c r="C4376" s="12">
        <v>50</v>
      </c>
      <c r="D4376" s="12" t="s">
        <v>580</v>
      </c>
      <c r="E4376" s="12">
        <v>50</v>
      </c>
      <c r="F4376" s="12">
        <v>30</v>
      </c>
      <c r="G4376" s="12">
        <v>80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1558</v>
      </c>
      <c r="B4377" s="12">
        <v>50</v>
      </c>
      <c r="C4377" s="12">
        <v>50</v>
      </c>
      <c r="D4377" s="12" t="s">
        <v>570</v>
      </c>
      <c r="E4377" s="12">
        <v>50</v>
      </c>
      <c r="F4377" s="12">
        <v>30</v>
      </c>
      <c r="G4377" s="12">
        <v>80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1558</v>
      </c>
      <c r="B4378" s="12">
        <v>50</v>
      </c>
      <c r="C4378" s="12">
        <v>50</v>
      </c>
      <c r="D4378" s="12" t="s">
        <v>568</v>
      </c>
      <c r="E4378" s="12">
        <v>50</v>
      </c>
      <c r="F4378" s="12">
        <v>30</v>
      </c>
      <c r="G4378" s="12">
        <v>80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1558</v>
      </c>
      <c r="B4379" s="12">
        <v>50</v>
      </c>
      <c r="C4379" s="12">
        <v>50</v>
      </c>
      <c r="D4379" s="12" t="s">
        <v>1526</v>
      </c>
      <c r="E4379" s="12">
        <v>50</v>
      </c>
      <c r="F4379" s="12">
        <v>30</v>
      </c>
      <c r="G4379" s="12">
        <v>80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>
      <c r="A4380" s="11" t="s">
        <v>1558</v>
      </c>
      <c r="B4380" s="12">
        <v>50</v>
      </c>
      <c r="C4380" s="12">
        <v>50</v>
      </c>
      <c r="D4380" s="12" t="s">
        <v>569</v>
      </c>
      <c r="E4380" s="12">
        <v>50</v>
      </c>
      <c r="F4380" s="12">
        <v>5</v>
      </c>
      <c r="G4380" s="12">
        <v>80</v>
      </c>
      <c r="H4380" s="12">
        <v>0</v>
      </c>
      <c r="I4380" s="12">
        <v>246</v>
      </c>
      <c r="J4380" s="12">
        <v>0</v>
      </c>
      <c r="K4380" s="12">
        <v>0</v>
      </c>
      <c r="L4380" s="12">
        <v>0</v>
      </c>
      <c r="M4380" s="12">
        <v>0</v>
      </c>
      <c r="N4380" s="12">
        <v>0</v>
      </c>
    </row>
    <row r="4381" spans="1:14">
      <c r="A4381" s="11" t="s">
        <v>1558</v>
      </c>
      <c r="B4381" s="12">
        <v>50</v>
      </c>
      <c r="C4381" s="12">
        <v>50</v>
      </c>
      <c r="D4381" s="12" t="s">
        <v>567</v>
      </c>
      <c r="E4381" s="12">
        <v>50</v>
      </c>
      <c r="F4381" s="12">
        <v>5</v>
      </c>
      <c r="G4381" s="12">
        <v>80</v>
      </c>
      <c r="H4381" s="12">
        <v>0</v>
      </c>
      <c r="I4381" s="12">
        <v>246</v>
      </c>
      <c r="J4381" s="12">
        <v>0</v>
      </c>
      <c r="K4381" s="12">
        <v>0</v>
      </c>
      <c r="L4381" s="12">
        <v>0</v>
      </c>
      <c r="M4381" s="12">
        <v>0</v>
      </c>
      <c r="N4381" s="12">
        <v>0</v>
      </c>
    </row>
    <row r="4382" spans="1:14">
      <c r="A4382" s="11" t="s">
        <v>1558</v>
      </c>
      <c r="B4382" s="12">
        <v>50</v>
      </c>
      <c r="C4382" s="12">
        <v>50</v>
      </c>
      <c r="D4382" s="12" t="s">
        <v>566</v>
      </c>
      <c r="E4382" s="12">
        <v>50</v>
      </c>
      <c r="F4382" s="12">
        <v>5</v>
      </c>
      <c r="G4382" s="12">
        <v>80</v>
      </c>
      <c r="H4382" s="12">
        <v>0</v>
      </c>
      <c r="I4382" s="12">
        <v>246</v>
      </c>
      <c r="J4382" s="12">
        <v>0</v>
      </c>
      <c r="K4382" s="12">
        <v>0</v>
      </c>
      <c r="L4382" s="12">
        <v>0</v>
      </c>
      <c r="M4382" s="12">
        <v>0</v>
      </c>
      <c r="N4382" s="12">
        <v>0</v>
      </c>
    </row>
    <row r="4383" spans="1:14" s="18" customFormat="1">
      <c r="A4383" s="17" t="s">
        <v>1558</v>
      </c>
      <c r="B4383" s="18">
        <v>50</v>
      </c>
      <c r="C4383" s="18">
        <v>50</v>
      </c>
      <c r="D4383" s="18" t="s">
        <v>1535</v>
      </c>
      <c r="E4383" s="18">
        <v>50</v>
      </c>
      <c r="F4383" s="18">
        <v>10</v>
      </c>
      <c r="G4383" s="18">
        <v>60</v>
      </c>
      <c r="H4383" s="18">
        <v>0</v>
      </c>
      <c r="I4383" s="18">
        <v>246</v>
      </c>
      <c r="J4383" s="18">
        <v>0</v>
      </c>
      <c r="K4383" s="18">
        <v>0</v>
      </c>
      <c r="L4383" s="12">
        <v>0</v>
      </c>
      <c r="M4383" s="12">
        <v>0</v>
      </c>
      <c r="N4383" s="12">
        <v>0</v>
      </c>
    </row>
    <row r="4384" spans="1:14" s="18" customFormat="1">
      <c r="A4384" s="17" t="s">
        <v>1558</v>
      </c>
      <c r="B4384" s="18">
        <v>50</v>
      </c>
      <c r="C4384" s="18">
        <v>50</v>
      </c>
      <c r="D4384" s="18" t="s">
        <v>1536</v>
      </c>
      <c r="E4384" s="18">
        <v>50</v>
      </c>
      <c r="F4384" s="18">
        <v>10</v>
      </c>
      <c r="G4384" s="18">
        <v>60</v>
      </c>
      <c r="H4384" s="18">
        <v>0</v>
      </c>
      <c r="I4384" s="18">
        <v>246</v>
      </c>
      <c r="J4384" s="18">
        <v>0</v>
      </c>
      <c r="K4384" s="18">
        <v>0</v>
      </c>
      <c r="L4384" s="12">
        <v>0</v>
      </c>
      <c r="M4384" s="12">
        <v>0</v>
      </c>
      <c r="N4384" s="12">
        <v>0</v>
      </c>
    </row>
    <row r="4385" spans="1:14" s="18" customFormat="1">
      <c r="A4385" s="17" t="s">
        <v>1558</v>
      </c>
      <c r="B4385" s="18">
        <v>50</v>
      </c>
      <c r="C4385" s="18">
        <v>50</v>
      </c>
      <c r="D4385" s="18" t="s">
        <v>1537</v>
      </c>
      <c r="E4385" s="18">
        <v>50</v>
      </c>
      <c r="F4385" s="18">
        <v>10</v>
      </c>
      <c r="G4385" s="18">
        <v>60</v>
      </c>
      <c r="H4385" s="18">
        <v>0</v>
      </c>
      <c r="I4385" s="18">
        <v>246</v>
      </c>
      <c r="J4385" s="18">
        <v>0</v>
      </c>
      <c r="K4385" s="18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1558</v>
      </c>
      <c r="B4386" s="12">
        <v>33</v>
      </c>
      <c r="C4386" s="12">
        <v>74</v>
      </c>
      <c r="D4386" s="12" t="s">
        <v>582</v>
      </c>
      <c r="E4386" s="12">
        <v>15</v>
      </c>
      <c r="F4386" s="12">
        <v>4</v>
      </c>
      <c r="G4386" s="14">
        <v>30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1559</v>
      </c>
      <c r="B4387" s="12">
        <v>33</v>
      </c>
      <c r="C4387" s="12">
        <v>74</v>
      </c>
      <c r="D4387" s="12" t="s">
        <v>580</v>
      </c>
      <c r="E4387" s="12">
        <v>15</v>
      </c>
      <c r="F4387" s="12">
        <v>4</v>
      </c>
      <c r="G4387" s="14">
        <v>30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>
      <c r="A4388" s="11" t="s">
        <v>1559</v>
      </c>
      <c r="B4388" s="12">
        <v>33</v>
      </c>
      <c r="C4388" s="12">
        <v>74</v>
      </c>
      <c r="D4388" s="12" t="s">
        <v>570</v>
      </c>
      <c r="E4388" s="12">
        <v>15</v>
      </c>
      <c r="F4388" s="12">
        <v>4</v>
      </c>
      <c r="G4388" s="14">
        <v>30</v>
      </c>
      <c r="H4388" s="12">
        <v>0</v>
      </c>
      <c r="I4388" s="12">
        <v>246</v>
      </c>
      <c r="J4388" s="12">
        <v>0</v>
      </c>
      <c r="K4388" s="12">
        <v>0</v>
      </c>
      <c r="L4388" s="12">
        <v>0</v>
      </c>
      <c r="M4388" s="12">
        <v>0</v>
      </c>
      <c r="N4388" s="12">
        <v>0</v>
      </c>
    </row>
    <row r="4389" spans="1:14">
      <c r="A4389" s="11" t="s">
        <v>1559</v>
      </c>
      <c r="B4389" s="12">
        <v>33</v>
      </c>
      <c r="C4389" s="12">
        <v>74</v>
      </c>
      <c r="D4389" s="12" t="s">
        <v>568</v>
      </c>
      <c r="E4389" s="12">
        <v>15</v>
      </c>
      <c r="F4389" s="12">
        <v>4</v>
      </c>
      <c r="G4389" s="14">
        <v>30</v>
      </c>
      <c r="H4389" s="12">
        <v>0</v>
      </c>
      <c r="I4389" s="12">
        <v>246</v>
      </c>
      <c r="J4389" s="12">
        <v>0</v>
      </c>
      <c r="K4389" s="12">
        <v>0</v>
      </c>
      <c r="L4389" s="12">
        <v>0</v>
      </c>
      <c r="M4389" s="12">
        <v>0</v>
      </c>
      <c r="N4389" s="12">
        <v>0</v>
      </c>
    </row>
    <row r="4390" spans="1:14">
      <c r="A4390" s="11" t="s">
        <v>1559</v>
      </c>
      <c r="B4390" s="12">
        <v>33</v>
      </c>
      <c r="C4390" s="12">
        <v>74</v>
      </c>
      <c r="D4390" s="12" t="s">
        <v>1526</v>
      </c>
      <c r="E4390" s="12">
        <v>15</v>
      </c>
      <c r="F4390" s="12">
        <v>4</v>
      </c>
      <c r="G4390" s="14">
        <v>30</v>
      </c>
      <c r="H4390" s="12">
        <v>0</v>
      </c>
      <c r="I4390" s="12">
        <v>246</v>
      </c>
      <c r="J4390" s="12">
        <v>0</v>
      </c>
      <c r="K4390" s="12">
        <v>0</v>
      </c>
      <c r="L4390" s="12">
        <v>0</v>
      </c>
      <c r="M4390" s="12">
        <v>0</v>
      </c>
      <c r="N4390" s="12">
        <v>0</v>
      </c>
    </row>
    <row r="4391" spans="1:14" s="18" customFormat="1">
      <c r="A4391" s="17" t="s">
        <v>1558</v>
      </c>
      <c r="B4391" s="18">
        <v>33</v>
      </c>
      <c r="C4391" s="18">
        <v>74</v>
      </c>
      <c r="D4391" s="18" t="s">
        <v>1535</v>
      </c>
      <c r="E4391" s="18">
        <v>15</v>
      </c>
      <c r="F4391" s="18">
        <v>4</v>
      </c>
      <c r="G4391" s="18">
        <v>60</v>
      </c>
      <c r="H4391" s="18">
        <v>0</v>
      </c>
      <c r="I4391" s="18">
        <v>246</v>
      </c>
      <c r="J4391" s="18">
        <v>0</v>
      </c>
      <c r="K4391" s="18">
        <v>0</v>
      </c>
      <c r="L4391" s="12">
        <v>0</v>
      </c>
      <c r="M4391" s="12">
        <v>0</v>
      </c>
      <c r="N4391" s="12">
        <v>0</v>
      </c>
    </row>
    <row r="4392" spans="1:14" s="18" customFormat="1">
      <c r="A4392" s="17" t="s">
        <v>1558</v>
      </c>
      <c r="B4392" s="18">
        <v>33</v>
      </c>
      <c r="C4392" s="18">
        <v>74</v>
      </c>
      <c r="D4392" s="18" t="s">
        <v>1536</v>
      </c>
      <c r="E4392" s="18">
        <v>15</v>
      </c>
      <c r="F4392" s="18">
        <v>4</v>
      </c>
      <c r="G4392" s="18">
        <v>60</v>
      </c>
      <c r="H4392" s="18">
        <v>0</v>
      </c>
      <c r="I4392" s="18">
        <v>246</v>
      </c>
      <c r="J4392" s="18">
        <v>0</v>
      </c>
      <c r="K4392" s="18">
        <v>0</v>
      </c>
      <c r="L4392" s="12">
        <v>0</v>
      </c>
      <c r="M4392" s="12">
        <v>0</v>
      </c>
      <c r="N4392" s="12">
        <v>0</v>
      </c>
    </row>
    <row r="4393" spans="1:14" s="18" customFormat="1">
      <c r="A4393" s="17" t="s">
        <v>1558</v>
      </c>
      <c r="B4393" s="18">
        <v>33</v>
      </c>
      <c r="C4393" s="18">
        <v>74</v>
      </c>
      <c r="D4393" s="18" t="s">
        <v>1537</v>
      </c>
      <c r="E4393" s="18">
        <v>15</v>
      </c>
      <c r="F4393" s="18">
        <v>4</v>
      </c>
      <c r="G4393" s="18">
        <v>60</v>
      </c>
      <c r="H4393" s="18">
        <v>0</v>
      </c>
      <c r="I4393" s="18">
        <v>246</v>
      </c>
      <c r="J4393" s="18">
        <v>0</v>
      </c>
      <c r="K4393" s="18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1558</v>
      </c>
      <c r="B4394" s="12">
        <v>32</v>
      </c>
      <c r="C4394" s="12">
        <v>24</v>
      </c>
      <c r="D4394" s="12" t="s">
        <v>582</v>
      </c>
      <c r="E4394" s="12">
        <v>15</v>
      </c>
      <c r="F4394" s="12">
        <v>6</v>
      </c>
      <c r="G4394" s="14">
        <v>30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1559</v>
      </c>
      <c r="B4395" s="12">
        <v>32</v>
      </c>
      <c r="C4395" s="12">
        <v>24</v>
      </c>
      <c r="D4395" s="12" t="s">
        <v>580</v>
      </c>
      <c r="E4395" s="12">
        <v>15</v>
      </c>
      <c r="F4395" s="12">
        <v>6</v>
      </c>
      <c r="G4395" s="14">
        <v>30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>
      <c r="A4396" s="11" t="s">
        <v>1559</v>
      </c>
      <c r="B4396" s="12">
        <v>32</v>
      </c>
      <c r="C4396" s="12">
        <v>24</v>
      </c>
      <c r="D4396" s="12" t="s">
        <v>570</v>
      </c>
      <c r="E4396" s="12">
        <v>15</v>
      </c>
      <c r="F4396" s="12">
        <v>6</v>
      </c>
      <c r="G4396" s="14">
        <v>30</v>
      </c>
      <c r="H4396" s="12">
        <v>0</v>
      </c>
      <c r="I4396" s="12">
        <v>246</v>
      </c>
      <c r="J4396" s="12">
        <v>0</v>
      </c>
      <c r="K4396" s="12">
        <v>0</v>
      </c>
      <c r="L4396" s="12">
        <v>0</v>
      </c>
      <c r="M4396" s="12">
        <v>0</v>
      </c>
      <c r="N4396" s="12">
        <v>0</v>
      </c>
    </row>
    <row r="4397" spans="1:14">
      <c r="A4397" s="11" t="s">
        <v>1559</v>
      </c>
      <c r="B4397" s="12">
        <v>32</v>
      </c>
      <c r="C4397" s="12">
        <v>24</v>
      </c>
      <c r="D4397" s="12" t="s">
        <v>568</v>
      </c>
      <c r="E4397" s="12">
        <v>15</v>
      </c>
      <c r="F4397" s="12">
        <v>6</v>
      </c>
      <c r="G4397" s="14">
        <v>30</v>
      </c>
      <c r="H4397" s="12">
        <v>0</v>
      </c>
      <c r="I4397" s="12">
        <v>246</v>
      </c>
      <c r="J4397" s="12">
        <v>0</v>
      </c>
      <c r="K4397" s="12">
        <v>0</v>
      </c>
      <c r="L4397" s="12">
        <v>0</v>
      </c>
      <c r="M4397" s="12">
        <v>0</v>
      </c>
      <c r="N4397" s="12">
        <v>0</v>
      </c>
    </row>
    <row r="4398" spans="1:14">
      <c r="A4398" s="11" t="s">
        <v>1559</v>
      </c>
      <c r="B4398" s="12">
        <v>32</v>
      </c>
      <c r="C4398" s="12">
        <v>24</v>
      </c>
      <c r="D4398" s="12" t="s">
        <v>1526</v>
      </c>
      <c r="E4398" s="12">
        <v>15</v>
      </c>
      <c r="F4398" s="12">
        <v>6</v>
      </c>
      <c r="G4398" s="14">
        <v>30</v>
      </c>
      <c r="H4398" s="12">
        <v>0</v>
      </c>
      <c r="I4398" s="12">
        <v>246</v>
      </c>
      <c r="J4398" s="12">
        <v>0</v>
      </c>
      <c r="K4398" s="12">
        <v>0</v>
      </c>
      <c r="L4398" s="12">
        <v>0</v>
      </c>
      <c r="M4398" s="12">
        <v>0</v>
      </c>
      <c r="N4398" s="12">
        <v>0</v>
      </c>
    </row>
    <row r="4399" spans="1:14" s="18" customFormat="1">
      <c r="A4399" s="17" t="s">
        <v>1558</v>
      </c>
      <c r="B4399" s="18">
        <v>32</v>
      </c>
      <c r="C4399" s="18">
        <v>24</v>
      </c>
      <c r="D4399" s="18" t="s">
        <v>1535</v>
      </c>
      <c r="E4399" s="18">
        <v>15</v>
      </c>
      <c r="F4399" s="18">
        <v>6</v>
      </c>
      <c r="G4399" s="18">
        <v>60</v>
      </c>
      <c r="H4399" s="18">
        <v>0</v>
      </c>
      <c r="I4399" s="18">
        <v>246</v>
      </c>
      <c r="J4399" s="18">
        <v>0</v>
      </c>
      <c r="K4399" s="18">
        <v>0</v>
      </c>
      <c r="L4399" s="12">
        <v>0</v>
      </c>
      <c r="M4399" s="12">
        <v>0</v>
      </c>
      <c r="N4399" s="12">
        <v>0</v>
      </c>
    </row>
    <row r="4400" spans="1:14" s="18" customFormat="1">
      <c r="A4400" s="17" t="s">
        <v>1558</v>
      </c>
      <c r="B4400" s="18">
        <v>32</v>
      </c>
      <c r="C4400" s="18">
        <v>24</v>
      </c>
      <c r="D4400" s="18" t="s">
        <v>1536</v>
      </c>
      <c r="E4400" s="18">
        <v>15</v>
      </c>
      <c r="F4400" s="18">
        <v>6</v>
      </c>
      <c r="G4400" s="18">
        <v>60</v>
      </c>
      <c r="H4400" s="18">
        <v>0</v>
      </c>
      <c r="I4400" s="18">
        <v>246</v>
      </c>
      <c r="J4400" s="18">
        <v>0</v>
      </c>
      <c r="K4400" s="18">
        <v>0</v>
      </c>
      <c r="L4400" s="12">
        <v>0</v>
      </c>
      <c r="M4400" s="12">
        <v>0</v>
      </c>
      <c r="N4400" s="12">
        <v>0</v>
      </c>
    </row>
    <row r="4401" spans="1:14" s="18" customFormat="1">
      <c r="A4401" s="17" t="s">
        <v>1558</v>
      </c>
      <c r="B4401" s="18">
        <v>32</v>
      </c>
      <c r="C4401" s="18">
        <v>24</v>
      </c>
      <c r="D4401" s="18" t="s">
        <v>1537</v>
      </c>
      <c r="E4401" s="18">
        <v>15</v>
      </c>
      <c r="F4401" s="18">
        <v>6</v>
      </c>
      <c r="G4401" s="18">
        <v>60</v>
      </c>
      <c r="H4401" s="18">
        <v>0</v>
      </c>
      <c r="I4401" s="18">
        <v>246</v>
      </c>
      <c r="J4401" s="18">
        <v>0</v>
      </c>
      <c r="K4401" s="18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1558</v>
      </c>
      <c r="B4402" s="12">
        <v>66</v>
      </c>
      <c r="C4402" s="12">
        <v>60</v>
      </c>
      <c r="D4402" s="12" t="s">
        <v>582</v>
      </c>
      <c r="E4402" s="12">
        <v>15</v>
      </c>
      <c r="F4402" s="12">
        <v>4</v>
      </c>
      <c r="G4402" s="14">
        <v>30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1559</v>
      </c>
      <c r="B4403" s="12">
        <v>66</v>
      </c>
      <c r="C4403" s="12">
        <v>60</v>
      </c>
      <c r="D4403" s="12" t="s">
        <v>580</v>
      </c>
      <c r="E4403" s="12">
        <v>15</v>
      </c>
      <c r="F4403" s="12">
        <v>4</v>
      </c>
      <c r="G4403" s="14">
        <v>30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>
      <c r="A4404" s="11" t="s">
        <v>1559</v>
      </c>
      <c r="B4404" s="12">
        <v>66</v>
      </c>
      <c r="C4404" s="12">
        <v>60</v>
      </c>
      <c r="D4404" s="12" t="s">
        <v>570</v>
      </c>
      <c r="E4404" s="12">
        <v>15</v>
      </c>
      <c r="F4404" s="12">
        <v>4</v>
      </c>
      <c r="G4404" s="14">
        <v>30</v>
      </c>
      <c r="H4404" s="12">
        <v>0</v>
      </c>
      <c r="I4404" s="12">
        <v>246</v>
      </c>
      <c r="J4404" s="12">
        <v>0</v>
      </c>
      <c r="K4404" s="12">
        <v>0</v>
      </c>
      <c r="L4404" s="12">
        <v>0</v>
      </c>
      <c r="M4404" s="12">
        <v>0</v>
      </c>
      <c r="N4404" s="12">
        <v>0</v>
      </c>
    </row>
    <row r="4405" spans="1:14">
      <c r="A4405" s="11" t="s">
        <v>1559</v>
      </c>
      <c r="B4405" s="12">
        <v>66</v>
      </c>
      <c r="C4405" s="12">
        <v>60</v>
      </c>
      <c r="D4405" s="12" t="s">
        <v>568</v>
      </c>
      <c r="E4405" s="12">
        <v>15</v>
      </c>
      <c r="F4405" s="12">
        <v>4</v>
      </c>
      <c r="G4405" s="14">
        <v>30</v>
      </c>
      <c r="H4405" s="12">
        <v>0</v>
      </c>
      <c r="I4405" s="12">
        <v>246</v>
      </c>
      <c r="J4405" s="12">
        <v>0</v>
      </c>
      <c r="K4405" s="12">
        <v>0</v>
      </c>
      <c r="L4405" s="12">
        <v>0</v>
      </c>
      <c r="M4405" s="12">
        <v>0</v>
      </c>
      <c r="N4405" s="12">
        <v>0</v>
      </c>
    </row>
    <row r="4406" spans="1:14">
      <c r="A4406" s="11" t="s">
        <v>1559</v>
      </c>
      <c r="B4406" s="12">
        <v>66</v>
      </c>
      <c r="C4406" s="12">
        <v>60</v>
      </c>
      <c r="D4406" s="12" t="s">
        <v>1526</v>
      </c>
      <c r="E4406" s="12">
        <v>15</v>
      </c>
      <c r="F4406" s="12">
        <v>4</v>
      </c>
      <c r="G4406" s="14">
        <v>30</v>
      </c>
      <c r="H4406" s="12">
        <v>0</v>
      </c>
      <c r="I4406" s="12">
        <v>246</v>
      </c>
      <c r="J4406" s="12">
        <v>0</v>
      </c>
      <c r="K4406" s="12">
        <v>0</v>
      </c>
      <c r="L4406" s="12">
        <v>0</v>
      </c>
      <c r="M4406" s="12">
        <v>0</v>
      </c>
      <c r="N4406" s="12">
        <v>0</v>
      </c>
    </row>
    <row r="4407" spans="1:14" s="18" customFormat="1">
      <c r="A4407" s="17" t="s">
        <v>1558</v>
      </c>
      <c r="B4407" s="18">
        <v>66</v>
      </c>
      <c r="C4407" s="18">
        <v>60</v>
      </c>
      <c r="D4407" s="18" t="s">
        <v>1535</v>
      </c>
      <c r="E4407" s="18">
        <v>15</v>
      </c>
      <c r="F4407" s="18">
        <v>4</v>
      </c>
      <c r="G4407" s="18">
        <v>60</v>
      </c>
      <c r="H4407" s="18">
        <v>0</v>
      </c>
      <c r="I4407" s="18">
        <v>246</v>
      </c>
      <c r="J4407" s="18">
        <v>0</v>
      </c>
      <c r="K4407" s="18">
        <v>0</v>
      </c>
      <c r="L4407" s="12">
        <v>0</v>
      </c>
      <c r="M4407" s="12">
        <v>0</v>
      </c>
      <c r="N4407" s="12">
        <v>0</v>
      </c>
    </row>
    <row r="4408" spans="1:14" s="18" customFormat="1">
      <c r="A4408" s="17" t="s">
        <v>1558</v>
      </c>
      <c r="B4408" s="18">
        <v>66</v>
      </c>
      <c r="C4408" s="18">
        <v>60</v>
      </c>
      <c r="D4408" s="18" t="s">
        <v>1536</v>
      </c>
      <c r="E4408" s="18">
        <v>15</v>
      </c>
      <c r="F4408" s="18">
        <v>4</v>
      </c>
      <c r="G4408" s="18">
        <v>60</v>
      </c>
      <c r="H4408" s="18">
        <v>0</v>
      </c>
      <c r="I4408" s="18">
        <v>246</v>
      </c>
      <c r="J4408" s="18">
        <v>0</v>
      </c>
      <c r="K4408" s="18">
        <v>0</v>
      </c>
      <c r="L4408" s="12">
        <v>0</v>
      </c>
      <c r="M4408" s="12">
        <v>0</v>
      </c>
      <c r="N4408" s="12">
        <v>0</v>
      </c>
    </row>
    <row r="4409" spans="1:14" s="18" customFormat="1">
      <c r="A4409" s="17" t="s">
        <v>1558</v>
      </c>
      <c r="B4409" s="18">
        <v>66</v>
      </c>
      <c r="C4409" s="18">
        <v>60</v>
      </c>
      <c r="D4409" s="18" t="s">
        <v>1537</v>
      </c>
      <c r="E4409" s="18">
        <v>15</v>
      </c>
      <c r="F4409" s="18">
        <v>4</v>
      </c>
      <c r="G4409" s="18">
        <v>60</v>
      </c>
      <c r="H4409" s="18">
        <v>0</v>
      </c>
      <c r="I4409" s="18">
        <v>246</v>
      </c>
      <c r="J4409" s="18">
        <v>0</v>
      </c>
      <c r="K4409" s="18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1558</v>
      </c>
      <c r="B4410" s="12">
        <v>88</v>
      </c>
      <c r="C4410" s="12">
        <v>66</v>
      </c>
      <c r="D4410" s="12" t="s">
        <v>582</v>
      </c>
      <c r="E4410" s="12">
        <v>15</v>
      </c>
      <c r="F4410" s="12">
        <v>4</v>
      </c>
      <c r="G4410" s="14">
        <v>30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1559</v>
      </c>
      <c r="B4411" s="12">
        <v>88</v>
      </c>
      <c r="C4411" s="12">
        <v>66</v>
      </c>
      <c r="D4411" s="12" t="s">
        <v>580</v>
      </c>
      <c r="E4411" s="12">
        <v>15</v>
      </c>
      <c r="F4411" s="12">
        <v>4</v>
      </c>
      <c r="G4411" s="14">
        <v>30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>
      <c r="A4412" s="11" t="s">
        <v>1559</v>
      </c>
      <c r="B4412" s="12">
        <v>88</v>
      </c>
      <c r="C4412" s="12">
        <v>66</v>
      </c>
      <c r="D4412" s="12" t="s">
        <v>570</v>
      </c>
      <c r="E4412" s="12">
        <v>15</v>
      </c>
      <c r="F4412" s="12">
        <v>4</v>
      </c>
      <c r="G4412" s="14">
        <v>30</v>
      </c>
      <c r="H4412" s="12">
        <v>0</v>
      </c>
      <c r="I4412" s="12">
        <v>246</v>
      </c>
      <c r="J4412" s="12">
        <v>0</v>
      </c>
      <c r="K4412" s="12">
        <v>0</v>
      </c>
      <c r="L4412" s="12">
        <v>0</v>
      </c>
      <c r="M4412" s="12">
        <v>0</v>
      </c>
      <c r="N4412" s="12">
        <v>0</v>
      </c>
    </row>
    <row r="4413" spans="1:14">
      <c r="A4413" s="11" t="s">
        <v>1559</v>
      </c>
      <c r="B4413" s="12">
        <v>88</v>
      </c>
      <c r="C4413" s="12">
        <v>66</v>
      </c>
      <c r="D4413" s="12" t="s">
        <v>568</v>
      </c>
      <c r="E4413" s="12">
        <v>15</v>
      </c>
      <c r="F4413" s="12">
        <v>4</v>
      </c>
      <c r="G4413" s="14">
        <v>30</v>
      </c>
      <c r="H4413" s="12">
        <v>0</v>
      </c>
      <c r="I4413" s="12">
        <v>246</v>
      </c>
      <c r="J4413" s="12">
        <v>0</v>
      </c>
      <c r="K4413" s="12">
        <v>0</v>
      </c>
      <c r="L4413" s="12">
        <v>0</v>
      </c>
      <c r="M4413" s="12">
        <v>0</v>
      </c>
      <c r="N4413" s="12">
        <v>0</v>
      </c>
    </row>
    <row r="4414" spans="1:14">
      <c r="A4414" s="11" t="s">
        <v>1559</v>
      </c>
      <c r="B4414" s="12">
        <v>88</v>
      </c>
      <c r="C4414" s="12">
        <v>66</v>
      </c>
      <c r="D4414" s="12" t="s">
        <v>1526</v>
      </c>
      <c r="E4414" s="12">
        <v>15</v>
      </c>
      <c r="F4414" s="12">
        <v>4</v>
      </c>
      <c r="G4414" s="14">
        <v>30</v>
      </c>
      <c r="H4414" s="12">
        <v>0</v>
      </c>
      <c r="I4414" s="12">
        <v>246</v>
      </c>
      <c r="J4414" s="12">
        <v>0</v>
      </c>
      <c r="K4414" s="12">
        <v>0</v>
      </c>
      <c r="L4414" s="12">
        <v>0</v>
      </c>
      <c r="M4414" s="12">
        <v>0</v>
      </c>
      <c r="N4414" s="12">
        <v>0</v>
      </c>
    </row>
    <row r="4415" spans="1:14" s="18" customFormat="1">
      <c r="A4415" s="17" t="s">
        <v>1558</v>
      </c>
      <c r="B4415" s="18">
        <v>88</v>
      </c>
      <c r="C4415" s="18">
        <v>66</v>
      </c>
      <c r="D4415" s="18" t="s">
        <v>1535</v>
      </c>
      <c r="E4415" s="18">
        <v>15</v>
      </c>
      <c r="F4415" s="18">
        <v>4</v>
      </c>
      <c r="G4415" s="18">
        <v>60</v>
      </c>
      <c r="H4415" s="18">
        <v>0</v>
      </c>
      <c r="I4415" s="18">
        <v>246</v>
      </c>
      <c r="J4415" s="18">
        <v>0</v>
      </c>
      <c r="K4415" s="18">
        <v>0</v>
      </c>
      <c r="L4415" s="12">
        <v>0</v>
      </c>
      <c r="M4415" s="12">
        <v>0</v>
      </c>
      <c r="N4415" s="12">
        <v>0</v>
      </c>
    </row>
    <row r="4416" spans="1:14" s="18" customFormat="1">
      <c r="A4416" s="17" t="s">
        <v>1558</v>
      </c>
      <c r="B4416" s="18">
        <v>88</v>
      </c>
      <c r="C4416" s="18">
        <v>66</v>
      </c>
      <c r="D4416" s="18" t="s">
        <v>1536</v>
      </c>
      <c r="E4416" s="18">
        <v>15</v>
      </c>
      <c r="F4416" s="18">
        <v>4</v>
      </c>
      <c r="G4416" s="18">
        <v>60</v>
      </c>
      <c r="H4416" s="18">
        <v>0</v>
      </c>
      <c r="I4416" s="18">
        <v>246</v>
      </c>
      <c r="J4416" s="18">
        <v>0</v>
      </c>
      <c r="K4416" s="18">
        <v>0</v>
      </c>
      <c r="L4416" s="12">
        <v>0</v>
      </c>
      <c r="M4416" s="12">
        <v>0</v>
      </c>
      <c r="N4416" s="12">
        <v>0</v>
      </c>
    </row>
    <row r="4417" spans="1:14" s="18" customFormat="1">
      <c r="A4417" s="17" t="s">
        <v>1558</v>
      </c>
      <c r="B4417" s="18">
        <v>88</v>
      </c>
      <c r="C4417" s="18">
        <v>66</v>
      </c>
      <c r="D4417" s="18" t="s">
        <v>1537</v>
      </c>
      <c r="E4417" s="18">
        <v>15</v>
      </c>
      <c r="F4417" s="18">
        <v>4</v>
      </c>
      <c r="G4417" s="18">
        <v>60</v>
      </c>
      <c r="H4417" s="18">
        <v>0</v>
      </c>
      <c r="I4417" s="18">
        <v>246</v>
      </c>
      <c r="J4417" s="18">
        <v>0</v>
      </c>
      <c r="K4417" s="18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1558</v>
      </c>
      <c r="B4418" s="12">
        <v>74</v>
      </c>
      <c r="C4418" s="12">
        <v>22</v>
      </c>
      <c r="D4418" s="12" t="s">
        <v>582</v>
      </c>
      <c r="E4418" s="12">
        <v>15</v>
      </c>
      <c r="F4418" s="12">
        <v>6</v>
      </c>
      <c r="G4418" s="14">
        <v>30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1559</v>
      </c>
      <c r="B4419" s="12">
        <v>74</v>
      </c>
      <c r="C4419" s="12">
        <v>22</v>
      </c>
      <c r="D4419" s="12" t="s">
        <v>580</v>
      </c>
      <c r="E4419" s="12">
        <v>15</v>
      </c>
      <c r="F4419" s="12">
        <v>6</v>
      </c>
      <c r="G4419" s="14">
        <v>30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>
      <c r="A4420" s="11" t="s">
        <v>1559</v>
      </c>
      <c r="B4420" s="12">
        <v>74</v>
      </c>
      <c r="C4420" s="12">
        <v>22</v>
      </c>
      <c r="D4420" s="12" t="s">
        <v>570</v>
      </c>
      <c r="E4420" s="12">
        <v>15</v>
      </c>
      <c r="F4420" s="12">
        <v>6</v>
      </c>
      <c r="G4420" s="14">
        <v>30</v>
      </c>
      <c r="H4420" s="12">
        <v>0</v>
      </c>
      <c r="I4420" s="12">
        <v>246</v>
      </c>
      <c r="J4420" s="12">
        <v>0</v>
      </c>
      <c r="K4420" s="12">
        <v>0</v>
      </c>
      <c r="L4420" s="12">
        <v>0</v>
      </c>
      <c r="M4420" s="12">
        <v>0</v>
      </c>
      <c r="N4420" s="12">
        <v>0</v>
      </c>
    </row>
    <row r="4421" spans="1:14">
      <c r="A4421" s="11" t="s">
        <v>1559</v>
      </c>
      <c r="B4421" s="12">
        <v>74</v>
      </c>
      <c r="C4421" s="12">
        <v>22</v>
      </c>
      <c r="D4421" s="12" t="s">
        <v>568</v>
      </c>
      <c r="E4421" s="12">
        <v>15</v>
      </c>
      <c r="F4421" s="12">
        <v>6</v>
      </c>
      <c r="G4421" s="14">
        <v>30</v>
      </c>
      <c r="H4421" s="12">
        <v>0</v>
      </c>
      <c r="I4421" s="12">
        <v>246</v>
      </c>
      <c r="J4421" s="12">
        <v>0</v>
      </c>
      <c r="K4421" s="12">
        <v>0</v>
      </c>
      <c r="L4421" s="12">
        <v>0</v>
      </c>
      <c r="M4421" s="12">
        <v>0</v>
      </c>
      <c r="N4421" s="12">
        <v>0</v>
      </c>
    </row>
    <row r="4422" spans="1:14">
      <c r="A4422" s="11" t="s">
        <v>1559</v>
      </c>
      <c r="B4422" s="12">
        <v>74</v>
      </c>
      <c r="C4422" s="12">
        <v>22</v>
      </c>
      <c r="D4422" s="12" t="s">
        <v>1526</v>
      </c>
      <c r="E4422" s="12">
        <v>15</v>
      </c>
      <c r="F4422" s="12">
        <v>6</v>
      </c>
      <c r="G4422" s="14">
        <v>30</v>
      </c>
      <c r="H4422" s="12">
        <v>0</v>
      </c>
      <c r="I4422" s="12">
        <v>246</v>
      </c>
      <c r="J4422" s="12">
        <v>0</v>
      </c>
      <c r="K4422" s="12">
        <v>0</v>
      </c>
      <c r="L4422" s="12">
        <v>0</v>
      </c>
      <c r="M4422" s="12">
        <v>0</v>
      </c>
      <c r="N4422" s="12">
        <v>0</v>
      </c>
    </row>
    <row r="4423" spans="1:14" s="18" customFormat="1">
      <c r="A4423" s="17" t="s">
        <v>1558</v>
      </c>
      <c r="B4423" s="18">
        <v>74</v>
      </c>
      <c r="C4423" s="18">
        <v>22</v>
      </c>
      <c r="D4423" s="18" t="s">
        <v>1535</v>
      </c>
      <c r="E4423" s="18">
        <v>15</v>
      </c>
      <c r="F4423" s="18">
        <v>6</v>
      </c>
      <c r="G4423" s="18">
        <v>60</v>
      </c>
      <c r="H4423" s="18">
        <v>0</v>
      </c>
      <c r="I4423" s="18">
        <v>246</v>
      </c>
      <c r="J4423" s="18">
        <v>0</v>
      </c>
      <c r="K4423" s="18">
        <v>0</v>
      </c>
      <c r="L4423" s="12">
        <v>0</v>
      </c>
      <c r="M4423" s="12">
        <v>0</v>
      </c>
      <c r="N4423" s="12">
        <v>0</v>
      </c>
    </row>
    <row r="4424" spans="1:14" s="18" customFormat="1">
      <c r="A4424" s="17" t="s">
        <v>1558</v>
      </c>
      <c r="B4424" s="18">
        <v>74</v>
      </c>
      <c r="C4424" s="18">
        <v>22</v>
      </c>
      <c r="D4424" s="18" t="s">
        <v>1536</v>
      </c>
      <c r="E4424" s="18">
        <v>15</v>
      </c>
      <c r="F4424" s="18">
        <v>6</v>
      </c>
      <c r="G4424" s="18">
        <v>60</v>
      </c>
      <c r="H4424" s="18">
        <v>0</v>
      </c>
      <c r="I4424" s="18">
        <v>246</v>
      </c>
      <c r="J4424" s="18">
        <v>0</v>
      </c>
      <c r="K4424" s="18">
        <v>0</v>
      </c>
      <c r="L4424" s="12">
        <v>0</v>
      </c>
      <c r="M4424" s="12">
        <v>0</v>
      </c>
      <c r="N4424" s="12">
        <v>0</v>
      </c>
    </row>
    <row r="4425" spans="1:14" s="18" customFormat="1">
      <c r="A4425" s="17" t="s">
        <v>1558</v>
      </c>
      <c r="B4425" s="18">
        <v>74</v>
      </c>
      <c r="C4425" s="18">
        <v>22</v>
      </c>
      <c r="D4425" s="18" t="s">
        <v>1537</v>
      </c>
      <c r="E4425" s="18">
        <v>15</v>
      </c>
      <c r="F4425" s="18">
        <v>6</v>
      </c>
      <c r="G4425" s="18">
        <v>60</v>
      </c>
      <c r="H4425" s="18">
        <v>0</v>
      </c>
      <c r="I4425" s="18">
        <v>246</v>
      </c>
      <c r="J4425" s="18">
        <v>0</v>
      </c>
      <c r="K4425" s="18">
        <v>0</v>
      </c>
      <c r="L4425" s="12">
        <v>0</v>
      </c>
      <c r="M4425" s="12">
        <v>0</v>
      </c>
      <c r="N4425" s="12">
        <v>0</v>
      </c>
    </row>
    <row r="4427" spans="1:14">
      <c r="A4427" s="11" t="s">
        <v>1560</v>
      </c>
    </row>
    <row r="4428" spans="1:14">
      <c r="A4428" s="11" t="s">
        <v>1561</v>
      </c>
      <c r="B4428" s="12">
        <v>22</v>
      </c>
      <c r="C4428" s="12">
        <v>20</v>
      </c>
      <c r="D4428" s="12" t="s">
        <v>582</v>
      </c>
      <c r="E4428" s="12">
        <v>20</v>
      </c>
      <c r="F4428" s="12">
        <v>3</v>
      </c>
      <c r="G4428" s="14">
        <v>30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1561</v>
      </c>
      <c r="B4429" s="12">
        <v>22</v>
      </c>
      <c r="C4429" s="12">
        <v>20</v>
      </c>
      <c r="D4429" s="12" t="s">
        <v>580</v>
      </c>
      <c r="E4429" s="12">
        <v>20</v>
      </c>
      <c r="F4429" s="12">
        <v>3</v>
      </c>
      <c r="G4429" s="14">
        <v>30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1561</v>
      </c>
      <c r="B4430" s="12">
        <v>23</v>
      </c>
      <c r="C4430" s="12">
        <v>20</v>
      </c>
      <c r="D4430" s="12" t="s">
        <v>570</v>
      </c>
      <c r="E4430" s="12">
        <v>12</v>
      </c>
      <c r="F4430" s="12">
        <v>3</v>
      </c>
      <c r="G4430" s="14">
        <v>30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1561</v>
      </c>
      <c r="B4431" s="12">
        <v>23</v>
      </c>
      <c r="C4431" s="12">
        <v>20</v>
      </c>
      <c r="D4431" s="12" t="s">
        <v>568</v>
      </c>
      <c r="E4431" s="12">
        <v>12</v>
      </c>
      <c r="F4431" s="12">
        <v>3</v>
      </c>
      <c r="G4431" s="14">
        <v>30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1561</v>
      </c>
      <c r="B4432" s="12">
        <v>23</v>
      </c>
      <c r="C4432" s="12">
        <v>20</v>
      </c>
      <c r="D4432" s="12" t="s">
        <v>1526</v>
      </c>
      <c r="E4432" s="12">
        <v>12</v>
      </c>
      <c r="F4432" s="12">
        <v>3</v>
      </c>
      <c r="G4432" s="14">
        <v>30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>
      <c r="A4433" s="11" t="s">
        <v>1561</v>
      </c>
      <c r="B4433" s="12">
        <v>17</v>
      </c>
      <c r="C4433" s="12">
        <v>26</v>
      </c>
      <c r="D4433" s="12" t="s">
        <v>570</v>
      </c>
      <c r="E4433" s="12">
        <v>4</v>
      </c>
      <c r="F4433" s="12">
        <v>3</v>
      </c>
      <c r="G4433" s="14">
        <v>30</v>
      </c>
      <c r="H4433" s="12">
        <v>0</v>
      </c>
      <c r="I4433" s="12">
        <v>246</v>
      </c>
      <c r="J4433" s="12">
        <v>0</v>
      </c>
      <c r="K4433" s="12">
        <v>0</v>
      </c>
      <c r="L4433" s="12">
        <v>0</v>
      </c>
      <c r="M4433" s="12">
        <v>0</v>
      </c>
      <c r="N4433" s="12">
        <v>0</v>
      </c>
    </row>
    <row r="4434" spans="1:14">
      <c r="A4434" s="11" t="s">
        <v>1561</v>
      </c>
      <c r="B4434" s="12">
        <v>17</v>
      </c>
      <c r="C4434" s="12">
        <v>26</v>
      </c>
      <c r="D4434" s="12" t="s">
        <v>568</v>
      </c>
      <c r="E4434" s="12">
        <v>4</v>
      </c>
      <c r="F4434" s="12">
        <v>3</v>
      </c>
      <c r="G4434" s="14">
        <v>30</v>
      </c>
      <c r="H4434" s="12">
        <v>0</v>
      </c>
      <c r="I4434" s="12">
        <v>246</v>
      </c>
      <c r="J4434" s="12">
        <v>0</v>
      </c>
      <c r="K4434" s="12">
        <v>0</v>
      </c>
      <c r="L4434" s="12">
        <v>0</v>
      </c>
      <c r="M4434" s="12">
        <v>0</v>
      </c>
      <c r="N4434" s="12">
        <v>0</v>
      </c>
    </row>
    <row r="4435" spans="1:14">
      <c r="A4435" s="11" t="s">
        <v>1561</v>
      </c>
      <c r="B4435" s="12">
        <v>17</v>
      </c>
      <c r="C4435" s="12">
        <v>26</v>
      </c>
      <c r="D4435" s="12" t="s">
        <v>1526</v>
      </c>
      <c r="E4435" s="12">
        <v>4</v>
      </c>
      <c r="F4435" s="12">
        <v>3</v>
      </c>
      <c r="G4435" s="14">
        <v>30</v>
      </c>
      <c r="H4435" s="12">
        <v>0</v>
      </c>
      <c r="I4435" s="12">
        <v>246</v>
      </c>
      <c r="J4435" s="12">
        <v>0</v>
      </c>
      <c r="K4435" s="12">
        <v>0</v>
      </c>
      <c r="L4435" s="12">
        <v>0</v>
      </c>
      <c r="M4435" s="12">
        <v>0</v>
      </c>
      <c r="N4435" s="12">
        <v>0</v>
      </c>
    </row>
    <row r="4436" spans="1:14" s="18" customFormat="1">
      <c r="A4436" s="17" t="s">
        <v>1561</v>
      </c>
      <c r="B4436" s="18">
        <v>19</v>
      </c>
      <c r="C4436" s="18">
        <v>24</v>
      </c>
      <c r="D4436" s="18" t="s">
        <v>1562</v>
      </c>
      <c r="E4436" s="18">
        <v>0</v>
      </c>
      <c r="F4436" s="18">
        <v>1</v>
      </c>
      <c r="G4436" s="18">
        <v>120</v>
      </c>
      <c r="H4436" s="18">
        <v>0</v>
      </c>
      <c r="I4436" s="18">
        <v>249</v>
      </c>
      <c r="J4436" s="18">
        <v>0</v>
      </c>
      <c r="K4436" s="18">
        <v>0</v>
      </c>
      <c r="L4436" s="12">
        <v>0</v>
      </c>
      <c r="M4436" s="12">
        <v>0</v>
      </c>
      <c r="N4436" s="12">
        <v>0</v>
      </c>
    </row>
    <row r="4438" spans="1:14">
      <c r="A4438" s="11" t="s">
        <v>1253</v>
      </c>
    </row>
    <row r="4439" spans="1:14">
      <c r="A4439" s="11" t="s">
        <v>1563</v>
      </c>
    </row>
    <row r="4440" spans="1:14">
      <c r="A4440" s="11" t="s">
        <v>1296</v>
      </c>
    </row>
    <row r="4441" spans="1:14">
      <c r="A4441" s="11" t="s">
        <v>1564</v>
      </c>
      <c r="B4441" s="12">
        <v>100</v>
      </c>
      <c r="C4441" s="12">
        <v>100</v>
      </c>
      <c r="D4441" s="12" t="s">
        <v>592</v>
      </c>
      <c r="E4441" s="12">
        <v>100</v>
      </c>
      <c r="F4441" s="12">
        <v>40</v>
      </c>
      <c r="G4441" s="12">
        <v>80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1298</v>
      </c>
      <c r="B4442" s="12">
        <v>100</v>
      </c>
      <c r="C4442" s="12">
        <v>100</v>
      </c>
      <c r="D4442" s="12" t="s">
        <v>590</v>
      </c>
      <c r="E4442" s="12">
        <v>100</v>
      </c>
      <c r="F4442" s="12">
        <v>40</v>
      </c>
      <c r="G4442" s="12">
        <v>80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1564</v>
      </c>
      <c r="B4443" s="12">
        <v>100</v>
      </c>
      <c r="C4443" s="12">
        <v>100</v>
      </c>
      <c r="D4443" s="12" t="s">
        <v>584</v>
      </c>
      <c r="E4443" s="12">
        <v>100</v>
      </c>
      <c r="F4443" s="12">
        <v>40</v>
      </c>
      <c r="G4443" s="12">
        <v>80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1298</v>
      </c>
      <c r="B4444" s="12">
        <v>100</v>
      </c>
      <c r="C4444" s="12">
        <v>100</v>
      </c>
      <c r="D4444" s="12" t="s">
        <v>586</v>
      </c>
      <c r="E4444" s="12">
        <v>100</v>
      </c>
      <c r="F4444" s="12">
        <v>40</v>
      </c>
      <c r="G4444" s="12">
        <v>80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1298</v>
      </c>
      <c r="B4445" s="12">
        <v>100</v>
      </c>
      <c r="C4445" s="12">
        <v>100</v>
      </c>
      <c r="D4445" s="12" t="s">
        <v>589</v>
      </c>
      <c r="E4445" s="12">
        <v>100</v>
      </c>
      <c r="F4445" s="12">
        <v>5</v>
      </c>
      <c r="G4445" s="12">
        <v>80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6" spans="1:14">
      <c r="A4446" s="11" t="s">
        <v>1298</v>
      </c>
      <c r="B4446" s="12">
        <v>100</v>
      </c>
      <c r="C4446" s="12">
        <v>100</v>
      </c>
      <c r="D4446" s="12" t="s">
        <v>591</v>
      </c>
      <c r="E4446" s="12">
        <v>100</v>
      </c>
      <c r="F4446" s="12">
        <v>5</v>
      </c>
      <c r="G4446" s="12">
        <v>80</v>
      </c>
      <c r="H4446" s="12">
        <v>0</v>
      </c>
      <c r="I4446" s="12">
        <v>246</v>
      </c>
      <c r="J4446" s="12">
        <v>0</v>
      </c>
      <c r="K4446" s="12">
        <v>0</v>
      </c>
      <c r="L4446" s="12">
        <v>0</v>
      </c>
      <c r="M4446" s="12">
        <v>0</v>
      </c>
      <c r="N4446" s="12">
        <v>0</v>
      </c>
    </row>
    <row r="4447" spans="1:14">
      <c r="A4447" s="11" t="s">
        <v>1298</v>
      </c>
      <c r="B4447" s="12">
        <v>100</v>
      </c>
      <c r="C4447" s="12">
        <v>100</v>
      </c>
      <c r="D4447" s="12" t="s">
        <v>585</v>
      </c>
      <c r="E4447" s="12">
        <v>100</v>
      </c>
      <c r="F4447" s="12">
        <v>5</v>
      </c>
      <c r="G4447" s="12">
        <v>80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1298</v>
      </c>
      <c r="B4448" s="12">
        <v>100</v>
      </c>
      <c r="C4448" s="12">
        <v>100</v>
      </c>
      <c r="D4448" s="12" t="s">
        <v>583</v>
      </c>
      <c r="E4448" s="12">
        <v>100</v>
      </c>
      <c r="F4448" s="12">
        <v>5</v>
      </c>
      <c r="G4448" s="12">
        <v>80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50" spans="1:14">
      <c r="A4450" s="11" t="s">
        <v>1298</v>
      </c>
      <c r="B4450" s="12">
        <v>162</v>
      </c>
      <c r="C4450" s="12">
        <v>207</v>
      </c>
      <c r="D4450" s="12" t="s">
        <v>592</v>
      </c>
      <c r="E4450" s="12">
        <v>20</v>
      </c>
      <c r="F4450" s="12">
        <v>5</v>
      </c>
      <c r="G4450" s="14">
        <v>30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1298</v>
      </c>
      <c r="B4451" s="12">
        <v>162</v>
      </c>
      <c r="C4451" s="12">
        <v>207</v>
      </c>
      <c r="D4451" s="12" t="s">
        <v>590</v>
      </c>
      <c r="E4451" s="12">
        <v>20</v>
      </c>
      <c r="F4451" s="12">
        <v>5</v>
      </c>
      <c r="G4451" s="14">
        <v>30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1298</v>
      </c>
      <c r="B4452" s="12">
        <v>162</v>
      </c>
      <c r="C4452" s="12">
        <v>207</v>
      </c>
      <c r="D4452" s="12" t="s">
        <v>584</v>
      </c>
      <c r="E4452" s="12">
        <v>20</v>
      </c>
      <c r="F4452" s="12">
        <v>5</v>
      </c>
      <c r="G4452" s="14">
        <v>30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1298</v>
      </c>
      <c r="B4453" s="12">
        <v>162</v>
      </c>
      <c r="C4453" s="12">
        <v>207</v>
      </c>
      <c r="D4453" s="12" t="s">
        <v>586</v>
      </c>
      <c r="E4453" s="12">
        <v>20</v>
      </c>
      <c r="F4453" s="12">
        <v>5</v>
      </c>
      <c r="G4453" s="14">
        <v>30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1298</v>
      </c>
      <c r="B4454" s="12">
        <v>190</v>
      </c>
      <c r="C4454" s="12">
        <v>110</v>
      </c>
      <c r="D4454" s="12" t="s">
        <v>592</v>
      </c>
      <c r="E4454" s="12">
        <v>20</v>
      </c>
      <c r="F4454" s="12">
        <v>5</v>
      </c>
      <c r="G4454" s="14">
        <v>30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1298</v>
      </c>
      <c r="B4455" s="12">
        <v>190</v>
      </c>
      <c r="C4455" s="12">
        <v>110</v>
      </c>
      <c r="D4455" s="12" t="s">
        <v>590</v>
      </c>
      <c r="E4455" s="12">
        <v>20</v>
      </c>
      <c r="F4455" s="12">
        <v>5</v>
      </c>
      <c r="G4455" s="14">
        <v>30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1298</v>
      </c>
      <c r="B4456" s="12">
        <v>190</v>
      </c>
      <c r="C4456" s="12">
        <v>110</v>
      </c>
      <c r="D4456" s="12" t="s">
        <v>584</v>
      </c>
      <c r="E4456" s="12">
        <v>20</v>
      </c>
      <c r="F4456" s="12">
        <v>5</v>
      </c>
      <c r="G4456" s="14">
        <v>30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1298</v>
      </c>
      <c r="B4457" s="12">
        <v>190</v>
      </c>
      <c r="C4457" s="12">
        <v>110</v>
      </c>
      <c r="D4457" s="12" t="s">
        <v>586</v>
      </c>
      <c r="E4457" s="12">
        <v>20</v>
      </c>
      <c r="F4457" s="12">
        <v>5</v>
      </c>
      <c r="G4457" s="14">
        <v>30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1298</v>
      </c>
      <c r="B4458" s="12">
        <v>214</v>
      </c>
      <c r="C4458" s="12">
        <v>32</v>
      </c>
      <c r="D4458" s="12" t="s">
        <v>592</v>
      </c>
      <c r="E4458" s="12">
        <v>20</v>
      </c>
      <c r="F4458" s="12">
        <v>5</v>
      </c>
      <c r="G4458" s="14">
        <v>30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1298</v>
      </c>
      <c r="B4459" s="12">
        <v>214</v>
      </c>
      <c r="C4459" s="12">
        <v>32</v>
      </c>
      <c r="D4459" s="12" t="s">
        <v>590</v>
      </c>
      <c r="E4459" s="12">
        <v>20</v>
      </c>
      <c r="F4459" s="12">
        <v>5</v>
      </c>
      <c r="G4459" s="14">
        <v>30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1298</v>
      </c>
      <c r="B4460" s="12">
        <v>214</v>
      </c>
      <c r="C4460" s="12">
        <v>32</v>
      </c>
      <c r="D4460" s="12" t="s">
        <v>584</v>
      </c>
      <c r="E4460" s="12">
        <v>20</v>
      </c>
      <c r="F4460" s="12">
        <v>5</v>
      </c>
      <c r="G4460" s="14">
        <v>30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1298</v>
      </c>
      <c r="B4461" s="12">
        <v>214</v>
      </c>
      <c r="C4461" s="12">
        <v>32</v>
      </c>
      <c r="D4461" s="12" t="s">
        <v>586</v>
      </c>
      <c r="E4461" s="12">
        <v>20</v>
      </c>
      <c r="F4461" s="12">
        <v>5</v>
      </c>
      <c r="G4461" s="14">
        <v>30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1298</v>
      </c>
      <c r="B4462" s="12">
        <v>158</v>
      </c>
      <c r="C4462" s="12">
        <v>51</v>
      </c>
      <c r="D4462" s="12" t="s">
        <v>592</v>
      </c>
      <c r="E4462" s="12">
        <v>20</v>
      </c>
      <c r="F4462" s="12">
        <v>5</v>
      </c>
      <c r="G4462" s="14">
        <v>30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1298</v>
      </c>
      <c r="B4463" s="12">
        <v>158</v>
      </c>
      <c r="C4463" s="12">
        <v>51</v>
      </c>
      <c r="D4463" s="12" t="s">
        <v>590</v>
      </c>
      <c r="E4463" s="12">
        <v>20</v>
      </c>
      <c r="F4463" s="12">
        <v>5</v>
      </c>
      <c r="G4463" s="14">
        <v>30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1298</v>
      </c>
      <c r="B4464" s="12">
        <v>158</v>
      </c>
      <c r="C4464" s="12">
        <v>51</v>
      </c>
      <c r="D4464" s="12" t="s">
        <v>584</v>
      </c>
      <c r="E4464" s="12">
        <v>20</v>
      </c>
      <c r="F4464" s="12">
        <v>5</v>
      </c>
      <c r="G4464" s="14">
        <v>30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1298</v>
      </c>
      <c r="B4465" s="12">
        <v>158</v>
      </c>
      <c r="C4465" s="12">
        <v>51</v>
      </c>
      <c r="D4465" s="12" t="s">
        <v>586</v>
      </c>
      <c r="E4465" s="12">
        <v>20</v>
      </c>
      <c r="F4465" s="12">
        <v>5</v>
      </c>
      <c r="G4465" s="14">
        <v>30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1298</v>
      </c>
      <c r="B4466" s="12">
        <v>162</v>
      </c>
      <c r="C4466" s="12">
        <v>180</v>
      </c>
      <c r="D4466" s="12" t="s">
        <v>592</v>
      </c>
      <c r="E4466" s="12">
        <v>20</v>
      </c>
      <c r="F4466" s="12">
        <v>5</v>
      </c>
      <c r="G4466" s="14">
        <v>30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1298</v>
      </c>
      <c r="B4467" s="12">
        <v>162</v>
      </c>
      <c r="C4467" s="12">
        <v>180</v>
      </c>
      <c r="D4467" s="12" t="s">
        <v>590</v>
      </c>
      <c r="E4467" s="12">
        <v>20</v>
      </c>
      <c r="F4467" s="12">
        <v>5</v>
      </c>
      <c r="G4467" s="14">
        <v>30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1298</v>
      </c>
      <c r="B4468" s="12">
        <v>162</v>
      </c>
      <c r="C4468" s="12">
        <v>180</v>
      </c>
      <c r="D4468" s="12" t="s">
        <v>584</v>
      </c>
      <c r="E4468" s="12">
        <v>20</v>
      </c>
      <c r="F4468" s="12">
        <v>5</v>
      </c>
      <c r="G4468" s="14">
        <v>30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1298</v>
      </c>
      <c r="B4469" s="12">
        <v>162</v>
      </c>
      <c r="C4469" s="12">
        <v>180</v>
      </c>
      <c r="D4469" s="12" t="s">
        <v>586</v>
      </c>
      <c r="E4469" s="12">
        <v>20</v>
      </c>
      <c r="F4469" s="12">
        <v>5</v>
      </c>
      <c r="G4469" s="14">
        <v>30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1298</v>
      </c>
      <c r="B4470" s="12">
        <v>14</v>
      </c>
      <c r="C4470" s="12">
        <v>179</v>
      </c>
      <c r="D4470" s="12" t="s">
        <v>592</v>
      </c>
      <c r="E4470" s="12">
        <v>20</v>
      </c>
      <c r="F4470" s="12">
        <v>5</v>
      </c>
      <c r="G4470" s="14">
        <v>30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1298</v>
      </c>
      <c r="B4471" s="12">
        <v>14</v>
      </c>
      <c r="C4471" s="12">
        <v>179</v>
      </c>
      <c r="D4471" s="12" t="s">
        <v>590</v>
      </c>
      <c r="E4471" s="12">
        <v>20</v>
      </c>
      <c r="F4471" s="12">
        <v>5</v>
      </c>
      <c r="G4471" s="14">
        <v>30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1298</v>
      </c>
      <c r="B4472" s="12">
        <v>14</v>
      </c>
      <c r="C4472" s="12">
        <v>179</v>
      </c>
      <c r="D4472" s="12" t="s">
        <v>584</v>
      </c>
      <c r="E4472" s="12">
        <v>20</v>
      </c>
      <c r="F4472" s="12">
        <v>5</v>
      </c>
      <c r="G4472" s="14">
        <v>30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1298</v>
      </c>
      <c r="B4473" s="12">
        <v>14</v>
      </c>
      <c r="C4473" s="12">
        <v>179</v>
      </c>
      <c r="D4473" s="12" t="s">
        <v>586</v>
      </c>
      <c r="E4473" s="12">
        <v>20</v>
      </c>
      <c r="F4473" s="12">
        <v>5</v>
      </c>
      <c r="G4473" s="14">
        <v>30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1298</v>
      </c>
      <c r="B4474" s="12">
        <v>74</v>
      </c>
      <c r="C4474" s="12">
        <v>115</v>
      </c>
      <c r="D4474" s="12" t="s">
        <v>592</v>
      </c>
      <c r="E4474" s="12">
        <v>30</v>
      </c>
      <c r="F4474" s="12">
        <v>5</v>
      </c>
      <c r="G4474" s="14">
        <v>30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1298</v>
      </c>
      <c r="B4475" s="12">
        <v>74</v>
      </c>
      <c r="C4475" s="12">
        <v>115</v>
      </c>
      <c r="D4475" s="12" t="s">
        <v>590</v>
      </c>
      <c r="E4475" s="12">
        <v>30</v>
      </c>
      <c r="F4475" s="12">
        <v>5</v>
      </c>
      <c r="G4475" s="14">
        <v>30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1298</v>
      </c>
      <c r="B4476" s="12">
        <v>74</v>
      </c>
      <c r="C4476" s="12">
        <v>115</v>
      </c>
      <c r="D4476" s="12" t="s">
        <v>584</v>
      </c>
      <c r="E4476" s="12">
        <v>30</v>
      </c>
      <c r="F4476" s="12">
        <v>5</v>
      </c>
      <c r="G4476" s="14">
        <v>30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1298</v>
      </c>
      <c r="B4477" s="12">
        <v>74</v>
      </c>
      <c r="C4477" s="12">
        <v>115</v>
      </c>
      <c r="D4477" s="12" t="s">
        <v>586</v>
      </c>
      <c r="E4477" s="12">
        <v>30</v>
      </c>
      <c r="F4477" s="12">
        <v>5</v>
      </c>
      <c r="G4477" s="14">
        <v>30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1298</v>
      </c>
      <c r="B4478" s="12">
        <v>20</v>
      </c>
      <c r="C4478" s="12">
        <v>98</v>
      </c>
      <c r="D4478" s="12" t="s">
        <v>592</v>
      </c>
      <c r="E4478" s="12">
        <v>20</v>
      </c>
      <c r="F4478" s="12">
        <v>5</v>
      </c>
      <c r="G4478" s="14">
        <v>30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1298</v>
      </c>
      <c r="B4479" s="12">
        <v>20</v>
      </c>
      <c r="C4479" s="12">
        <v>98</v>
      </c>
      <c r="D4479" s="12" t="s">
        <v>590</v>
      </c>
      <c r="E4479" s="12">
        <v>20</v>
      </c>
      <c r="F4479" s="12">
        <v>5</v>
      </c>
      <c r="G4479" s="14">
        <v>30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1298</v>
      </c>
      <c r="B4480" s="12">
        <v>20</v>
      </c>
      <c r="C4480" s="12">
        <v>98</v>
      </c>
      <c r="D4480" s="12" t="s">
        <v>584</v>
      </c>
      <c r="E4480" s="12">
        <v>20</v>
      </c>
      <c r="F4480" s="12">
        <v>5</v>
      </c>
      <c r="G4480" s="14">
        <v>30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1298</v>
      </c>
      <c r="B4481" s="12">
        <v>20</v>
      </c>
      <c r="C4481" s="12">
        <v>98</v>
      </c>
      <c r="D4481" s="12" t="s">
        <v>586</v>
      </c>
      <c r="E4481" s="12">
        <v>20</v>
      </c>
      <c r="F4481" s="12">
        <v>5</v>
      </c>
      <c r="G4481" s="14">
        <v>30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1298</v>
      </c>
      <c r="B4482" s="12">
        <v>35</v>
      </c>
      <c r="C4482" s="12">
        <v>30</v>
      </c>
      <c r="D4482" s="12" t="s">
        <v>592</v>
      </c>
      <c r="E4482" s="12">
        <v>20</v>
      </c>
      <c r="F4482" s="12">
        <v>5</v>
      </c>
      <c r="G4482" s="14">
        <v>30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3" spans="1:14">
      <c r="A4483" s="11" t="s">
        <v>1298</v>
      </c>
      <c r="B4483" s="12">
        <v>35</v>
      </c>
      <c r="C4483" s="12">
        <v>30</v>
      </c>
      <c r="D4483" s="12" t="s">
        <v>590</v>
      </c>
      <c r="E4483" s="12">
        <v>20</v>
      </c>
      <c r="F4483" s="12">
        <v>5</v>
      </c>
      <c r="G4483" s="14">
        <v>30</v>
      </c>
      <c r="H4483" s="12">
        <v>0</v>
      </c>
      <c r="I4483" s="12">
        <v>246</v>
      </c>
      <c r="J4483" s="12">
        <v>0</v>
      </c>
      <c r="K4483" s="12">
        <v>0</v>
      </c>
      <c r="L4483" s="12">
        <v>0</v>
      </c>
      <c r="M4483" s="12">
        <v>0</v>
      </c>
      <c r="N4483" s="12">
        <v>0</v>
      </c>
    </row>
    <row r="4484" spans="1:14">
      <c r="A4484" s="11" t="s">
        <v>1298</v>
      </c>
      <c r="B4484" s="12">
        <v>35</v>
      </c>
      <c r="C4484" s="12">
        <v>30</v>
      </c>
      <c r="D4484" s="12" t="s">
        <v>584</v>
      </c>
      <c r="E4484" s="12">
        <v>20</v>
      </c>
      <c r="F4484" s="12">
        <v>5</v>
      </c>
      <c r="G4484" s="14">
        <v>30</v>
      </c>
      <c r="H4484" s="12">
        <v>0</v>
      </c>
      <c r="I4484" s="12">
        <v>246</v>
      </c>
      <c r="J4484" s="12">
        <v>0</v>
      </c>
      <c r="K4484" s="12">
        <v>0</v>
      </c>
      <c r="L4484" s="12">
        <v>0</v>
      </c>
      <c r="M4484" s="12">
        <v>0</v>
      </c>
      <c r="N4484" s="12">
        <v>0</v>
      </c>
    </row>
    <row r="4485" spans="1:14">
      <c r="A4485" s="11" t="s">
        <v>1298</v>
      </c>
      <c r="B4485" s="12">
        <v>35</v>
      </c>
      <c r="C4485" s="12">
        <v>30</v>
      </c>
      <c r="D4485" s="12" t="s">
        <v>586</v>
      </c>
      <c r="E4485" s="12">
        <v>20</v>
      </c>
      <c r="F4485" s="12">
        <v>5</v>
      </c>
      <c r="G4485" s="14">
        <v>30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7" spans="1:14">
      <c r="A4487" s="11" t="s">
        <v>1565</v>
      </c>
    </row>
    <row r="4488" spans="1:14">
      <c r="A4488" s="11" t="s">
        <v>1566</v>
      </c>
      <c r="B4488" s="12">
        <v>100</v>
      </c>
      <c r="C4488" s="12">
        <v>100</v>
      </c>
      <c r="D4488" s="12" t="s">
        <v>592</v>
      </c>
      <c r="E4488" s="12">
        <v>100</v>
      </c>
      <c r="F4488" s="12">
        <v>40</v>
      </c>
      <c r="G4488" s="12">
        <v>80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1566</v>
      </c>
      <c r="B4489" s="12">
        <v>100</v>
      </c>
      <c r="C4489" s="12">
        <v>100</v>
      </c>
      <c r="D4489" s="12" t="s">
        <v>590</v>
      </c>
      <c r="E4489" s="12">
        <v>100</v>
      </c>
      <c r="F4489" s="12">
        <v>40</v>
      </c>
      <c r="G4489" s="12">
        <v>80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1566</v>
      </c>
      <c r="B4490" s="12">
        <v>100</v>
      </c>
      <c r="C4490" s="12">
        <v>100</v>
      </c>
      <c r="D4490" s="12" t="s">
        <v>588</v>
      </c>
      <c r="E4490" s="12">
        <v>100</v>
      </c>
      <c r="F4490" s="12">
        <v>40</v>
      </c>
      <c r="G4490" s="12">
        <v>80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1" spans="1:14">
      <c r="A4491" s="11" t="s">
        <v>1566</v>
      </c>
      <c r="B4491" s="12">
        <v>100</v>
      </c>
      <c r="C4491" s="12">
        <v>100</v>
      </c>
      <c r="D4491" s="12" t="s">
        <v>591</v>
      </c>
      <c r="E4491" s="12">
        <v>100</v>
      </c>
      <c r="F4491" s="12">
        <v>5</v>
      </c>
      <c r="G4491" s="12">
        <v>80</v>
      </c>
      <c r="H4491" s="12">
        <v>0</v>
      </c>
      <c r="I4491" s="12">
        <v>246</v>
      </c>
      <c r="J4491" s="12">
        <v>0</v>
      </c>
      <c r="K4491" s="12">
        <v>0</v>
      </c>
      <c r="L4491" s="12">
        <v>0</v>
      </c>
      <c r="M4491" s="12">
        <v>0</v>
      </c>
      <c r="N4491" s="12">
        <v>0</v>
      </c>
    </row>
    <row r="4492" spans="1:14">
      <c r="A4492" s="11" t="s">
        <v>1566</v>
      </c>
      <c r="B4492" s="12">
        <v>100</v>
      </c>
      <c r="C4492" s="12">
        <v>100</v>
      </c>
      <c r="D4492" s="12" t="s">
        <v>589</v>
      </c>
      <c r="E4492" s="12">
        <v>100</v>
      </c>
      <c r="F4492" s="12">
        <v>5</v>
      </c>
      <c r="G4492" s="12">
        <v>80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1566</v>
      </c>
      <c r="B4493" s="12">
        <v>100</v>
      </c>
      <c r="C4493" s="12">
        <v>100</v>
      </c>
      <c r="D4493" s="12" t="s">
        <v>587</v>
      </c>
      <c r="E4493" s="12">
        <v>100</v>
      </c>
      <c r="F4493" s="12">
        <v>5</v>
      </c>
      <c r="G4493" s="12">
        <v>80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5" spans="1:14">
      <c r="A4495" s="11" t="s">
        <v>1567</v>
      </c>
      <c r="B4495" s="12">
        <v>179</v>
      </c>
      <c r="C4495" s="12">
        <v>43</v>
      </c>
      <c r="D4495" s="12" t="s">
        <v>592</v>
      </c>
      <c r="E4495" s="12">
        <v>20</v>
      </c>
      <c r="F4495" s="12">
        <v>5</v>
      </c>
      <c r="G4495" s="14">
        <v>30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1566</v>
      </c>
      <c r="B4496" s="12">
        <v>179</v>
      </c>
      <c r="C4496" s="12">
        <v>43</v>
      </c>
      <c r="D4496" s="12" t="s">
        <v>590</v>
      </c>
      <c r="E4496" s="12">
        <v>20</v>
      </c>
      <c r="F4496" s="12">
        <v>5</v>
      </c>
      <c r="G4496" s="14">
        <v>30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1566</v>
      </c>
      <c r="B4497" s="12">
        <v>179</v>
      </c>
      <c r="C4497" s="12">
        <v>43</v>
      </c>
      <c r="D4497" s="12" t="s">
        <v>588</v>
      </c>
      <c r="E4497" s="12">
        <v>20</v>
      </c>
      <c r="F4497" s="12">
        <v>5</v>
      </c>
      <c r="G4497" s="14">
        <v>30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1567</v>
      </c>
      <c r="B4498" s="12">
        <v>113</v>
      </c>
      <c r="C4498" s="12">
        <v>173</v>
      </c>
      <c r="D4498" s="12" t="s">
        <v>592</v>
      </c>
      <c r="E4498" s="12">
        <v>20</v>
      </c>
      <c r="F4498" s="12">
        <v>5</v>
      </c>
      <c r="G4498" s="14">
        <v>30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1566</v>
      </c>
      <c r="B4499" s="12">
        <v>113</v>
      </c>
      <c r="C4499" s="12">
        <v>173</v>
      </c>
      <c r="D4499" s="12" t="s">
        <v>590</v>
      </c>
      <c r="E4499" s="12">
        <v>20</v>
      </c>
      <c r="F4499" s="12">
        <v>5</v>
      </c>
      <c r="G4499" s="14">
        <v>30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1566</v>
      </c>
      <c r="B4500" s="12">
        <v>113</v>
      </c>
      <c r="C4500" s="12">
        <v>173</v>
      </c>
      <c r="D4500" s="12" t="s">
        <v>588</v>
      </c>
      <c r="E4500" s="12">
        <v>20</v>
      </c>
      <c r="F4500" s="12">
        <v>5</v>
      </c>
      <c r="G4500" s="14">
        <v>30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1567</v>
      </c>
      <c r="B4501" s="12">
        <v>151</v>
      </c>
      <c r="C4501" s="12">
        <v>168</v>
      </c>
      <c r="D4501" s="12" t="s">
        <v>592</v>
      </c>
      <c r="E4501" s="12">
        <v>30</v>
      </c>
      <c r="F4501" s="12">
        <v>5</v>
      </c>
      <c r="G4501" s="14">
        <v>30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1566</v>
      </c>
      <c r="B4502" s="12">
        <v>151</v>
      </c>
      <c r="C4502" s="12">
        <v>168</v>
      </c>
      <c r="D4502" s="12" t="s">
        <v>590</v>
      </c>
      <c r="E4502" s="12">
        <v>30</v>
      </c>
      <c r="F4502" s="12">
        <v>5</v>
      </c>
      <c r="G4502" s="14">
        <v>30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1566</v>
      </c>
      <c r="B4503" s="12">
        <v>151</v>
      </c>
      <c r="C4503" s="12">
        <v>168</v>
      </c>
      <c r="D4503" s="12" t="s">
        <v>588</v>
      </c>
      <c r="E4503" s="12">
        <v>30</v>
      </c>
      <c r="F4503" s="12">
        <v>5</v>
      </c>
      <c r="G4503" s="14">
        <v>30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1567</v>
      </c>
      <c r="B4504" s="12">
        <v>73</v>
      </c>
      <c r="C4504" s="12">
        <v>168</v>
      </c>
      <c r="D4504" s="12" t="s">
        <v>592</v>
      </c>
      <c r="E4504" s="12">
        <v>20</v>
      </c>
      <c r="F4504" s="12">
        <v>5</v>
      </c>
      <c r="G4504" s="14">
        <v>30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1566</v>
      </c>
      <c r="B4505" s="12">
        <v>73</v>
      </c>
      <c r="C4505" s="12">
        <v>168</v>
      </c>
      <c r="D4505" s="12" t="s">
        <v>590</v>
      </c>
      <c r="E4505" s="12">
        <v>20</v>
      </c>
      <c r="F4505" s="12">
        <v>5</v>
      </c>
      <c r="G4505" s="14">
        <v>30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1566</v>
      </c>
      <c r="B4506" s="12">
        <v>73</v>
      </c>
      <c r="C4506" s="12">
        <v>168</v>
      </c>
      <c r="D4506" s="12" t="s">
        <v>588</v>
      </c>
      <c r="E4506" s="12">
        <v>20</v>
      </c>
      <c r="F4506" s="12">
        <v>5</v>
      </c>
      <c r="G4506" s="14">
        <v>30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1567</v>
      </c>
      <c r="B4507" s="12">
        <v>96</v>
      </c>
      <c r="C4507" s="12">
        <v>105</v>
      </c>
      <c r="D4507" s="12" t="s">
        <v>592</v>
      </c>
      <c r="E4507" s="12">
        <v>30</v>
      </c>
      <c r="F4507" s="12">
        <v>5</v>
      </c>
      <c r="G4507" s="14">
        <v>30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1566</v>
      </c>
      <c r="B4508" s="12">
        <v>96</v>
      </c>
      <c r="C4508" s="12">
        <v>105</v>
      </c>
      <c r="D4508" s="12" t="s">
        <v>590</v>
      </c>
      <c r="E4508" s="12">
        <v>30</v>
      </c>
      <c r="F4508" s="12">
        <v>5</v>
      </c>
      <c r="G4508" s="14">
        <v>30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1566</v>
      </c>
      <c r="B4509" s="12">
        <v>96</v>
      </c>
      <c r="C4509" s="12">
        <v>105</v>
      </c>
      <c r="D4509" s="12" t="s">
        <v>588</v>
      </c>
      <c r="E4509" s="12">
        <v>30</v>
      </c>
      <c r="F4509" s="12">
        <v>5</v>
      </c>
      <c r="G4509" s="14">
        <v>30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0" spans="1:14">
      <c r="A4510" s="11" t="s">
        <v>1567</v>
      </c>
      <c r="B4510" s="12">
        <v>46</v>
      </c>
      <c r="C4510" s="12">
        <v>41</v>
      </c>
      <c r="D4510" s="12" t="s">
        <v>592</v>
      </c>
      <c r="E4510" s="12">
        <v>20</v>
      </c>
      <c r="F4510" s="12">
        <v>5</v>
      </c>
      <c r="G4510" s="14">
        <v>30</v>
      </c>
      <c r="H4510" s="12">
        <v>0</v>
      </c>
      <c r="I4510" s="12">
        <v>246</v>
      </c>
      <c r="J4510" s="12">
        <v>0</v>
      </c>
      <c r="K4510" s="12">
        <v>0</v>
      </c>
      <c r="L4510" s="12">
        <v>0</v>
      </c>
      <c r="M4510" s="12">
        <v>0</v>
      </c>
      <c r="N4510" s="12">
        <v>0</v>
      </c>
    </row>
    <row r="4511" spans="1:14">
      <c r="A4511" s="11" t="s">
        <v>1566</v>
      </c>
      <c r="B4511" s="12">
        <v>46</v>
      </c>
      <c r="C4511" s="12">
        <v>41</v>
      </c>
      <c r="D4511" s="12" t="s">
        <v>590</v>
      </c>
      <c r="E4511" s="12">
        <v>20</v>
      </c>
      <c r="F4511" s="12">
        <v>5</v>
      </c>
      <c r="G4511" s="14">
        <v>30</v>
      </c>
      <c r="H4511" s="12">
        <v>0</v>
      </c>
      <c r="I4511" s="12">
        <v>246</v>
      </c>
      <c r="J4511" s="12">
        <v>0</v>
      </c>
      <c r="K4511" s="12">
        <v>0</v>
      </c>
      <c r="L4511" s="12">
        <v>0</v>
      </c>
      <c r="M4511" s="12">
        <v>0</v>
      </c>
      <c r="N4511" s="12">
        <v>0</v>
      </c>
    </row>
    <row r="4512" spans="1:14">
      <c r="A4512" s="11" t="s">
        <v>1566</v>
      </c>
      <c r="B4512" s="12">
        <v>46</v>
      </c>
      <c r="C4512" s="12">
        <v>41</v>
      </c>
      <c r="D4512" s="12" t="s">
        <v>588</v>
      </c>
      <c r="E4512" s="12">
        <v>20</v>
      </c>
      <c r="F4512" s="12">
        <v>5</v>
      </c>
      <c r="G4512" s="14">
        <v>30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4" spans="1:14">
      <c r="A4514" s="11" t="s">
        <v>1568</v>
      </c>
    </row>
    <row r="4515" spans="1:14">
      <c r="A4515" s="11" t="s">
        <v>1569</v>
      </c>
      <c r="B4515" s="12">
        <v>100</v>
      </c>
      <c r="C4515" s="12">
        <v>100</v>
      </c>
      <c r="D4515" s="12" t="s">
        <v>592</v>
      </c>
      <c r="E4515" s="12">
        <v>100</v>
      </c>
      <c r="F4515" s="12">
        <v>40</v>
      </c>
      <c r="G4515" s="12">
        <v>80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1569</v>
      </c>
      <c r="B4516" s="12">
        <v>100</v>
      </c>
      <c r="C4516" s="12">
        <v>100</v>
      </c>
      <c r="D4516" s="12" t="s">
        <v>590</v>
      </c>
      <c r="E4516" s="12">
        <v>100</v>
      </c>
      <c r="F4516" s="12">
        <v>40</v>
      </c>
      <c r="G4516" s="12">
        <v>80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1569</v>
      </c>
      <c r="B4517" s="12">
        <v>100</v>
      </c>
      <c r="C4517" s="12">
        <v>100</v>
      </c>
      <c r="D4517" s="12" t="s">
        <v>588</v>
      </c>
      <c r="E4517" s="12">
        <v>100</v>
      </c>
      <c r="F4517" s="12">
        <v>40</v>
      </c>
      <c r="G4517" s="12">
        <v>80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>
      <c r="A4518" s="11" t="s">
        <v>1569</v>
      </c>
      <c r="B4518" s="12">
        <v>100</v>
      </c>
      <c r="C4518" s="12">
        <v>100</v>
      </c>
      <c r="D4518" s="12" t="s">
        <v>589</v>
      </c>
      <c r="E4518" s="12">
        <v>100</v>
      </c>
      <c r="F4518" s="12">
        <v>5</v>
      </c>
      <c r="G4518" s="12">
        <v>80</v>
      </c>
      <c r="H4518" s="12">
        <v>0</v>
      </c>
      <c r="I4518" s="12">
        <v>246</v>
      </c>
      <c r="J4518" s="12">
        <v>0</v>
      </c>
      <c r="K4518" s="12">
        <v>0</v>
      </c>
      <c r="L4518" s="12">
        <v>0</v>
      </c>
      <c r="M4518" s="12">
        <v>0</v>
      </c>
      <c r="N4518" s="12">
        <v>0</v>
      </c>
    </row>
    <row r="4519" spans="1:14">
      <c r="A4519" s="11" t="s">
        <v>1569</v>
      </c>
      <c r="B4519" s="12">
        <v>100</v>
      </c>
      <c r="C4519" s="12">
        <v>100</v>
      </c>
      <c r="D4519" s="12" t="s">
        <v>591</v>
      </c>
      <c r="E4519" s="12">
        <v>100</v>
      </c>
      <c r="F4519" s="12">
        <v>5</v>
      </c>
      <c r="G4519" s="12">
        <v>80</v>
      </c>
      <c r="H4519" s="12">
        <v>0</v>
      </c>
      <c r="I4519" s="12">
        <v>246</v>
      </c>
      <c r="J4519" s="12">
        <v>0</v>
      </c>
      <c r="K4519" s="12">
        <v>0</v>
      </c>
      <c r="L4519" s="12">
        <v>0</v>
      </c>
      <c r="M4519" s="12">
        <v>0</v>
      </c>
      <c r="N4519" s="12">
        <v>0</v>
      </c>
    </row>
    <row r="4520" spans="1:14">
      <c r="A4520" s="11" t="s">
        <v>1569</v>
      </c>
      <c r="B4520" s="12">
        <v>100</v>
      </c>
      <c r="C4520" s="12">
        <v>100</v>
      </c>
      <c r="D4520" s="12" t="s">
        <v>587</v>
      </c>
      <c r="E4520" s="12">
        <v>100</v>
      </c>
      <c r="F4520" s="12">
        <v>5</v>
      </c>
      <c r="G4520" s="12">
        <v>80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 s="18" customFormat="1">
      <c r="A4521" s="17" t="s">
        <v>1569</v>
      </c>
      <c r="B4521" s="18">
        <v>100</v>
      </c>
      <c r="C4521" s="18">
        <v>100</v>
      </c>
      <c r="D4521" s="18" t="s">
        <v>1570</v>
      </c>
      <c r="E4521" s="18">
        <v>100</v>
      </c>
      <c r="F4521" s="18">
        <v>1</v>
      </c>
      <c r="G4521" s="18">
        <v>60</v>
      </c>
      <c r="H4521" s="18">
        <v>0</v>
      </c>
      <c r="I4521" s="18">
        <v>249</v>
      </c>
      <c r="J4521" s="18">
        <v>0</v>
      </c>
      <c r="K4521" s="18">
        <v>0</v>
      </c>
      <c r="L4521" s="12">
        <v>0</v>
      </c>
      <c r="M4521" s="12">
        <v>0</v>
      </c>
      <c r="N4521" s="12">
        <v>0</v>
      </c>
    </row>
    <row r="4523" spans="1:14">
      <c r="A4523" s="11" t="s">
        <v>1569</v>
      </c>
      <c r="B4523" s="12">
        <v>151</v>
      </c>
      <c r="C4523" s="12">
        <v>74</v>
      </c>
      <c r="D4523" s="12" t="s">
        <v>592</v>
      </c>
      <c r="E4523" s="12">
        <v>20</v>
      </c>
      <c r="F4523" s="12">
        <v>5</v>
      </c>
      <c r="G4523" s="14">
        <v>30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1569</v>
      </c>
      <c r="B4524" s="12">
        <v>151</v>
      </c>
      <c r="C4524" s="12">
        <v>74</v>
      </c>
      <c r="D4524" s="12" t="s">
        <v>590</v>
      </c>
      <c r="E4524" s="12">
        <v>20</v>
      </c>
      <c r="F4524" s="12">
        <v>5</v>
      </c>
      <c r="G4524" s="14">
        <v>30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1569</v>
      </c>
      <c r="B4525" s="12">
        <v>151</v>
      </c>
      <c r="C4525" s="12">
        <v>74</v>
      </c>
      <c r="D4525" s="12" t="s">
        <v>588</v>
      </c>
      <c r="E4525" s="12">
        <v>20</v>
      </c>
      <c r="F4525" s="12">
        <v>5</v>
      </c>
      <c r="G4525" s="14">
        <v>30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1569</v>
      </c>
      <c r="B4526" s="12">
        <v>148</v>
      </c>
      <c r="C4526" s="12">
        <v>124</v>
      </c>
      <c r="D4526" s="12" t="s">
        <v>592</v>
      </c>
      <c r="E4526" s="12">
        <v>20</v>
      </c>
      <c r="F4526" s="12">
        <v>5</v>
      </c>
      <c r="G4526" s="14">
        <v>30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1569</v>
      </c>
      <c r="B4527" s="12">
        <v>148</v>
      </c>
      <c r="C4527" s="12">
        <v>124</v>
      </c>
      <c r="D4527" s="12" t="s">
        <v>590</v>
      </c>
      <c r="E4527" s="12">
        <v>20</v>
      </c>
      <c r="F4527" s="12">
        <v>5</v>
      </c>
      <c r="G4527" s="14">
        <v>30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1569</v>
      </c>
      <c r="B4528" s="12">
        <v>148</v>
      </c>
      <c r="C4528" s="12">
        <v>124</v>
      </c>
      <c r="D4528" s="12" t="s">
        <v>588</v>
      </c>
      <c r="E4528" s="12">
        <v>20</v>
      </c>
      <c r="F4528" s="12">
        <v>5</v>
      </c>
      <c r="G4528" s="14">
        <v>30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1569</v>
      </c>
      <c r="B4529" s="12">
        <v>164</v>
      </c>
      <c r="C4529" s="12">
        <v>159</v>
      </c>
      <c r="D4529" s="12" t="s">
        <v>592</v>
      </c>
      <c r="E4529" s="12">
        <v>20</v>
      </c>
      <c r="F4529" s="12">
        <v>5</v>
      </c>
      <c r="G4529" s="14">
        <v>30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1569</v>
      </c>
      <c r="B4530" s="12">
        <v>164</v>
      </c>
      <c r="C4530" s="12">
        <v>159</v>
      </c>
      <c r="D4530" s="12" t="s">
        <v>590</v>
      </c>
      <c r="E4530" s="12">
        <v>20</v>
      </c>
      <c r="F4530" s="12">
        <v>5</v>
      </c>
      <c r="G4530" s="14">
        <v>30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1569</v>
      </c>
      <c r="B4531" s="12">
        <v>164</v>
      </c>
      <c r="C4531" s="12">
        <v>159</v>
      </c>
      <c r="D4531" s="12" t="s">
        <v>588</v>
      </c>
      <c r="E4531" s="12">
        <v>20</v>
      </c>
      <c r="F4531" s="12">
        <v>5</v>
      </c>
      <c r="G4531" s="14">
        <v>30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1569</v>
      </c>
      <c r="B4532" s="12">
        <v>90</v>
      </c>
      <c r="C4532" s="12">
        <v>157</v>
      </c>
      <c r="D4532" s="12" t="s">
        <v>592</v>
      </c>
      <c r="E4532" s="12">
        <v>20</v>
      </c>
      <c r="F4532" s="12">
        <v>5</v>
      </c>
      <c r="G4532" s="14">
        <v>30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1569</v>
      </c>
      <c r="B4533" s="12">
        <v>90</v>
      </c>
      <c r="C4533" s="12">
        <v>157</v>
      </c>
      <c r="D4533" s="12" t="s">
        <v>590</v>
      </c>
      <c r="E4533" s="12">
        <v>20</v>
      </c>
      <c r="F4533" s="12">
        <v>5</v>
      </c>
      <c r="G4533" s="14">
        <v>30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1569</v>
      </c>
      <c r="B4534" s="12">
        <v>90</v>
      </c>
      <c r="C4534" s="12">
        <v>157</v>
      </c>
      <c r="D4534" s="12" t="s">
        <v>588</v>
      </c>
      <c r="E4534" s="12">
        <v>20</v>
      </c>
      <c r="F4534" s="12">
        <v>5</v>
      </c>
      <c r="G4534" s="14">
        <v>30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1569</v>
      </c>
      <c r="B4535" s="12">
        <v>113</v>
      </c>
      <c r="C4535" s="12">
        <v>106</v>
      </c>
      <c r="D4535" s="12" t="s">
        <v>592</v>
      </c>
      <c r="E4535" s="12">
        <v>20</v>
      </c>
      <c r="F4535" s="12">
        <v>5</v>
      </c>
      <c r="G4535" s="14">
        <v>30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1569</v>
      </c>
      <c r="B4536" s="12">
        <v>113</v>
      </c>
      <c r="C4536" s="12">
        <v>106</v>
      </c>
      <c r="D4536" s="12" t="s">
        <v>590</v>
      </c>
      <c r="E4536" s="12">
        <v>20</v>
      </c>
      <c r="F4536" s="12">
        <v>5</v>
      </c>
      <c r="G4536" s="14">
        <v>30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1569</v>
      </c>
      <c r="B4537" s="12">
        <v>113</v>
      </c>
      <c r="C4537" s="12">
        <v>106</v>
      </c>
      <c r="D4537" s="12" t="s">
        <v>588</v>
      </c>
      <c r="E4537" s="12">
        <v>20</v>
      </c>
      <c r="F4537" s="12">
        <v>5</v>
      </c>
      <c r="G4537" s="14">
        <v>30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1569</v>
      </c>
      <c r="B4538" s="12">
        <v>71</v>
      </c>
      <c r="C4538" s="12">
        <v>91</v>
      </c>
      <c r="D4538" s="12" t="s">
        <v>592</v>
      </c>
      <c r="E4538" s="12">
        <v>30</v>
      </c>
      <c r="F4538" s="12">
        <v>5</v>
      </c>
      <c r="G4538" s="14">
        <v>30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1569</v>
      </c>
      <c r="B4539" s="12">
        <v>71</v>
      </c>
      <c r="C4539" s="12">
        <v>91</v>
      </c>
      <c r="D4539" s="12" t="s">
        <v>590</v>
      </c>
      <c r="E4539" s="12">
        <v>30</v>
      </c>
      <c r="F4539" s="12">
        <v>5</v>
      </c>
      <c r="G4539" s="14">
        <v>30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1569</v>
      </c>
      <c r="B4540" s="12">
        <v>71</v>
      </c>
      <c r="C4540" s="12">
        <v>91</v>
      </c>
      <c r="D4540" s="12" t="s">
        <v>588</v>
      </c>
      <c r="E4540" s="12">
        <v>30</v>
      </c>
      <c r="F4540" s="12">
        <v>5</v>
      </c>
      <c r="G4540" s="14">
        <v>30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1569</v>
      </c>
      <c r="B4541" s="12">
        <v>50</v>
      </c>
      <c r="C4541" s="12">
        <v>134</v>
      </c>
      <c r="D4541" s="12" t="s">
        <v>592</v>
      </c>
      <c r="E4541" s="12">
        <v>20</v>
      </c>
      <c r="F4541" s="12">
        <v>5</v>
      </c>
      <c r="G4541" s="14">
        <v>30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1569</v>
      </c>
      <c r="B4542" s="12">
        <v>50</v>
      </c>
      <c r="C4542" s="12">
        <v>134</v>
      </c>
      <c r="D4542" s="12" t="s">
        <v>590</v>
      </c>
      <c r="E4542" s="12">
        <v>20</v>
      </c>
      <c r="F4542" s="12">
        <v>5</v>
      </c>
      <c r="G4542" s="14">
        <v>30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1569</v>
      </c>
      <c r="B4543" s="12">
        <v>50</v>
      </c>
      <c r="C4543" s="12">
        <v>134</v>
      </c>
      <c r="D4543" s="12" t="s">
        <v>588</v>
      </c>
      <c r="E4543" s="12">
        <v>20</v>
      </c>
      <c r="F4543" s="12">
        <v>5</v>
      </c>
      <c r="G4543" s="14">
        <v>30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4" spans="1:14">
      <c r="A4544" s="11" t="s">
        <v>1569</v>
      </c>
      <c r="B4544" s="12">
        <v>38</v>
      </c>
      <c r="C4544" s="12">
        <v>175</v>
      </c>
      <c r="D4544" s="12" t="s">
        <v>592</v>
      </c>
      <c r="E4544" s="12">
        <v>20</v>
      </c>
      <c r="F4544" s="12">
        <v>5</v>
      </c>
      <c r="G4544" s="14">
        <v>30</v>
      </c>
      <c r="H4544" s="12">
        <v>0</v>
      </c>
      <c r="I4544" s="12">
        <v>246</v>
      </c>
      <c r="J4544" s="12">
        <v>0</v>
      </c>
      <c r="K4544" s="12">
        <v>0</v>
      </c>
      <c r="L4544" s="12">
        <v>0</v>
      </c>
      <c r="M4544" s="12">
        <v>0</v>
      </c>
      <c r="N4544" s="12">
        <v>0</v>
      </c>
    </row>
    <row r="4545" spans="1:14">
      <c r="A4545" s="11" t="s">
        <v>1569</v>
      </c>
      <c r="B4545" s="12">
        <v>38</v>
      </c>
      <c r="C4545" s="12">
        <v>175</v>
      </c>
      <c r="D4545" s="12" t="s">
        <v>590</v>
      </c>
      <c r="E4545" s="12">
        <v>20</v>
      </c>
      <c r="F4545" s="12">
        <v>5</v>
      </c>
      <c r="G4545" s="14">
        <v>30</v>
      </c>
      <c r="H4545" s="12">
        <v>0</v>
      </c>
      <c r="I4545" s="12">
        <v>246</v>
      </c>
      <c r="J4545" s="12">
        <v>0</v>
      </c>
      <c r="K4545" s="12">
        <v>0</v>
      </c>
      <c r="L4545" s="12">
        <v>0</v>
      </c>
      <c r="M4545" s="12">
        <v>0</v>
      </c>
      <c r="N4545" s="12">
        <v>0</v>
      </c>
    </row>
    <row r="4546" spans="1:14">
      <c r="A4546" s="11" t="s">
        <v>1569</v>
      </c>
      <c r="B4546" s="12">
        <v>38</v>
      </c>
      <c r="C4546" s="12">
        <v>175</v>
      </c>
      <c r="D4546" s="12" t="s">
        <v>588</v>
      </c>
      <c r="E4546" s="12">
        <v>20</v>
      </c>
      <c r="F4546" s="12">
        <v>5</v>
      </c>
      <c r="G4546" s="14">
        <v>30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8" spans="1:14">
      <c r="A4548" s="11" t="s">
        <v>1571</v>
      </c>
    </row>
    <row r="4549" spans="1:14">
      <c r="A4549" s="11" t="s">
        <v>1572</v>
      </c>
      <c r="B4549" s="12">
        <v>85</v>
      </c>
      <c r="C4549" s="12">
        <v>85</v>
      </c>
      <c r="D4549" s="12" t="s">
        <v>592</v>
      </c>
      <c r="E4549" s="12">
        <v>100</v>
      </c>
      <c r="F4549" s="12">
        <v>40</v>
      </c>
      <c r="G4549" s="12">
        <v>80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1572</v>
      </c>
      <c r="B4550" s="12">
        <v>85</v>
      </c>
      <c r="C4550" s="12">
        <v>85</v>
      </c>
      <c r="D4550" s="12" t="s">
        <v>590</v>
      </c>
      <c r="E4550" s="12">
        <v>100</v>
      </c>
      <c r="F4550" s="12">
        <v>40</v>
      </c>
      <c r="G4550" s="12">
        <v>80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1572</v>
      </c>
      <c r="B4551" s="12">
        <v>85</v>
      </c>
      <c r="C4551" s="12">
        <v>85</v>
      </c>
      <c r="D4551" s="12" t="s">
        <v>586</v>
      </c>
      <c r="E4551" s="12">
        <v>100</v>
      </c>
      <c r="F4551" s="12">
        <v>40</v>
      </c>
      <c r="G4551" s="12">
        <v>80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1572</v>
      </c>
      <c r="B4552" s="12">
        <v>85</v>
      </c>
      <c r="C4552" s="12">
        <v>85</v>
      </c>
      <c r="D4552" s="12" t="s">
        <v>588</v>
      </c>
      <c r="E4552" s="12">
        <v>100</v>
      </c>
      <c r="F4552" s="12">
        <v>40</v>
      </c>
      <c r="G4552" s="12">
        <v>80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1572</v>
      </c>
      <c r="B4553" s="12">
        <v>85</v>
      </c>
      <c r="C4553" s="12">
        <v>85</v>
      </c>
      <c r="D4553" s="12" t="s">
        <v>589</v>
      </c>
      <c r="E4553" s="12">
        <v>100</v>
      </c>
      <c r="F4553" s="12">
        <v>5</v>
      </c>
      <c r="G4553" s="12">
        <v>80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>
      <c r="A4554" s="11" t="s">
        <v>1572</v>
      </c>
      <c r="B4554" s="12">
        <v>85</v>
      </c>
      <c r="C4554" s="12">
        <v>85</v>
      </c>
      <c r="D4554" s="12" t="s">
        <v>591</v>
      </c>
      <c r="E4554" s="12">
        <v>100</v>
      </c>
      <c r="F4554" s="12">
        <v>5</v>
      </c>
      <c r="G4554" s="12">
        <v>80</v>
      </c>
      <c r="H4554" s="12">
        <v>0</v>
      </c>
      <c r="I4554" s="12">
        <v>246</v>
      </c>
      <c r="J4554" s="12">
        <v>0</v>
      </c>
      <c r="K4554" s="12">
        <v>0</v>
      </c>
      <c r="L4554" s="12">
        <v>0</v>
      </c>
      <c r="M4554" s="12">
        <v>0</v>
      </c>
      <c r="N4554" s="12">
        <v>0</v>
      </c>
    </row>
    <row r="4555" spans="1:14">
      <c r="A4555" s="11" t="s">
        <v>1572</v>
      </c>
      <c r="B4555" s="12">
        <v>85</v>
      </c>
      <c r="C4555" s="12">
        <v>85</v>
      </c>
      <c r="D4555" s="12" t="s">
        <v>585</v>
      </c>
      <c r="E4555" s="12">
        <v>100</v>
      </c>
      <c r="F4555" s="12">
        <v>5</v>
      </c>
      <c r="G4555" s="12">
        <v>80</v>
      </c>
      <c r="H4555" s="12">
        <v>0</v>
      </c>
      <c r="I4555" s="12">
        <v>246</v>
      </c>
      <c r="J4555" s="12">
        <v>0</v>
      </c>
      <c r="K4555" s="12">
        <v>0</v>
      </c>
      <c r="L4555" s="12">
        <v>0</v>
      </c>
      <c r="M4555" s="12">
        <v>0</v>
      </c>
      <c r="N4555" s="12">
        <v>0</v>
      </c>
    </row>
    <row r="4556" spans="1:14">
      <c r="A4556" s="11" t="s">
        <v>1572</v>
      </c>
      <c r="B4556" s="12">
        <v>85</v>
      </c>
      <c r="C4556" s="12">
        <v>85</v>
      </c>
      <c r="D4556" s="12" t="s">
        <v>587</v>
      </c>
      <c r="E4556" s="12">
        <v>100</v>
      </c>
      <c r="F4556" s="12">
        <v>5</v>
      </c>
      <c r="G4556" s="12">
        <v>80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 s="18" customFormat="1">
      <c r="A4557" s="17" t="s">
        <v>1572</v>
      </c>
      <c r="B4557" s="18">
        <v>100</v>
      </c>
      <c r="C4557" s="18">
        <v>100</v>
      </c>
      <c r="D4557" s="18" t="s">
        <v>1570</v>
      </c>
      <c r="E4557" s="18">
        <v>100</v>
      </c>
      <c r="F4557" s="18">
        <v>1</v>
      </c>
      <c r="G4557" s="18">
        <v>60</v>
      </c>
      <c r="H4557" s="18">
        <v>0</v>
      </c>
      <c r="I4557" s="18">
        <v>249</v>
      </c>
      <c r="J4557" s="18">
        <v>0</v>
      </c>
      <c r="K4557" s="18">
        <v>0</v>
      </c>
      <c r="L4557" s="12">
        <v>0</v>
      </c>
      <c r="M4557" s="12">
        <v>0</v>
      </c>
      <c r="N4557" s="12">
        <v>0</v>
      </c>
    </row>
    <row r="4559" spans="1:14">
      <c r="A4559" s="11" t="s">
        <v>1572</v>
      </c>
      <c r="B4559" s="12">
        <v>35</v>
      </c>
      <c r="C4559" s="12">
        <v>42</v>
      </c>
      <c r="D4559" s="12" t="s">
        <v>592</v>
      </c>
      <c r="E4559" s="12">
        <v>30</v>
      </c>
      <c r="F4559" s="12">
        <v>4</v>
      </c>
      <c r="G4559" s="14">
        <v>30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1572</v>
      </c>
      <c r="B4560" s="12">
        <v>35</v>
      </c>
      <c r="C4560" s="12">
        <v>42</v>
      </c>
      <c r="D4560" s="12" t="s">
        <v>590</v>
      </c>
      <c r="E4560" s="12">
        <v>30</v>
      </c>
      <c r="F4560" s="12">
        <v>4</v>
      </c>
      <c r="G4560" s="14">
        <v>30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1572</v>
      </c>
      <c r="B4561" s="12">
        <v>35</v>
      </c>
      <c r="C4561" s="12">
        <v>42</v>
      </c>
      <c r="D4561" s="12" t="s">
        <v>586</v>
      </c>
      <c r="E4561" s="12">
        <v>30</v>
      </c>
      <c r="F4561" s="12">
        <v>4</v>
      </c>
      <c r="G4561" s="14">
        <v>30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1572</v>
      </c>
      <c r="B4562" s="12">
        <v>35</v>
      </c>
      <c r="C4562" s="12">
        <v>42</v>
      </c>
      <c r="D4562" s="12" t="s">
        <v>588</v>
      </c>
      <c r="E4562" s="12">
        <v>30</v>
      </c>
      <c r="F4562" s="12">
        <v>4</v>
      </c>
      <c r="G4562" s="14">
        <v>30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1572</v>
      </c>
      <c r="B4563" s="12">
        <v>56</v>
      </c>
      <c r="C4563" s="12">
        <v>93</v>
      </c>
      <c r="D4563" s="12" t="s">
        <v>592</v>
      </c>
      <c r="E4563" s="12">
        <v>20</v>
      </c>
      <c r="F4563" s="12">
        <v>4</v>
      </c>
      <c r="G4563" s="14">
        <v>30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1572</v>
      </c>
      <c r="B4564" s="12">
        <v>56</v>
      </c>
      <c r="C4564" s="12">
        <v>93</v>
      </c>
      <c r="D4564" s="12" t="s">
        <v>590</v>
      </c>
      <c r="E4564" s="12">
        <v>20</v>
      </c>
      <c r="F4564" s="12">
        <v>4</v>
      </c>
      <c r="G4564" s="14">
        <v>30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1572</v>
      </c>
      <c r="B4565" s="12">
        <v>56</v>
      </c>
      <c r="C4565" s="12">
        <v>93</v>
      </c>
      <c r="D4565" s="12" t="s">
        <v>586</v>
      </c>
      <c r="E4565" s="12">
        <v>20</v>
      </c>
      <c r="F4565" s="12">
        <v>4</v>
      </c>
      <c r="G4565" s="14">
        <v>30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1572</v>
      </c>
      <c r="B4566" s="12">
        <v>56</v>
      </c>
      <c r="C4566" s="12">
        <v>93</v>
      </c>
      <c r="D4566" s="12" t="s">
        <v>588</v>
      </c>
      <c r="E4566" s="12">
        <v>20</v>
      </c>
      <c r="F4566" s="12">
        <v>4</v>
      </c>
      <c r="G4566" s="14">
        <v>30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1572</v>
      </c>
      <c r="B4567" s="12">
        <v>43</v>
      </c>
      <c r="C4567" s="12">
        <v>152</v>
      </c>
      <c r="D4567" s="12" t="s">
        <v>592</v>
      </c>
      <c r="E4567" s="12">
        <v>20</v>
      </c>
      <c r="F4567" s="12">
        <v>4</v>
      </c>
      <c r="G4567" s="14">
        <v>30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1572</v>
      </c>
      <c r="B4568" s="12">
        <v>43</v>
      </c>
      <c r="C4568" s="12">
        <v>152</v>
      </c>
      <c r="D4568" s="12" t="s">
        <v>590</v>
      </c>
      <c r="E4568" s="12">
        <v>20</v>
      </c>
      <c r="F4568" s="12">
        <v>4</v>
      </c>
      <c r="G4568" s="14">
        <v>30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1572</v>
      </c>
      <c r="B4569" s="12">
        <v>43</v>
      </c>
      <c r="C4569" s="12">
        <v>152</v>
      </c>
      <c r="D4569" s="12" t="s">
        <v>586</v>
      </c>
      <c r="E4569" s="12">
        <v>20</v>
      </c>
      <c r="F4569" s="12">
        <v>4</v>
      </c>
      <c r="G4569" s="14">
        <v>30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1572</v>
      </c>
      <c r="B4570" s="12">
        <v>43</v>
      </c>
      <c r="C4570" s="12">
        <v>152</v>
      </c>
      <c r="D4570" s="12" t="s">
        <v>588</v>
      </c>
      <c r="E4570" s="12">
        <v>20</v>
      </c>
      <c r="F4570" s="12">
        <v>4</v>
      </c>
      <c r="G4570" s="14">
        <v>30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1572</v>
      </c>
      <c r="B4571" s="12">
        <v>120</v>
      </c>
      <c r="C4571" s="12">
        <v>121</v>
      </c>
      <c r="D4571" s="12" t="s">
        <v>592</v>
      </c>
      <c r="E4571" s="12">
        <v>20</v>
      </c>
      <c r="F4571" s="12">
        <v>4</v>
      </c>
      <c r="G4571" s="14">
        <v>30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1572</v>
      </c>
      <c r="B4572" s="12">
        <v>120</v>
      </c>
      <c r="C4572" s="12">
        <v>121</v>
      </c>
      <c r="D4572" s="12" t="s">
        <v>590</v>
      </c>
      <c r="E4572" s="12">
        <v>20</v>
      </c>
      <c r="F4572" s="12">
        <v>4</v>
      </c>
      <c r="G4572" s="14">
        <v>30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1572</v>
      </c>
      <c r="B4573" s="12">
        <v>120</v>
      </c>
      <c r="C4573" s="12">
        <v>121</v>
      </c>
      <c r="D4573" s="12" t="s">
        <v>586</v>
      </c>
      <c r="E4573" s="12">
        <v>20</v>
      </c>
      <c r="F4573" s="12">
        <v>4</v>
      </c>
      <c r="G4573" s="14">
        <v>30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1572</v>
      </c>
      <c r="B4574" s="12">
        <v>120</v>
      </c>
      <c r="C4574" s="12">
        <v>121</v>
      </c>
      <c r="D4574" s="12" t="s">
        <v>588</v>
      </c>
      <c r="E4574" s="12">
        <v>20</v>
      </c>
      <c r="F4574" s="12">
        <v>4</v>
      </c>
      <c r="G4574" s="14">
        <v>30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1572</v>
      </c>
      <c r="B4575" s="12">
        <v>102</v>
      </c>
      <c r="C4575" s="12">
        <v>84</v>
      </c>
      <c r="D4575" s="12" t="s">
        <v>592</v>
      </c>
      <c r="E4575" s="12">
        <v>20</v>
      </c>
      <c r="F4575" s="12">
        <v>4</v>
      </c>
      <c r="G4575" s="14">
        <v>30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1572</v>
      </c>
      <c r="B4576" s="12">
        <v>102</v>
      </c>
      <c r="C4576" s="12">
        <v>84</v>
      </c>
      <c r="D4576" s="12" t="s">
        <v>590</v>
      </c>
      <c r="E4576" s="12">
        <v>20</v>
      </c>
      <c r="F4576" s="12">
        <v>4</v>
      </c>
      <c r="G4576" s="14">
        <v>30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1572</v>
      </c>
      <c r="B4577" s="12">
        <v>102</v>
      </c>
      <c r="C4577" s="12">
        <v>84</v>
      </c>
      <c r="D4577" s="12" t="s">
        <v>586</v>
      </c>
      <c r="E4577" s="12">
        <v>20</v>
      </c>
      <c r="F4577" s="12">
        <v>4</v>
      </c>
      <c r="G4577" s="14">
        <v>30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1572</v>
      </c>
      <c r="B4578" s="12">
        <v>102</v>
      </c>
      <c r="C4578" s="12">
        <v>84</v>
      </c>
      <c r="D4578" s="12" t="s">
        <v>588</v>
      </c>
      <c r="E4578" s="12">
        <v>20</v>
      </c>
      <c r="F4578" s="12">
        <v>4</v>
      </c>
      <c r="G4578" s="14">
        <v>30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1572</v>
      </c>
      <c r="B4579" s="12">
        <v>146</v>
      </c>
      <c r="C4579" s="12">
        <v>48</v>
      </c>
      <c r="D4579" s="12" t="s">
        <v>592</v>
      </c>
      <c r="E4579" s="12">
        <v>20</v>
      </c>
      <c r="F4579" s="12">
        <v>4</v>
      </c>
      <c r="G4579" s="14">
        <v>30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1572</v>
      </c>
      <c r="B4580" s="12">
        <v>146</v>
      </c>
      <c r="C4580" s="12">
        <v>48</v>
      </c>
      <c r="D4580" s="12" t="s">
        <v>590</v>
      </c>
      <c r="E4580" s="12">
        <v>20</v>
      </c>
      <c r="F4580" s="12">
        <v>4</v>
      </c>
      <c r="G4580" s="14">
        <v>30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1572</v>
      </c>
      <c r="B4581" s="12">
        <v>146</v>
      </c>
      <c r="C4581" s="12">
        <v>48</v>
      </c>
      <c r="D4581" s="12" t="s">
        <v>586</v>
      </c>
      <c r="E4581" s="12">
        <v>20</v>
      </c>
      <c r="F4581" s="12">
        <v>4</v>
      </c>
      <c r="G4581" s="14">
        <v>30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1572</v>
      </c>
      <c r="B4582" s="12">
        <v>146</v>
      </c>
      <c r="C4582" s="12">
        <v>48</v>
      </c>
      <c r="D4582" s="12" t="s">
        <v>588</v>
      </c>
      <c r="E4582" s="12">
        <v>20</v>
      </c>
      <c r="F4582" s="12">
        <v>4</v>
      </c>
      <c r="G4582" s="14">
        <v>30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1572</v>
      </c>
      <c r="B4583" s="12">
        <v>76</v>
      </c>
      <c r="C4583" s="12">
        <v>52</v>
      </c>
      <c r="D4583" s="12" t="s">
        <v>592</v>
      </c>
      <c r="E4583" s="12">
        <v>20</v>
      </c>
      <c r="F4583" s="12">
        <v>4</v>
      </c>
      <c r="G4583" s="14">
        <v>30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4" spans="1:14">
      <c r="A4584" s="11" t="s">
        <v>1572</v>
      </c>
      <c r="B4584" s="12">
        <v>76</v>
      </c>
      <c r="C4584" s="12">
        <v>52</v>
      </c>
      <c r="D4584" s="12" t="s">
        <v>590</v>
      </c>
      <c r="E4584" s="12">
        <v>20</v>
      </c>
      <c r="F4584" s="12">
        <v>4</v>
      </c>
      <c r="G4584" s="14">
        <v>30</v>
      </c>
      <c r="H4584" s="12">
        <v>0</v>
      </c>
      <c r="I4584" s="12">
        <v>246</v>
      </c>
      <c r="J4584" s="12">
        <v>0</v>
      </c>
      <c r="K4584" s="12">
        <v>0</v>
      </c>
      <c r="L4584" s="12">
        <v>0</v>
      </c>
      <c r="M4584" s="12">
        <v>0</v>
      </c>
      <c r="N4584" s="12">
        <v>0</v>
      </c>
    </row>
    <row r="4585" spans="1:14">
      <c r="A4585" s="11" t="s">
        <v>1572</v>
      </c>
      <c r="B4585" s="12">
        <v>76</v>
      </c>
      <c r="C4585" s="12">
        <v>52</v>
      </c>
      <c r="D4585" s="12" t="s">
        <v>586</v>
      </c>
      <c r="E4585" s="12">
        <v>20</v>
      </c>
      <c r="F4585" s="12">
        <v>4</v>
      </c>
      <c r="G4585" s="14">
        <v>30</v>
      </c>
      <c r="H4585" s="12">
        <v>0</v>
      </c>
      <c r="I4585" s="12">
        <v>246</v>
      </c>
      <c r="J4585" s="12">
        <v>0</v>
      </c>
      <c r="K4585" s="12">
        <v>0</v>
      </c>
      <c r="L4585" s="12">
        <v>0</v>
      </c>
      <c r="M4585" s="12">
        <v>0</v>
      </c>
      <c r="N4585" s="12">
        <v>0</v>
      </c>
    </row>
    <row r="4586" spans="1:14">
      <c r="A4586" s="11" t="s">
        <v>1572</v>
      </c>
      <c r="B4586" s="12">
        <v>76</v>
      </c>
      <c r="C4586" s="12">
        <v>52</v>
      </c>
      <c r="D4586" s="12" t="s">
        <v>588</v>
      </c>
      <c r="E4586" s="12">
        <v>20</v>
      </c>
      <c r="F4586" s="12">
        <v>4</v>
      </c>
      <c r="G4586" s="14">
        <v>30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8" spans="1:14">
      <c r="A4588" s="11" t="s">
        <v>1573</v>
      </c>
    </row>
    <row r="4589" spans="1:14">
      <c r="A4589" s="11" t="s">
        <v>1574</v>
      </c>
      <c r="B4589" s="12">
        <v>100</v>
      </c>
      <c r="C4589" s="12">
        <v>100</v>
      </c>
      <c r="D4589" s="12" t="s">
        <v>592</v>
      </c>
      <c r="E4589" s="12">
        <v>100</v>
      </c>
      <c r="F4589" s="12">
        <v>40</v>
      </c>
      <c r="G4589" s="12">
        <v>80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1574</v>
      </c>
      <c r="B4590" s="12">
        <v>100</v>
      </c>
      <c r="C4590" s="12">
        <v>100</v>
      </c>
      <c r="D4590" s="12" t="s">
        <v>590</v>
      </c>
      <c r="E4590" s="12">
        <v>100</v>
      </c>
      <c r="F4590" s="12">
        <v>40</v>
      </c>
      <c r="G4590" s="12">
        <v>80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1574</v>
      </c>
      <c r="B4591" s="12">
        <v>100</v>
      </c>
      <c r="C4591" s="12">
        <v>100</v>
      </c>
      <c r="D4591" s="12" t="s">
        <v>584</v>
      </c>
      <c r="E4591" s="12">
        <v>100</v>
      </c>
      <c r="F4591" s="12">
        <v>40</v>
      </c>
      <c r="G4591" s="12">
        <v>80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1574</v>
      </c>
      <c r="B4592" s="12">
        <v>100</v>
      </c>
      <c r="C4592" s="12">
        <v>100</v>
      </c>
      <c r="D4592" s="12" t="s">
        <v>588</v>
      </c>
      <c r="E4592" s="12">
        <v>100</v>
      </c>
      <c r="F4592" s="12">
        <v>40</v>
      </c>
      <c r="G4592" s="12">
        <v>80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1574</v>
      </c>
      <c r="B4593" s="12">
        <v>100</v>
      </c>
      <c r="C4593" s="12">
        <v>100</v>
      </c>
      <c r="D4593" s="12" t="s">
        <v>591</v>
      </c>
      <c r="E4593" s="12">
        <v>100</v>
      </c>
      <c r="F4593" s="12">
        <v>5</v>
      </c>
      <c r="G4593" s="12">
        <v>80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>
      <c r="A4594" s="11" t="s">
        <v>1574</v>
      </c>
      <c r="B4594" s="12">
        <v>100</v>
      </c>
      <c r="C4594" s="12">
        <v>100</v>
      </c>
      <c r="D4594" s="12" t="s">
        <v>1575</v>
      </c>
      <c r="E4594" s="12">
        <v>100</v>
      </c>
      <c r="F4594" s="12">
        <v>5</v>
      </c>
      <c r="G4594" s="12">
        <v>80</v>
      </c>
      <c r="H4594" s="12">
        <v>0</v>
      </c>
      <c r="I4594" s="12">
        <v>246</v>
      </c>
      <c r="J4594" s="12">
        <v>0</v>
      </c>
      <c r="K4594" s="12">
        <v>0</v>
      </c>
      <c r="L4594" s="12">
        <v>0</v>
      </c>
      <c r="M4594" s="12">
        <v>0</v>
      </c>
      <c r="N4594" s="12">
        <v>0</v>
      </c>
    </row>
    <row r="4595" spans="1:14">
      <c r="A4595" s="11" t="s">
        <v>1574</v>
      </c>
      <c r="B4595" s="12">
        <v>100</v>
      </c>
      <c r="C4595" s="12">
        <v>100</v>
      </c>
      <c r="D4595" s="12" t="s">
        <v>583</v>
      </c>
      <c r="E4595" s="12">
        <v>100</v>
      </c>
      <c r="F4595" s="12">
        <v>5</v>
      </c>
      <c r="G4595" s="12">
        <v>80</v>
      </c>
      <c r="H4595" s="12">
        <v>0</v>
      </c>
      <c r="I4595" s="12">
        <v>246</v>
      </c>
      <c r="J4595" s="12">
        <v>0</v>
      </c>
      <c r="K4595" s="12">
        <v>0</v>
      </c>
      <c r="L4595" s="12">
        <v>0</v>
      </c>
      <c r="M4595" s="12">
        <v>0</v>
      </c>
      <c r="N4595" s="12">
        <v>0</v>
      </c>
    </row>
    <row r="4596" spans="1:14">
      <c r="A4596" s="11" t="s">
        <v>1574</v>
      </c>
      <c r="B4596" s="12">
        <v>100</v>
      </c>
      <c r="C4596" s="12">
        <v>100</v>
      </c>
      <c r="D4596" s="12" t="s">
        <v>587</v>
      </c>
      <c r="E4596" s="12">
        <v>100</v>
      </c>
      <c r="F4596" s="12">
        <v>5</v>
      </c>
      <c r="G4596" s="12">
        <v>80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 s="18" customFormat="1">
      <c r="A4597" s="17" t="s">
        <v>1574</v>
      </c>
      <c r="B4597" s="18">
        <v>100</v>
      </c>
      <c r="C4597" s="18">
        <v>100</v>
      </c>
      <c r="D4597" s="18" t="s">
        <v>1570</v>
      </c>
      <c r="E4597" s="18">
        <v>100</v>
      </c>
      <c r="F4597" s="18">
        <v>1</v>
      </c>
      <c r="G4597" s="18">
        <v>60</v>
      </c>
      <c r="H4597" s="18">
        <v>0</v>
      </c>
      <c r="I4597" s="18">
        <v>249</v>
      </c>
      <c r="J4597" s="18">
        <v>0</v>
      </c>
      <c r="K4597" s="18">
        <v>0</v>
      </c>
      <c r="L4597" s="12">
        <v>0</v>
      </c>
      <c r="M4597" s="12">
        <v>0</v>
      </c>
      <c r="N4597" s="12">
        <v>0</v>
      </c>
    </row>
    <row r="4599" spans="1:14">
      <c r="A4599" s="11" t="s">
        <v>1574</v>
      </c>
      <c r="B4599" s="12">
        <v>49</v>
      </c>
      <c r="C4599" s="12">
        <v>132</v>
      </c>
      <c r="D4599" s="12" t="s">
        <v>592</v>
      </c>
      <c r="E4599" s="12">
        <v>20</v>
      </c>
      <c r="F4599" s="12">
        <v>5</v>
      </c>
      <c r="G4599" s="14">
        <v>30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1574</v>
      </c>
      <c r="B4600" s="12">
        <v>49</v>
      </c>
      <c r="C4600" s="12">
        <v>132</v>
      </c>
      <c r="D4600" s="12" t="s">
        <v>590</v>
      </c>
      <c r="E4600" s="12">
        <v>20</v>
      </c>
      <c r="F4600" s="12">
        <v>5</v>
      </c>
      <c r="G4600" s="14">
        <v>30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1574</v>
      </c>
      <c r="B4601" s="12">
        <v>49</v>
      </c>
      <c r="C4601" s="12">
        <v>132</v>
      </c>
      <c r="D4601" s="12" t="s">
        <v>584</v>
      </c>
      <c r="E4601" s="12">
        <v>20</v>
      </c>
      <c r="F4601" s="12">
        <v>5</v>
      </c>
      <c r="G4601" s="14">
        <v>30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1574</v>
      </c>
      <c r="B4602" s="12">
        <v>49</v>
      </c>
      <c r="C4602" s="12">
        <v>132</v>
      </c>
      <c r="D4602" s="12" t="s">
        <v>588</v>
      </c>
      <c r="E4602" s="12">
        <v>20</v>
      </c>
      <c r="F4602" s="12">
        <v>5</v>
      </c>
      <c r="G4602" s="14">
        <v>30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1574</v>
      </c>
      <c r="B4603" s="12">
        <v>88</v>
      </c>
      <c r="C4603" s="12">
        <v>72</v>
      </c>
      <c r="D4603" s="12" t="s">
        <v>592</v>
      </c>
      <c r="E4603" s="12">
        <v>20</v>
      </c>
      <c r="F4603" s="12">
        <v>5</v>
      </c>
      <c r="G4603" s="14">
        <v>30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1574</v>
      </c>
      <c r="B4604" s="12">
        <v>88</v>
      </c>
      <c r="C4604" s="12">
        <v>72</v>
      </c>
      <c r="D4604" s="12" t="s">
        <v>590</v>
      </c>
      <c r="E4604" s="12">
        <v>20</v>
      </c>
      <c r="F4604" s="12">
        <v>5</v>
      </c>
      <c r="G4604" s="14">
        <v>30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1574</v>
      </c>
      <c r="B4605" s="12">
        <v>88</v>
      </c>
      <c r="C4605" s="12">
        <v>72</v>
      </c>
      <c r="D4605" s="12" t="s">
        <v>584</v>
      </c>
      <c r="E4605" s="12">
        <v>20</v>
      </c>
      <c r="F4605" s="12">
        <v>5</v>
      </c>
      <c r="G4605" s="14">
        <v>30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1574</v>
      </c>
      <c r="B4606" s="12">
        <v>88</v>
      </c>
      <c r="C4606" s="12">
        <v>72</v>
      </c>
      <c r="D4606" s="12" t="s">
        <v>588</v>
      </c>
      <c r="E4606" s="12">
        <v>20</v>
      </c>
      <c r="F4606" s="12">
        <v>5</v>
      </c>
      <c r="G4606" s="14">
        <v>30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1574</v>
      </c>
      <c r="B4607" s="12">
        <v>53</v>
      </c>
      <c r="C4607" s="12">
        <v>29</v>
      </c>
      <c r="D4607" s="12" t="s">
        <v>592</v>
      </c>
      <c r="E4607" s="12">
        <v>20</v>
      </c>
      <c r="F4607" s="12">
        <v>5</v>
      </c>
      <c r="G4607" s="14">
        <v>30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1574</v>
      </c>
      <c r="B4608" s="12">
        <v>53</v>
      </c>
      <c r="C4608" s="12">
        <v>29</v>
      </c>
      <c r="D4608" s="12" t="s">
        <v>590</v>
      </c>
      <c r="E4608" s="12">
        <v>20</v>
      </c>
      <c r="F4608" s="12">
        <v>5</v>
      </c>
      <c r="G4608" s="14">
        <v>30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1574</v>
      </c>
      <c r="B4609" s="12">
        <v>53</v>
      </c>
      <c r="C4609" s="12">
        <v>29</v>
      </c>
      <c r="D4609" s="12" t="s">
        <v>584</v>
      </c>
      <c r="E4609" s="12">
        <v>20</v>
      </c>
      <c r="F4609" s="12">
        <v>5</v>
      </c>
      <c r="G4609" s="14">
        <v>30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1574</v>
      </c>
      <c r="B4610" s="12">
        <v>53</v>
      </c>
      <c r="C4610" s="12">
        <v>29</v>
      </c>
      <c r="D4610" s="12" t="s">
        <v>588</v>
      </c>
      <c r="E4610" s="12">
        <v>20</v>
      </c>
      <c r="F4610" s="12">
        <v>5</v>
      </c>
      <c r="G4610" s="14">
        <v>30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1574</v>
      </c>
      <c r="B4611" s="12">
        <v>122</v>
      </c>
      <c r="C4611" s="12">
        <v>36</v>
      </c>
      <c r="D4611" s="12" t="s">
        <v>592</v>
      </c>
      <c r="E4611" s="12">
        <v>20</v>
      </c>
      <c r="F4611" s="12">
        <v>5</v>
      </c>
      <c r="G4611" s="14">
        <v>30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1574</v>
      </c>
      <c r="B4612" s="12">
        <v>122</v>
      </c>
      <c r="C4612" s="12">
        <v>36</v>
      </c>
      <c r="D4612" s="12" t="s">
        <v>590</v>
      </c>
      <c r="E4612" s="12">
        <v>20</v>
      </c>
      <c r="F4612" s="12">
        <v>5</v>
      </c>
      <c r="G4612" s="14">
        <v>30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1574</v>
      </c>
      <c r="B4613" s="12">
        <v>122</v>
      </c>
      <c r="C4613" s="12">
        <v>36</v>
      </c>
      <c r="D4613" s="12" t="s">
        <v>584</v>
      </c>
      <c r="E4613" s="12">
        <v>20</v>
      </c>
      <c r="F4613" s="12">
        <v>5</v>
      </c>
      <c r="G4613" s="14">
        <v>30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1574</v>
      </c>
      <c r="B4614" s="12">
        <v>122</v>
      </c>
      <c r="C4614" s="12">
        <v>36</v>
      </c>
      <c r="D4614" s="12" t="s">
        <v>588</v>
      </c>
      <c r="E4614" s="12">
        <v>20</v>
      </c>
      <c r="F4614" s="12">
        <v>5</v>
      </c>
      <c r="G4614" s="14">
        <v>30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1574</v>
      </c>
      <c r="B4615" s="12">
        <v>181</v>
      </c>
      <c r="C4615" s="12">
        <v>111</v>
      </c>
      <c r="D4615" s="12" t="s">
        <v>592</v>
      </c>
      <c r="E4615" s="12">
        <v>20</v>
      </c>
      <c r="F4615" s="12">
        <v>5</v>
      </c>
      <c r="G4615" s="14">
        <v>30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1574</v>
      </c>
      <c r="B4616" s="12">
        <v>181</v>
      </c>
      <c r="C4616" s="12">
        <v>111</v>
      </c>
      <c r="D4616" s="12" t="s">
        <v>590</v>
      </c>
      <c r="E4616" s="12">
        <v>20</v>
      </c>
      <c r="F4616" s="12">
        <v>5</v>
      </c>
      <c r="G4616" s="14">
        <v>30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1574</v>
      </c>
      <c r="B4617" s="12">
        <v>181</v>
      </c>
      <c r="C4617" s="12">
        <v>111</v>
      </c>
      <c r="D4617" s="12" t="s">
        <v>584</v>
      </c>
      <c r="E4617" s="12">
        <v>20</v>
      </c>
      <c r="F4617" s="12">
        <v>5</v>
      </c>
      <c r="G4617" s="14">
        <v>30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1574</v>
      </c>
      <c r="B4618" s="12">
        <v>181</v>
      </c>
      <c r="C4618" s="12">
        <v>111</v>
      </c>
      <c r="D4618" s="12" t="s">
        <v>588</v>
      </c>
      <c r="E4618" s="12">
        <v>20</v>
      </c>
      <c r="F4618" s="12">
        <v>5</v>
      </c>
      <c r="G4618" s="14">
        <v>30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1574</v>
      </c>
      <c r="B4619" s="12">
        <v>159</v>
      </c>
      <c r="C4619" s="12">
        <v>89</v>
      </c>
      <c r="D4619" s="12" t="s">
        <v>592</v>
      </c>
      <c r="E4619" s="12">
        <v>20</v>
      </c>
      <c r="F4619" s="12">
        <v>5</v>
      </c>
      <c r="G4619" s="14">
        <v>30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1574</v>
      </c>
      <c r="B4620" s="12">
        <v>159</v>
      </c>
      <c r="C4620" s="12">
        <v>89</v>
      </c>
      <c r="D4620" s="12" t="s">
        <v>590</v>
      </c>
      <c r="E4620" s="12">
        <v>20</v>
      </c>
      <c r="F4620" s="12">
        <v>5</v>
      </c>
      <c r="G4620" s="14">
        <v>30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1574</v>
      </c>
      <c r="B4621" s="12">
        <v>159</v>
      </c>
      <c r="C4621" s="12">
        <v>89</v>
      </c>
      <c r="D4621" s="12" t="s">
        <v>584</v>
      </c>
      <c r="E4621" s="12">
        <v>20</v>
      </c>
      <c r="F4621" s="12">
        <v>5</v>
      </c>
      <c r="G4621" s="14">
        <v>30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1574</v>
      </c>
      <c r="B4622" s="12">
        <v>159</v>
      </c>
      <c r="C4622" s="12">
        <v>89</v>
      </c>
      <c r="D4622" s="12" t="s">
        <v>588</v>
      </c>
      <c r="E4622" s="12">
        <v>20</v>
      </c>
      <c r="F4622" s="12">
        <v>5</v>
      </c>
      <c r="G4622" s="14">
        <v>30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1574</v>
      </c>
      <c r="B4623" s="12">
        <v>172</v>
      </c>
      <c r="C4623" s="12">
        <v>67</v>
      </c>
      <c r="D4623" s="12" t="s">
        <v>592</v>
      </c>
      <c r="E4623" s="12">
        <v>20</v>
      </c>
      <c r="F4623" s="12">
        <v>5</v>
      </c>
      <c r="G4623" s="14">
        <v>30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4" spans="1:14">
      <c r="A4624" s="11" t="s">
        <v>1574</v>
      </c>
      <c r="B4624" s="12">
        <v>172</v>
      </c>
      <c r="C4624" s="12">
        <v>67</v>
      </c>
      <c r="D4624" s="12" t="s">
        <v>590</v>
      </c>
      <c r="E4624" s="12">
        <v>20</v>
      </c>
      <c r="F4624" s="12">
        <v>5</v>
      </c>
      <c r="G4624" s="14">
        <v>30</v>
      </c>
      <c r="H4624" s="12">
        <v>0</v>
      </c>
      <c r="I4624" s="12">
        <v>246</v>
      </c>
      <c r="J4624" s="12">
        <v>0</v>
      </c>
      <c r="K4624" s="12">
        <v>0</v>
      </c>
      <c r="L4624" s="12">
        <v>0</v>
      </c>
      <c r="M4624" s="12">
        <v>0</v>
      </c>
      <c r="N4624" s="12">
        <v>0</v>
      </c>
    </row>
    <row r="4625" spans="1:14">
      <c r="A4625" s="11" t="s">
        <v>1574</v>
      </c>
      <c r="B4625" s="12">
        <v>172</v>
      </c>
      <c r="C4625" s="12">
        <v>67</v>
      </c>
      <c r="D4625" s="12" t="s">
        <v>584</v>
      </c>
      <c r="E4625" s="12">
        <v>20</v>
      </c>
      <c r="F4625" s="12">
        <v>5</v>
      </c>
      <c r="G4625" s="14">
        <v>30</v>
      </c>
      <c r="H4625" s="12">
        <v>0</v>
      </c>
      <c r="I4625" s="12">
        <v>246</v>
      </c>
      <c r="J4625" s="12">
        <v>0</v>
      </c>
      <c r="K4625" s="12">
        <v>0</v>
      </c>
      <c r="L4625" s="12">
        <v>0</v>
      </c>
      <c r="M4625" s="12">
        <v>0</v>
      </c>
      <c r="N4625" s="12">
        <v>0</v>
      </c>
    </row>
    <row r="4626" spans="1:14">
      <c r="A4626" s="11" t="s">
        <v>1574</v>
      </c>
      <c r="B4626" s="12">
        <v>172</v>
      </c>
      <c r="C4626" s="12">
        <v>67</v>
      </c>
      <c r="D4626" s="12" t="s">
        <v>588</v>
      </c>
      <c r="E4626" s="12">
        <v>20</v>
      </c>
      <c r="F4626" s="12">
        <v>5</v>
      </c>
      <c r="G4626" s="14">
        <v>30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8" spans="1:14">
      <c r="A4628" s="11" t="s">
        <v>1576</v>
      </c>
    </row>
    <row r="4629" spans="1:14">
      <c r="A4629" s="11" t="s">
        <v>1577</v>
      </c>
      <c r="B4629" s="12">
        <v>100</v>
      </c>
      <c r="C4629" s="12">
        <v>100</v>
      </c>
      <c r="D4629" s="12" t="s">
        <v>592</v>
      </c>
      <c r="E4629" s="12">
        <v>100</v>
      </c>
      <c r="F4629" s="12">
        <v>30</v>
      </c>
      <c r="G4629" s="12">
        <v>80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1577</v>
      </c>
      <c r="B4630" s="12">
        <v>100</v>
      </c>
      <c r="C4630" s="12">
        <v>100</v>
      </c>
      <c r="D4630" s="12" t="s">
        <v>590</v>
      </c>
      <c r="E4630" s="12">
        <v>100</v>
      </c>
      <c r="F4630" s="12">
        <v>30</v>
      </c>
      <c r="G4630" s="12">
        <v>80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1577</v>
      </c>
      <c r="B4631" s="12">
        <v>100</v>
      </c>
      <c r="C4631" s="12">
        <v>100</v>
      </c>
      <c r="D4631" s="12" t="s">
        <v>586</v>
      </c>
      <c r="E4631" s="12">
        <v>100</v>
      </c>
      <c r="F4631" s="12">
        <v>30</v>
      </c>
      <c r="G4631" s="12">
        <v>80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1577</v>
      </c>
      <c r="B4632" s="12">
        <v>100</v>
      </c>
      <c r="C4632" s="12">
        <v>100</v>
      </c>
      <c r="D4632" s="12" t="s">
        <v>584</v>
      </c>
      <c r="E4632" s="12">
        <v>100</v>
      </c>
      <c r="F4632" s="12">
        <v>30</v>
      </c>
      <c r="G4632" s="12">
        <v>80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1577</v>
      </c>
      <c r="B4633" s="12">
        <v>100</v>
      </c>
      <c r="C4633" s="12">
        <v>100</v>
      </c>
      <c r="D4633" s="12" t="s">
        <v>588</v>
      </c>
      <c r="E4633" s="12">
        <v>100</v>
      </c>
      <c r="F4633" s="12">
        <v>30</v>
      </c>
      <c r="G4633" s="12">
        <v>80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1577</v>
      </c>
      <c r="B4634" s="12">
        <v>100</v>
      </c>
      <c r="C4634" s="12">
        <v>100</v>
      </c>
      <c r="D4634" s="12" t="s">
        <v>591</v>
      </c>
      <c r="E4634" s="12">
        <v>50</v>
      </c>
      <c r="F4634" s="12">
        <v>5</v>
      </c>
      <c r="G4634" s="12">
        <v>80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1577</v>
      </c>
      <c r="B4635" s="12">
        <v>100</v>
      </c>
      <c r="C4635" s="12">
        <v>100</v>
      </c>
      <c r="D4635" s="12" t="s">
        <v>1575</v>
      </c>
      <c r="E4635" s="12">
        <v>50</v>
      </c>
      <c r="F4635" s="12">
        <v>5</v>
      </c>
      <c r="G4635" s="12">
        <v>80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>
      <c r="A4636" s="11" t="s">
        <v>1577</v>
      </c>
      <c r="B4636" s="12">
        <v>100</v>
      </c>
      <c r="C4636" s="12">
        <v>100</v>
      </c>
      <c r="D4636" s="12" t="s">
        <v>585</v>
      </c>
      <c r="E4636" s="12">
        <v>50</v>
      </c>
      <c r="F4636" s="12">
        <v>5</v>
      </c>
      <c r="G4636" s="12">
        <v>80</v>
      </c>
      <c r="H4636" s="12">
        <v>0</v>
      </c>
      <c r="I4636" s="12">
        <v>246</v>
      </c>
      <c r="J4636" s="12">
        <v>0</v>
      </c>
      <c r="K4636" s="12">
        <v>0</v>
      </c>
      <c r="L4636" s="12">
        <v>0</v>
      </c>
      <c r="M4636" s="12">
        <v>0</v>
      </c>
      <c r="N4636" s="12">
        <v>0</v>
      </c>
    </row>
    <row r="4637" spans="1:14">
      <c r="A4637" s="11" t="s">
        <v>1577</v>
      </c>
      <c r="B4637" s="12">
        <v>100</v>
      </c>
      <c r="C4637" s="12">
        <v>100</v>
      </c>
      <c r="D4637" s="12" t="s">
        <v>583</v>
      </c>
      <c r="E4637" s="12">
        <v>50</v>
      </c>
      <c r="F4637" s="12">
        <v>5</v>
      </c>
      <c r="G4637" s="12">
        <v>80</v>
      </c>
      <c r="H4637" s="12">
        <v>0</v>
      </c>
      <c r="I4637" s="12">
        <v>246</v>
      </c>
      <c r="J4637" s="12">
        <v>0</v>
      </c>
      <c r="K4637" s="12">
        <v>0</v>
      </c>
      <c r="L4637" s="12">
        <v>0</v>
      </c>
      <c r="M4637" s="12">
        <v>0</v>
      </c>
      <c r="N4637" s="12">
        <v>0</v>
      </c>
    </row>
    <row r="4638" spans="1:14">
      <c r="A4638" s="11" t="s">
        <v>1577</v>
      </c>
      <c r="B4638" s="12">
        <v>100</v>
      </c>
      <c r="C4638" s="12">
        <v>100</v>
      </c>
      <c r="D4638" s="12" t="s">
        <v>587</v>
      </c>
      <c r="E4638" s="12">
        <v>50</v>
      </c>
      <c r="F4638" s="12">
        <v>5</v>
      </c>
      <c r="G4638" s="12">
        <v>80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 s="18" customFormat="1">
      <c r="A4639" s="17" t="s">
        <v>1577</v>
      </c>
      <c r="B4639" s="18">
        <v>100</v>
      </c>
      <c r="C4639" s="18">
        <v>100</v>
      </c>
      <c r="D4639" s="18" t="s">
        <v>1570</v>
      </c>
      <c r="E4639" s="18">
        <v>100</v>
      </c>
      <c r="F4639" s="18">
        <v>2</v>
      </c>
      <c r="G4639" s="18">
        <v>60</v>
      </c>
      <c r="H4639" s="18">
        <v>0</v>
      </c>
      <c r="I4639" s="18">
        <v>249</v>
      </c>
      <c r="J4639" s="18">
        <v>0</v>
      </c>
      <c r="K4639" s="18">
        <v>0</v>
      </c>
      <c r="L4639" s="12">
        <v>0</v>
      </c>
      <c r="M4639" s="12">
        <v>0</v>
      </c>
      <c r="N4639" s="12">
        <v>0</v>
      </c>
    </row>
    <row r="4641" spans="1:14">
      <c r="A4641" s="11" t="s">
        <v>1577</v>
      </c>
      <c r="B4641" s="12">
        <v>21</v>
      </c>
      <c r="C4641" s="12">
        <v>39</v>
      </c>
      <c r="D4641" s="12" t="s">
        <v>592</v>
      </c>
      <c r="E4641" s="12">
        <v>20</v>
      </c>
      <c r="F4641" s="12">
        <v>3</v>
      </c>
      <c r="G4641" s="14">
        <v>30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1577</v>
      </c>
      <c r="B4642" s="12">
        <v>21</v>
      </c>
      <c r="C4642" s="12">
        <v>39</v>
      </c>
      <c r="D4642" s="12" t="s">
        <v>590</v>
      </c>
      <c r="E4642" s="12">
        <v>20</v>
      </c>
      <c r="F4642" s="12">
        <v>3</v>
      </c>
      <c r="G4642" s="14">
        <v>30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>
      <c r="A4643" s="11" t="s">
        <v>1577</v>
      </c>
      <c r="B4643" s="12">
        <v>21</v>
      </c>
      <c r="C4643" s="12">
        <v>39</v>
      </c>
      <c r="D4643" s="12" t="s">
        <v>586</v>
      </c>
      <c r="E4643" s="12">
        <v>20</v>
      </c>
      <c r="F4643" s="12">
        <v>3</v>
      </c>
      <c r="G4643" s="14">
        <v>30</v>
      </c>
      <c r="H4643" s="12">
        <v>0</v>
      </c>
      <c r="I4643" s="12">
        <v>246</v>
      </c>
      <c r="J4643" s="12">
        <v>0</v>
      </c>
      <c r="K4643" s="12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1577</v>
      </c>
      <c r="B4644" s="12">
        <v>21</v>
      </c>
      <c r="C4644" s="12">
        <v>39</v>
      </c>
      <c r="D4644" s="12" t="s">
        <v>584</v>
      </c>
      <c r="E4644" s="12">
        <v>20</v>
      </c>
      <c r="F4644" s="12">
        <v>3</v>
      </c>
      <c r="G4644" s="14">
        <v>30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1577</v>
      </c>
      <c r="B4645" s="12">
        <v>21</v>
      </c>
      <c r="C4645" s="12">
        <v>39</v>
      </c>
      <c r="D4645" s="12" t="s">
        <v>588</v>
      </c>
      <c r="E4645" s="12">
        <v>20</v>
      </c>
      <c r="F4645" s="12">
        <v>3</v>
      </c>
      <c r="G4645" s="14">
        <v>30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 s="18" customFormat="1">
      <c r="A4646" s="17" t="s">
        <v>1577</v>
      </c>
      <c r="B4646" s="18">
        <v>21</v>
      </c>
      <c r="C4646" s="18">
        <v>39</v>
      </c>
      <c r="D4646" s="18" t="s">
        <v>1578</v>
      </c>
      <c r="E4646" s="18">
        <v>20</v>
      </c>
      <c r="F4646" s="18">
        <v>1</v>
      </c>
      <c r="G4646" s="16">
        <v>30</v>
      </c>
      <c r="H4646" s="18">
        <v>0</v>
      </c>
      <c r="I4646" s="18">
        <v>249</v>
      </c>
      <c r="J4646" s="18">
        <v>0</v>
      </c>
      <c r="K4646" s="18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1577</v>
      </c>
      <c r="B4647" s="12">
        <v>48</v>
      </c>
      <c r="C4647" s="12">
        <v>64</v>
      </c>
      <c r="D4647" s="12" t="s">
        <v>592</v>
      </c>
      <c r="E4647" s="12">
        <v>20</v>
      </c>
      <c r="F4647" s="12">
        <v>3</v>
      </c>
      <c r="G4647" s="14">
        <v>30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1577</v>
      </c>
      <c r="B4648" s="12">
        <v>48</v>
      </c>
      <c r="C4648" s="12">
        <v>64</v>
      </c>
      <c r="D4648" s="12" t="s">
        <v>590</v>
      </c>
      <c r="E4648" s="12">
        <v>20</v>
      </c>
      <c r="F4648" s="12">
        <v>3</v>
      </c>
      <c r="G4648" s="14">
        <v>30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1577</v>
      </c>
      <c r="B4649" s="12">
        <v>48</v>
      </c>
      <c r="C4649" s="12">
        <v>64</v>
      </c>
      <c r="D4649" s="12" t="s">
        <v>586</v>
      </c>
      <c r="E4649" s="12">
        <v>20</v>
      </c>
      <c r="F4649" s="12">
        <v>3</v>
      </c>
      <c r="G4649" s="14">
        <v>30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1577</v>
      </c>
      <c r="B4650" s="12">
        <v>48</v>
      </c>
      <c r="C4650" s="12">
        <v>64</v>
      </c>
      <c r="D4650" s="12" t="s">
        <v>584</v>
      </c>
      <c r="E4650" s="12">
        <v>20</v>
      </c>
      <c r="F4650" s="12">
        <v>3</v>
      </c>
      <c r="G4650" s="14">
        <v>30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1577</v>
      </c>
      <c r="B4651" s="12">
        <v>48</v>
      </c>
      <c r="C4651" s="12">
        <v>64</v>
      </c>
      <c r="D4651" s="12" t="s">
        <v>588</v>
      </c>
      <c r="E4651" s="12">
        <v>20</v>
      </c>
      <c r="F4651" s="12">
        <v>3</v>
      </c>
      <c r="G4651" s="14">
        <v>30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1577</v>
      </c>
      <c r="B4652" s="12">
        <v>80</v>
      </c>
      <c r="C4652" s="12">
        <v>80</v>
      </c>
      <c r="D4652" s="12" t="s">
        <v>592</v>
      </c>
      <c r="E4652" s="12">
        <v>30</v>
      </c>
      <c r="F4652" s="12">
        <v>3</v>
      </c>
      <c r="G4652" s="14">
        <v>30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1577</v>
      </c>
      <c r="B4653" s="12">
        <v>80</v>
      </c>
      <c r="C4653" s="12">
        <v>80</v>
      </c>
      <c r="D4653" s="12" t="s">
        <v>590</v>
      </c>
      <c r="E4653" s="12">
        <v>30</v>
      </c>
      <c r="F4653" s="12">
        <v>3</v>
      </c>
      <c r="G4653" s="14">
        <v>30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>
      <c r="A4654" s="11" t="s">
        <v>1577</v>
      </c>
      <c r="B4654" s="12">
        <v>80</v>
      </c>
      <c r="C4654" s="12">
        <v>80</v>
      </c>
      <c r="D4654" s="12" t="s">
        <v>586</v>
      </c>
      <c r="E4654" s="12">
        <v>30</v>
      </c>
      <c r="F4654" s="12">
        <v>3</v>
      </c>
      <c r="G4654" s="14">
        <v>30</v>
      </c>
      <c r="H4654" s="12">
        <v>0</v>
      </c>
      <c r="I4654" s="12">
        <v>246</v>
      </c>
      <c r="J4654" s="12">
        <v>0</v>
      </c>
      <c r="K4654" s="12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1577</v>
      </c>
      <c r="B4655" s="12">
        <v>80</v>
      </c>
      <c r="C4655" s="12">
        <v>80</v>
      </c>
      <c r="D4655" s="12" t="s">
        <v>584</v>
      </c>
      <c r="E4655" s="12">
        <v>30</v>
      </c>
      <c r="F4655" s="12">
        <v>3</v>
      </c>
      <c r="G4655" s="14">
        <v>30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1577</v>
      </c>
      <c r="B4656" s="12">
        <v>80</v>
      </c>
      <c r="C4656" s="12">
        <v>80</v>
      </c>
      <c r="D4656" s="12" t="s">
        <v>588</v>
      </c>
      <c r="E4656" s="12">
        <v>30</v>
      </c>
      <c r="F4656" s="12">
        <v>3</v>
      </c>
      <c r="G4656" s="14">
        <v>30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 s="18" customFormat="1">
      <c r="A4657" s="17" t="s">
        <v>1577</v>
      </c>
      <c r="B4657" s="18">
        <v>80</v>
      </c>
      <c r="C4657" s="18">
        <v>80</v>
      </c>
      <c r="D4657" s="18" t="s">
        <v>1578</v>
      </c>
      <c r="E4657" s="18">
        <v>20</v>
      </c>
      <c r="F4657" s="18">
        <v>1</v>
      </c>
      <c r="G4657" s="16">
        <v>30</v>
      </c>
      <c r="H4657" s="18">
        <v>0</v>
      </c>
      <c r="I4657" s="18">
        <v>249</v>
      </c>
      <c r="J4657" s="18">
        <v>0</v>
      </c>
      <c r="K4657" s="18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1577</v>
      </c>
      <c r="B4658" s="12">
        <v>56</v>
      </c>
      <c r="C4658" s="12">
        <v>126</v>
      </c>
      <c r="D4658" s="12" t="s">
        <v>592</v>
      </c>
      <c r="E4658" s="12">
        <v>20</v>
      </c>
      <c r="F4658" s="12">
        <v>3</v>
      </c>
      <c r="G4658" s="14">
        <v>30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1577</v>
      </c>
      <c r="B4659" s="12">
        <v>56</v>
      </c>
      <c r="C4659" s="12">
        <v>126</v>
      </c>
      <c r="D4659" s="12" t="s">
        <v>590</v>
      </c>
      <c r="E4659" s="12">
        <v>20</v>
      </c>
      <c r="F4659" s="12">
        <v>3</v>
      </c>
      <c r="G4659" s="14">
        <v>30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1577</v>
      </c>
      <c r="B4660" s="12">
        <v>56</v>
      </c>
      <c r="C4660" s="12">
        <v>126</v>
      </c>
      <c r="D4660" s="12" t="s">
        <v>586</v>
      </c>
      <c r="E4660" s="12">
        <v>20</v>
      </c>
      <c r="F4660" s="12">
        <v>3</v>
      </c>
      <c r="G4660" s="14">
        <v>30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1577</v>
      </c>
      <c r="B4661" s="12">
        <v>56</v>
      </c>
      <c r="C4661" s="12">
        <v>126</v>
      </c>
      <c r="D4661" s="12" t="s">
        <v>584</v>
      </c>
      <c r="E4661" s="12">
        <v>20</v>
      </c>
      <c r="F4661" s="12">
        <v>3</v>
      </c>
      <c r="G4661" s="14">
        <v>30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1577</v>
      </c>
      <c r="B4662" s="12">
        <v>56</v>
      </c>
      <c r="C4662" s="12">
        <v>126</v>
      </c>
      <c r="D4662" s="12" t="s">
        <v>588</v>
      </c>
      <c r="E4662" s="12">
        <v>20</v>
      </c>
      <c r="F4662" s="12">
        <v>3</v>
      </c>
      <c r="G4662" s="14">
        <v>30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1577</v>
      </c>
      <c r="B4663" s="12">
        <v>66</v>
      </c>
      <c r="C4663" s="12">
        <v>162</v>
      </c>
      <c r="D4663" s="12" t="s">
        <v>592</v>
      </c>
      <c r="E4663" s="12">
        <v>20</v>
      </c>
      <c r="F4663" s="12">
        <v>3</v>
      </c>
      <c r="G4663" s="14">
        <v>30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1577</v>
      </c>
      <c r="B4664" s="12">
        <v>66</v>
      </c>
      <c r="C4664" s="12">
        <v>162</v>
      </c>
      <c r="D4664" s="12" t="s">
        <v>590</v>
      </c>
      <c r="E4664" s="12">
        <v>20</v>
      </c>
      <c r="F4664" s="12">
        <v>3</v>
      </c>
      <c r="G4664" s="14">
        <v>30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>
      <c r="A4665" s="11" t="s">
        <v>1577</v>
      </c>
      <c r="B4665" s="12">
        <v>66</v>
      </c>
      <c r="C4665" s="12">
        <v>162</v>
      </c>
      <c r="D4665" s="12" t="s">
        <v>586</v>
      </c>
      <c r="E4665" s="12">
        <v>20</v>
      </c>
      <c r="F4665" s="12">
        <v>3</v>
      </c>
      <c r="G4665" s="14">
        <v>30</v>
      </c>
      <c r="H4665" s="12">
        <v>0</v>
      </c>
      <c r="I4665" s="12">
        <v>246</v>
      </c>
      <c r="J4665" s="12">
        <v>0</v>
      </c>
      <c r="K4665" s="12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1577</v>
      </c>
      <c r="B4666" s="12">
        <v>66</v>
      </c>
      <c r="C4666" s="12">
        <v>162</v>
      </c>
      <c r="D4666" s="12" t="s">
        <v>584</v>
      </c>
      <c r="E4666" s="12">
        <v>20</v>
      </c>
      <c r="F4666" s="12">
        <v>3</v>
      </c>
      <c r="G4666" s="14">
        <v>30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1577</v>
      </c>
      <c r="B4667" s="12">
        <v>66</v>
      </c>
      <c r="C4667" s="12">
        <v>162</v>
      </c>
      <c r="D4667" s="12" t="s">
        <v>588</v>
      </c>
      <c r="E4667" s="12">
        <v>20</v>
      </c>
      <c r="F4667" s="12">
        <v>3</v>
      </c>
      <c r="G4667" s="14">
        <v>30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 s="18" customFormat="1">
      <c r="A4668" s="17" t="s">
        <v>1577</v>
      </c>
      <c r="B4668" s="18">
        <v>66</v>
      </c>
      <c r="C4668" s="18">
        <v>162</v>
      </c>
      <c r="D4668" s="18" t="s">
        <v>1578</v>
      </c>
      <c r="E4668" s="18">
        <v>20</v>
      </c>
      <c r="F4668" s="18">
        <v>1</v>
      </c>
      <c r="G4668" s="16">
        <v>30</v>
      </c>
      <c r="H4668" s="18">
        <v>0</v>
      </c>
      <c r="I4668" s="18">
        <v>249</v>
      </c>
      <c r="J4668" s="18">
        <v>0</v>
      </c>
      <c r="K4668" s="18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1577</v>
      </c>
      <c r="B4669" s="12">
        <v>123</v>
      </c>
      <c r="C4669" s="12">
        <v>116</v>
      </c>
      <c r="D4669" s="12" t="s">
        <v>592</v>
      </c>
      <c r="E4669" s="12">
        <v>20</v>
      </c>
      <c r="F4669" s="12">
        <v>3</v>
      </c>
      <c r="G4669" s="14">
        <v>30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1577</v>
      </c>
      <c r="B4670" s="12">
        <v>123</v>
      </c>
      <c r="C4670" s="12">
        <v>116</v>
      </c>
      <c r="D4670" s="12" t="s">
        <v>590</v>
      </c>
      <c r="E4670" s="12">
        <v>20</v>
      </c>
      <c r="F4670" s="12">
        <v>3</v>
      </c>
      <c r="G4670" s="14">
        <v>30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1577</v>
      </c>
      <c r="B4671" s="12">
        <v>123</v>
      </c>
      <c r="C4671" s="12">
        <v>116</v>
      </c>
      <c r="D4671" s="12" t="s">
        <v>586</v>
      </c>
      <c r="E4671" s="12">
        <v>20</v>
      </c>
      <c r="F4671" s="12">
        <v>3</v>
      </c>
      <c r="G4671" s="14">
        <v>30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1577</v>
      </c>
      <c r="B4672" s="12">
        <v>123</v>
      </c>
      <c r="C4672" s="12">
        <v>116</v>
      </c>
      <c r="D4672" s="12" t="s">
        <v>584</v>
      </c>
      <c r="E4672" s="12">
        <v>20</v>
      </c>
      <c r="F4672" s="12">
        <v>3</v>
      </c>
      <c r="G4672" s="14">
        <v>30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1577</v>
      </c>
      <c r="B4673" s="12">
        <v>123</v>
      </c>
      <c r="C4673" s="12">
        <v>116</v>
      </c>
      <c r="D4673" s="12" t="s">
        <v>588</v>
      </c>
      <c r="E4673" s="12">
        <v>20</v>
      </c>
      <c r="F4673" s="12">
        <v>3</v>
      </c>
      <c r="G4673" s="14">
        <v>30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>
      <c r="A4674" s="11" t="s">
        <v>1577</v>
      </c>
      <c r="B4674" s="12">
        <v>176</v>
      </c>
      <c r="C4674" s="12">
        <v>122</v>
      </c>
      <c r="D4674" s="12" t="s">
        <v>592</v>
      </c>
      <c r="E4674" s="12">
        <v>30</v>
      </c>
      <c r="F4674" s="12">
        <v>3</v>
      </c>
      <c r="G4674" s="14">
        <v>30</v>
      </c>
      <c r="H4674" s="12">
        <v>0</v>
      </c>
      <c r="I4674" s="12">
        <v>246</v>
      </c>
      <c r="J4674" s="12">
        <v>0</v>
      </c>
      <c r="K4674" s="12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1577</v>
      </c>
      <c r="B4675" s="12">
        <v>176</v>
      </c>
      <c r="C4675" s="12">
        <v>122</v>
      </c>
      <c r="D4675" s="12" t="s">
        <v>590</v>
      </c>
      <c r="E4675" s="12">
        <v>30</v>
      </c>
      <c r="F4675" s="12">
        <v>3</v>
      </c>
      <c r="G4675" s="14">
        <v>30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>
      <c r="A4676" s="11" t="s">
        <v>1577</v>
      </c>
      <c r="B4676" s="12">
        <v>176</v>
      </c>
      <c r="C4676" s="12">
        <v>122</v>
      </c>
      <c r="D4676" s="12" t="s">
        <v>586</v>
      </c>
      <c r="E4676" s="12">
        <v>30</v>
      </c>
      <c r="F4676" s="12">
        <v>3</v>
      </c>
      <c r="G4676" s="14">
        <v>30</v>
      </c>
      <c r="H4676" s="12">
        <v>0</v>
      </c>
      <c r="I4676" s="12">
        <v>246</v>
      </c>
      <c r="J4676" s="12">
        <v>0</v>
      </c>
      <c r="K4676" s="12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1577</v>
      </c>
      <c r="B4677" s="12">
        <v>176</v>
      </c>
      <c r="C4677" s="12">
        <v>122</v>
      </c>
      <c r="D4677" s="12" t="s">
        <v>584</v>
      </c>
      <c r="E4677" s="12">
        <v>30</v>
      </c>
      <c r="F4677" s="12">
        <v>3</v>
      </c>
      <c r="G4677" s="14">
        <v>30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1577</v>
      </c>
      <c r="B4678" s="12">
        <v>176</v>
      </c>
      <c r="C4678" s="12">
        <v>122</v>
      </c>
      <c r="D4678" s="12" t="s">
        <v>588</v>
      </c>
      <c r="E4678" s="12">
        <v>30</v>
      </c>
      <c r="F4678" s="12">
        <v>3</v>
      </c>
      <c r="G4678" s="14">
        <v>30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 s="18" customFormat="1">
      <c r="A4679" s="17" t="s">
        <v>1577</v>
      </c>
      <c r="B4679" s="18">
        <v>176</v>
      </c>
      <c r="C4679" s="18">
        <v>122</v>
      </c>
      <c r="D4679" s="18" t="s">
        <v>1578</v>
      </c>
      <c r="E4679" s="18">
        <v>20</v>
      </c>
      <c r="F4679" s="18">
        <v>1</v>
      </c>
      <c r="G4679" s="16">
        <v>30</v>
      </c>
      <c r="H4679" s="18">
        <v>0</v>
      </c>
      <c r="I4679" s="18">
        <v>249</v>
      </c>
      <c r="J4679" s="18">
        <v>0</v>
      </c>
      <c r="K4679" s="18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1577</v>
      </c>
      <c r="B4680" s="12">
        <v>76</v>
      </c>
      <c r="C4680" s="12">
        <v>170</v>
      </c>
      <c r="D4680" s="12" t="s">
        <v>592</v>
      </c>
      <c r="E4680" s="12">
        <v>10</v>
      </c>
      <c r="F4680" s="12">
        <v>3</v>
      </c>
      <c r="G4680" s="12">
        <v>120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1577</v>
      </c>
      <c r="B4681" s="12">
        <v>76</v>
      </c>
      <c r="C4681" s="12">
        <v>170</v>
      </c>
      <c r="D4681" s="12" t="s">
        <v>590</v>
      </c>
      <c r="E4681" s="12">
        <v>10</v>
      </c>
      <c r="F4681" s="12">
        <v>3</v>
      </c>
      <c r="G4681" s="12">
        <v>120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>
      <c r="A4682" s="11" t="s">
        <v>1577</v>
      </c>
      <c r="B4682" s="12">
        <v>76</v>
      </c>
      <c r="C4682" s="12">
        <v>170</v>
      </c>
      <c r="D4682" s="12" t="s">
        <v>586</v>
      </c>
      <c r="E4682" s="12">
        <v>10</v>
      </c>
      <c r="F4682" s="12">
        <v>3</v>
      </c>
      <c r="G4682" s="12">
        <v>120</v>
      </c>
      <c r="H4682" s="12">
        <v>0</v>
      </c>
      <c r="I4682" s="12">
        <v>246</v>
      </c>
      <c r="J4682" s="12">
        <v>0</v>
      </c>
      <c r="K4682" s="12">
        <v>0</v>
      </c>
      <c r="L4682" s="12">
        <v>0</v>
      </c>
      <c r="M4682" s="12">
        <v>0</v>
      </c>
      <c r="N4682" s="12">
        <v>0</v>
      </c>
    </row>
    <row r="4683" spans="1:14">
      <c r="A4683" s="11" t="s">
        <v>1577</v>
      </c>
      <c r="B4683" s="12">
        <v>76</v>
      </c>
      <c r="C4683" s="12">
        <v>170</v>
      </c>
      <c r="D4683" s="12" t="s">
        <v>584</v>
      </c>
      <c r="E4683" s="12">
        <v>10</v>
      </c>
      <c r="F4683" s="12">
        <v>3</v>
      </c>
      <c r="G4683" s="12">
        <v>120</v>
      </c>
      <c r="H4683" s="12">
        <v>0</v>
      </c>
      <c r="I4683" s="12">
        <v>246</v>
      </c>
      <c r="J4683" s="12">
        <v>0</v>
      </c>
      <c r="K4683" s="12">
        <v>0</v>
      </c>
      <c r="L4683" s="12">
        <v>0</v>
      </c>
      <c r="M4683" s="12">
        <v>0</v>
      </c>
      <c r="N4683" s="12">
        <v>0</v>
      </c>
    </row>
    <row r="4684" spans="1:14">
      <c r="A4684" s="11" t="s">
        <v>1577</v>
      </c>
      <c r="B4684" s="12">
        <v>76</v>
      </c>
      <c r="C4684" s="12">
        <v>170</v>
      </c>
      <c r="D4684" s="12" t="s">
        <v>588</v>
      </c>
      <c r="E4684" s="12">
        <v>10</v>
      </c>
      <c r="F4684" s="12">
        <v>3</v>
      </c>
      <c r="G4684" s="12">
        <v>120</v>
      </c>
      <c r="H4684" s="12">
        <v>0</v>
      </c>
      <c r="I4684" s="12">
        <v>246</v>
      </c>
      <c r="J4684" s="12">
        <v>0</v>
      </c>
      <c r="K4684" s="12">
        <v>0</v>
      </c>
      <c r="L4684" s="12">
        <v>0</v>
      </c>
      <c r="M4684" s="12">
        <v>0</v>
      </c>
      <c r="N4684" s="12">
        <v>0</v>
      </c>
    </row>
    <row r="4685" spans="1:14" s="18" customFormat="1">
      <c r="A4685" s="17" t="s">
        <v>1577</v>
      </c>
      <c r="B4685" s="18">
        <v>83</v>
      </c>
      <c r="C4685" s="18">
        <v>168</v>
      </c>
      <c r="D4685" s="18" t="s">
        <v>1579</v>
      </c>
      <c r="E4685" s="18">
        <v>0</v>
      </c>
      <c r="F4685" s="18">
        <v>1</v>
      </c>
      <c r="G4685" s="18">
        <v>120</v>
      </c>
      <c r="H4685" s="18">
        <v>0</v>
      </c>
      <c r="I4685" s="18">
        <v>249</v>
      </c>
      <c r="J4685" s="18">
        <v>0</v>
      </c>
      <c r="K4685" s="18">
        <v>0</v>
      </c>
      <c r="L4685" s="12">
        <v>0</v>
      </c>
      <c r="M4685" s="12">
        <v>0</v>
      </c>
      <c r="N4685" s="12">
        <v>0</v>
      </c>
    </row>
    <row r="4687" spans="1:14">
      <c r="A4687" s="11" t="s">
        <v>1580</v>
      </c>
    </row>
    <row r="4688" spans="1:14">
      <c r="A4688" s="11" t="s">
        <v>1581</v>
      </c>
      <c r="B4688" s="12">
        <v>150</v>
      </c>
      <c r="C4688" s="12">
        <v>150</v>
      </c>
      <c r="D4688" s="12" t="s">
        <v>592</v>
      </c>
      <c r="E4688" s="12">
        <v>100</v>
      </c>
      <c r="F4688" s="12">
        <v>60</v>
      </c>
      <c r="G4688" s="12">
        <v>80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1581</v>
      </c>
      <c r="B4689" s="12">
        <v>150</v>
      </c>
      <c r="C4689" s="12">
        <v>150</v>
      </c>
      <c r="D4689" s="12" t="s">
        <v>590</v>
      </c>
      <c r="E4689" s="12">
        <v>100</v>
      </c>
      <c r="F4689" s="12">
        <v>60</v>
      </c>
      <c r="G4689" s="12">
        <v>80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1581</v>
      </c>
      <c r="B4690" s="12">
        <v>150</v>
      </c>
      <c r="C4690" s="12">
        <v>150</v>
      </c>
      <c r="D4690" s="12" t="s">
        <v>586</v>
      </c>
      <c r="E4690" s="12">
        <v>100</v>
      </c>
      <c r="F4690" s="12">
        <v>60</v>
      </c>
      <c r="G4690" s="12">
        <v>80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>
      <c r="A4691" s="11" t="s">
        <v>1581</v>
      </c>
      <c r="B4691" s="12">
        <v>150</v>
      </c>
      <c r="C4691" s="12">
        <v>150</v>
      </c>
      <c r="D4691" s="12" t="s">
        <v>584</v>
      </c>
      <c r="E4691" s="12">
        <v>100</v>
      </c>
      <c r="F4691" s="12">
        <v>60</v>
      </c>
      <c r="G4691" s="12">
        <v>80</v>
      </c>
      <c r="H4691" s="12">
        <v>0</v>
      </c>
      <c r="I4691" s="12">
        <v>246</v>
      </c>
      <c r="J4691" s="12">
        <v>0</v>
      </c>
      <c r="K4691" s="12">
        <v>0</v>
      </c>
      <c r="L4691" s="12">
        <v>0</v>
      </c>
      <c r="M4691" s="12">
        <v>0</v>
      </c>
      <c r="N4691" s="12">
        <v>0</v>
      </c>
    </row>
    <row r="4692" spans="1:14">
      <c r="A4692" s="11" t="s">
        <v>1581</v>
      </c>
      <c r="B4692" s="12">
        <v>150</v>
      </c>
      <c r="C4692" s="12">
        <v>150</v>
      </c>
      <c r="D4692" s="12" t="s">
        <v>588</v>
      </c>
      <c r="E4692" s="12">
        <v>100</v>
      </c>
      <c r="F4692" s="12">
        <v>60</v>
      </c>
      <c r="G4692" s="12">
        <v>80</v>
      </c>
      <c r="H4692" s="12">
        <v>0</v>
      </c>
      <c r="I4692" s="12">
        <v>246</v>
      </c>
      <c r="J4692" s="12">
        <v>0</v>
      </c>
      <c r="K4692" s="12">
        <v>0</v>
      </c>
      <c r="L4692" s="12">
        <v>0</v>
      </c>
      <c r="M4692" s="12">
        <v>0</v>
      </c>
      <c r="N4692" s="12">
        <v>0</v>
      </c>
    </row>
    <row r="4693" spans="1:14">
      <c r="A4693" s="11" t="s">
        <v>1581</v>
      </c>
      <c r="B4693" s="12">
        <v>150</v>
      </c>
      <c r="C4693" s="12">
        <v>150</v>
      </c>
      <c r="D4693" s="12" t="s">
        <v>1582</v>
      </c>
      <c r="E4693" s="12">
        <v>100</v>
      </c>
      <c r="F4693" s="12">
        <v>7</v>
      </c>
      <c r="G4693" s="12">
        <v>80</v>
      </c>
      <c r="H4693" s="12">
        <v>0</v>
      </c>
      <c r="I4693" s="12">
        <v>246</v>
      </c>
      <c r="J4693" s="12">
        <v>0</v>
      </c>
      <c r="K4693" s="12">
        <v>0</v>
      </c>
      <c r="L4693" s="12">
        <v>0</v>
      </c>
      <c r="M4693" s="12">
        <v>0</v>
      </c>
      <c r="N4693" s="12">
        <v>0</v>
      </c>
    </row>
    <row r="4694" spans="1:14">
      <c r="A4694" s="11" t="s">
        <v>1581</v>
      </c>
      <c r="B4694" s="12">
        <v>150</v>
      </c>
      <c r="C4694" s="12">
        <v>150</v>
      </c>
      <c r="D4694" s="12" t="s">
        <v>1575</v>
      </c>
      <c r="E4694" s="12">
        <v>100</v>
      </c>
      <c r="F4694" s="12">
        <v>7</v>
      </c>
      <c r="G4694" s="12">
        <v>80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>
      <c r="A4695" s="11" t="s">
        <v>1581</v>
      </c>
      <c r="B4695" s="12">
        <v>150</v>
      </c>
      <c r="C4695" s="12">
        <v>150</v>
      </c>
      <c r="D4695" s="12" t="s">
        <v>1583</v>
      </c>
      <c r="E4695" s="12">
        <v>100</v>
      </c>
      <c r="F4695" s="12">
        <v>7</v>
      </c>
      <c r="G4695" s="12">
        <v>80</v>
      </c>
      <c r="H4695" s="12">
        <v>0</v>
      </c>
      <c r="I4695" s="12">
        <v>246</v>
      </c>
      <c r="J4695" s="12">
        <v>0</v>
      </c>
      <c r="K4695" s="12">
        <v>0</v>
      </c>
      <c r="L4695" s="12">
        <v>0</v>
      </c>
      <c r="M4695" s="12">
        <v>0</v>
      </c>
      <c r="N4695" s="12">
        <v>0</v>
      </c>
    </row>
    <row r="4696" spans="1:14">
      <c r="A4696" s="11" t="s">
        <v>1581</v>
      </c>
      <c r="B4696" s="12">
        <v>150</v>
      </c>
      <c r="C4696" s="12">
        <v>150</v>
      </c>
      <c r="D4696" s="12" t="s">
        <v>1584</v>
      </c>
      <c r="E4696" s="12">
        <v>100</v>
      </c>
      <c r="F4696" s="12">
        <v>7</v>
      </c>
      <c r="G4696" s="12">
        <v>80</v>
      </c>
      <c r="H4696" s="12">
        <v>0</v>
      </c>
      <c r="I4696" s="12">
        <v>246</v>
      </c>
      <c r="J4696" s="12">
        <v>0</v>
      </c>
      <c r="K4696" s="12">
        <v>0</v>
      </c>
      <c r="L4696" s="12">
        <v>0</v>
      </c>
      <c r="M4696" s="12">
        <v>0</v>
      </c>
      <c r="N4696" s="12">
        <v>0</v>
      </c>
    </row>
    <row r="4697" spans="1:14">
      <c r="A4697" s="11" t="s">
        <v>1581</v>
      </c>
      <c r="B4697" s="12">
        <v>150</v>
      </c>
      <c r="C4697" s="12">
        <v>150</v>
      </c>
      <c r="D4697" s="12" t="s">
        <v>1585</v>
      </c>
      <c r="E4697" s="12">
        <v>100</v>
      </c>
      <c r="F4697" s="12">
        <v>7</v>
      </c>
      <c r="G4697" s="12">
        <v>80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 s="18" customFormat="1">
      <c r="A4698" s="17" t="s">
        <v>1581</v>
      </c>
      <c r="B4698" s="18">
        <v>150</v>
      </c>
      <c r="C4698" s="18">
        <v>170</v>
      </c>
      <c r="D4698" s="18" t="s">
        <v>1570</v>
      </c>
      <c r="E4698" s="18">
        <v>150</v>
      </c>
      <c r="F4698" s="18">
        <v>2</v>
      </c>
      <c r="G4698" s="18">
        <v>60</v>
      </c>
      <c r="H4698" s="18">
        <v>0</v>
      </c>
      <c r="I4698" s="18">
        <v>249</v>
      </c>
      <c r="J4698" s="18">
        <v>0</v>
      </c>
      <c r="K4698" s="18">
        <v>0</v>
      </c>
      <c r="L4698" s="12">
        <v>0</v>
      </c>
      <c r="M4698" s="12">
        <v>0</v>
      </c>
      <c r="N4698" s="12">
        <v>0</v>
      </c>
    </row>
    <row r="4700" spans="1:14">
      <c r="A4700" s="11" t="s">
        <v>1581</v>
      </c>
      <c r="B4700" s="12">
        <v>61</v>
      </c>
      <c r="C4700" s="12">
        <v>44</v>
      </c>
      <c r="D4700" s="12" t="s">
        <v>592</v>
      </c>
      <c r="E4700" s="12">
        <v>20</v>
      </c>
      <c r="F4700" s="12">
        <v>3</v>
      </c>
      <c r="G4700" s="14">
        <v>30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1581</v>
      </c>
      <c r="B4701" s="12">
        <v>61</v>
      </c>
      <c r="C4701" s="12">
        <v>44</v>
      </c>
      <c r="D4701" s="12" t="s">
        <v>590</v>
      </c>
      <c r="E4701" s="12">
        <v>20</v>
      </c>
      <c r="F4701" s="12">
        <v>3</v>
      </c>
      <c r="G4701" s="14">
        <v>30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>
      <c r="A4702" s="11" t="s">
        <v>1581</v>
      </c>
      <c r="B4702" s="12">
        <v>61</v>
      </c>
      <c r="C4702" s="12">
        <v>44</v>
      </c>
      <c r="D4702" s="12" t="s">
        <v>586</v>
      </c>
      <c r="E4702" s="12">
        <v>20</v>
      </c>
      <c r="F4702" s="12">
        <v>3</v>
      </c>
      <c r="G4702" s="14">
        <v>30</v>
      </c>
      <c r="H4702" s="12">
        <v>0</v>
      </c>
      <c r="I4702" s="12">
        <v>246</v>
      </c>
      <c r="J4702" s="12">
        <v>0</v>
      </c>
      <c r="K4702" s="12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1581</v>
      </c>
      <c r="B4703" s="12">
        <v>61</v>
      </c>
      <c r="C4703" s="12">
        <v>44</v>
      </c>
      <c r="D4703" s="12" t="s">
        <v>584</v>
      </c>
      <c r="E4703" s="12">
        <v>20</v>
      </c>
      <c r="F4703" s="12">
        <v>3</v>
      </c>
      <c r="G4703" s="14">
        <v>30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>
      <c r="A4704" s="11" t="s">
        <v>1581</v>
      </c>
      <c r="B4704" s="12">
        <v>61</v>
      </c>
      <c r="C4704" s="12">
        <v>44</v>
      </c>
      <c r="D4704" s="12" t="s">
        <v>588</v>
      </c>
      <c r="E4704" s="12">
        <v>20</v>
      </c>
      <c r="F4704" s="12">
        <v>3</v>
      </c>
      <c r="G4704" s="14">
        <v>30</v>
      </c>
      <c r="H4704" s="12">
        <v>0</v>
      </c>
      <c r="I4704" s="12">
        <v>246</v>
      </c>
      <c r="J4704" s="12">
        <v>0</v>
      </c>
      <c r="K4704" s="12">
        <v>0</v>
      </c>
      <c r="L4704" s="12">
        <v>0</v>
      </c>
      <c r="M4704" s="12">
        <v>0</v>
      </c>
      <c r="N4704" s="12">
        <v>0</v>
      </c>
    </row>
    <row r="4705" spans="1:14" s="18" customFormat="1">
      <c r="A4705" s="17" t="s">
        <v>1581</v>
      </c>
      <c r="B4705" s="18">
        <v>150</v>
      </c>
      <c r="C4705" s="18">
        <v>170</v>
      </c>
      <c r="D4705" s="18" t="s">
        <v>1578</v>
      </c>
      <c r="E4705" s="18">
        <v>20</v>
      </c>
      <c r="F4705" s="18">
        <v>1</v>
      </c>
      <c r="G4705" s="16">
        <v>30</v>
      </c>
      <c r="H4705" s="18">
        <v>0</v>
      </c>
      <c r="I4705" s="18">
        <v>249</v>
      </c>
      <c r="J4705" s="18">
        <v>0</v>
      </c>
      <c r="K4705" s="18">
        <v>0</v>
      </c>
      <c r="L4705" s="12">
        <v>0</v>
      </c>
      <c r="M4705" s="12">
        <v>0</v>
      </c>
      <c r="N4705" s="12">
        <v>0</v>
      </c>
    </row>
    <row r="4706" spans="1:14">
      <c r="A4706" s="11" t="s">
        <v>1581</v>
      </c>
      <c r="B4706" s="12">
        <v>33</v>
      </c>
      <c r="C4706" s="12">
        <v>88</v>
      </c>
      <c r="D4706" s="12" t="s">
        <v>592</v>
      </c>
      <c r="E4706" s="12">
        <v>20</v>
      </c>
      <c r="F4706" s="12">
        <v>3</v>
      </c>
      <c r="G4706" s="14">
        <v>30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1581</v>
      </c>
      <c r="B4707" s="12">
        <v>33</v>
      </c>
      <c r="C4707" s="12">
        <v>88</v>
      </c>
      <c r="D4707" s="12" t="s">
        <v>590</v>
      </c>
      <c r="E4707" s="12">
        <v>20</v>
      </c>
      <c r="F4707" s="12">
        <v>3</v>
      </c>
      <c r="G4707" s="14">
        <v>30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>
      <c r="A4708" s="11" t="s">
        <v>1581</v>
      </c>
      <c r="B4708" s="12">
        <v>33</v>
      </c>
      <c r="C4708" s="12">
        <v>88</v>
      </c>
      <c r="D4708" s="12" t="s">
        <v>586</v>
      </c>
      <c r="E4708" s="12">
        <v>20</v>
      </c>
      <c r="F4708" s="12">
        <v>3</v>
      </c>
      <c r="G4708" s="14">
        <v>30</v>
      </c>
      <c r="H4708" s="12">
        <v>0</v>
      </c>
      <c r="I4708" s="12">
        <v>246</v>
      </c>
      <c r="J4708" s="12">
        <v>0</v>
      </c>
      <c r="K4708" s="12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1581</v>
      </c>
      <c r="B4709" s="12">
        <v>33</v>
      </c>
      <c r="C4709" s="12">
        <v>88</v>
      </c>
      <c r="D4709" s="12" t="s">
        <v>584</v>
      </c>
      <c r="E4709" s="12">
        <v>20</v>
      </c>
      <c r="F4709" s="12">
        <v>3</v>
      </c>
      <c r="G4709" s="14">
        <v>30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1581</v>
      </c>
      <c r="B4710" s="12">
        <v>33</v>
      </c>
      <c r="C4710" s="12">
        <v>88</v>
      </c>
      <c r="D4710" s="12" t="s">
        <v>588</v>
      </c>
      <c r="E4710" s="12">
        <v>20</v>
      </c>
      <c r="F4710" s="12">
        <v>3</v>
      </c>
      <c r="G4710" s="14">
        <v>30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 s="18" customFormat="1">
      <c r="A4711" s="17" t="s">
        <v>1581</v>
      </c>
      <c r="B4711" s="18">
        <v>33</v>
      </c>
      <c r="C4711" s="18">
        <v>88</v>
      </c>
      <c r="D4711" s="18" t="s">
        <v>1578</v>
      </c>
      <c r="E4711" s="18">
        <v>20</v>
      </c>
      <c r="F4711" s="18">
        <v>1</v>
      </c>
      <c r="G4711" s="16">
        <v>30</v>
      </c>
      <c r="H4711" s="18">
        <v>0</v>
      </c>
      <c r="I4711" s="18">
        <v>249</v>
      </c>
      <c r="J4711" s="18">
        <v>0</v>
      </c>
      <c r="K4711" s="18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1581</v>
      </c>
      <c r="B4712" s="12">
        <v>19</v>
      </c>
      <c r="C4712" s="12">
        <v>144</v>
      </c>
      <c r="D4712" s="12" t="s">
        <v>592</v>
      </c>
      <c r="E4712" s="12">
        <v>20</v>
      </c>
      <c r="F4712" s="12">
        <v>3</v>
      </c>
      <c r="G4712" s="14">
        <v>30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1581</v>
      </c>
      <c r="B4713" s="12">
        <v>19</v>
      </c>
      <c r="C4713" s="12">
        <v>144</v>
      </c>
      <c r="D4713" s="12" t="s">
        <v>590</v>
      </c>
      <c r="E4713" s="12">
        <v>20</v>
      </c>
      <c r="F4713" s="12">
        <v>3</v>
      </c>
      <c r="G4713" s="14">
        <v>30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>
      <c r="A4714" s="11" t="s">
        <v>1581</v>
      </c>
      <c r="B4714" s="12">
        <v>19</v>
      </c>
      <c r="C4714" s="12">
        <v>144</v>
      </c>
      <c r="D4714" s="12" t="s">
        <v>586</v>
      </c>
      <c r="E4714" s="12">
        <v>20</v>
      </c>
      <c r="F4714" s="12">
        <v>3</v>
      </c>
      <c r="G4714" s="14">
        <v>30</v>
      </c>
      <c r="H4714" s="12">
        <v>0</v>
      </c>
      <c r="I4714" s="12">
        <v>246</v>
      </c>
      <c r="J4714" s="12">
        <v>0</v>
      </c>
      <c r="K4714" s="12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1581</v>
      </c>
      <c r="B4715" s="12">
        <v>19</v>
      </c>
      <c r="C4715" s="12">
        <v>144</v>
      </c>
      <c r="D4715" s="12" t="s">
        <v>584</v>
      </c>
      <c r="E4715" s="12">
        <v>20</v>
      </c>
      <c r="F4715" s="12">
        <v>3</v>
      </c>
      <c r="G4715" s="14">
        <v>30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>
      <c r="A4716" s="11" t="s">
        <v>1581</v>
      </c>
      <c r="B4716" s="12">
        <v>19</v>
      </c>
      <c r="C4716" s="12">
        <v>144</v>
      </c>
      <c r="D4716" s="12" t="s">
        <v>588</v>
      </c>
      <c r="E4716" s="12">
        <v>20</v>
      </c>
      <c r="F4716" s="12">
        <v>3</v>
      </c>
      <c r="G4716" s="14">
        <v>30</v>
      </c>
      <c r="H4716" s="12">
        <v>0</v>
      </c>
      <c r="I4716" s="12">
        <v>246</v>
      </c>
      <c r="J4716" s="12">
        <v>0</v>
      </c>
      <c r="K4716" s="12">
        <v>0</v>
      </c>
      <c r="L4716" s="12">
        <v>0</v>
      </c>
      <c r="M4716" s="12">
        <v>0</v>
      </c>
      <c r="N4716" s="12">
        <v>0</v>
      </c>
    </row>
    <row r="4717" spans="1:14" s="18" customFormat="1">
      <c r="A4717" s="17" t="s">
        <v>1581</v>
      </c>
      <c r="B4717" s="18">
        <v>19</v>
      </c>
      <c r="C4717" s="18">
        <v>144</v>
      </c>
      <c r="D4717" s="18" t="s">
        <v>1578</v>
      </c>
      <c r="E4717" s="18">
        <v>20</v>
      </c>
      <c r="F4717" s="18">
        <v>1</v>
      </c>
      <c r="G4717" s="16">
        <v>30</v>
      </c>
      <c r="H4717" s="18">
        <v>0</v>
      </c>
      <c r="I4717" s="18">
        <v>249</v>
      </c>
      <c r="J4717" s="18">
        <v>0</v>
      </c>
      <c r="K4717" s="18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1581</v>
      </c>
      <c r="B4718" s="12">
        <v>62</v>
      </c>
      <c r="C4718" s="12">
        <v>197</v>
      </c>
      <c r="D4718" s="12" t="s">
        <v>592</v>
      </c>
      <c r="E4718" s="12">
        <v>20</v>
      </c>
      <c r="F4718" s="12">
        <v>3</v>
      </c>
      <c r="G4718" s="14">
        <v>30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1581</v>
      </c>
      <c r="B4719" s="12">
        <v>62</v>
      </c>
      <c r="C4719" s="12">
        <v>197</v>
      </c>
      <c r="D4719" s="12" t="s">
        <v>590</v>
      </c>
      <c r="E4719" s="12">
        <v>20</v>
      </c>
      <c r="F4719" s="12">
        <v>3</v>
      </c>
      <c r="G4719" s="14">
        <v>30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>
      <c r="A4720" s="11" t="s">
        <v>1581</v>
      </c>
      <c r="B4720" s="12">
        <v>62</v>
      </c>
      <c r="C4720" s="12">
        <v>197</v>
      </c>
      <c r="D4720" s="12" t="s">
        <v>586</v>
      </c>
      <c r="E4720" s="12">
        <v>20</v>
      </c>
      <c r="F4720" s="12">
        <v>3</v>
      </c>
      <c r="G4720" s="14">
        <v>30</v>
      </c>
      <c r="H4720" s="12">
        <v>0</v>
      </c>
      <c r="I4720" s="12">
        <v>246</v>
      </c>
      <c r="J4720" s="12">
        <v>0</v>
      </c>
      <c r="K4720" s="12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1581</v>
      </c>
      <c r="B4721" s="12">
        <v>62</v>
      </c>
      <c r="C4721" s="12">
        <v>197</v>
      </c>
      <c r="D4721" s="12" t="s">
        <v>584</v>
      </c>
      <c r="E4721" s="12">
        <v>20</v>
      </c>
      <c r="F4721" s="12">
        <v>3</v>
      </c>
      <c r="G4721" s="14">
        <v>30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>
      <c r="A4722" s="11" t="s">
        <v>1581</v>
      </c>
      <c r="B4722" s="12">
        <v>62</v>
      </c>
      <c r="C4722" s="12">
        <v>197</v>
      </c>
      <c r="D4722" s="12" t="s">
        <v>588</v>
      </c>
      <c r="E4722" s="12">
        <v>20</v>
      </c>
      <c r="F4722" s="12">
        <v>3</v>
      </c>
      <c r="G4722" s="14">
        <v>30</v>
      </c>
      <c r="H4722" s="12">
        <v>0</v>
      </c>
      <c r="I4722" s="12">
        <v>246</v>
      </c>
      <c r="J4722" s="12">
        <v>0</v>
      </c>
      <c r="K4722" s="12">
        <v>0</v>
      </c>
      <c r="L4722" s="12">
        <v>0</v>
      </c>
      <c r="M4722" s="12">
        <v>0</v>
      </c>
      <c r="N4722" s="12">
        <v>0</v>
      </c>
    </row>
    <row r="4723" spans="1:14" s="18" customFormat="1">
      <c r="A4723" s="17" t="s">
        <v>1581</v>
      </c>
      <c r="B4723" s="18">
        <v>62</v>
      </c>
      <c r="C4723" s="18">
        <v>197</v>
      </c>
      <c r="D4723" s="18" t="s">
        <v>1578</v>
      </c>
      <c r="E4723" s="18">
        <v>20</v>
      </c>
      <c r="F4723" s="18">
        <v>1</v>
      </c>
      <c r="G4723" s="16">
        <v>30</v>
      </c>
      <c r="H4723" s="18">
        <v>0</v>
      </c>
      <c r="I4723" s="18">
        <v>249</v>
      </c>
      <c r="J4723" s="18">
        <v>0</v>
      </c>
      <c r="K4723" s="18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1581</v>
      </c>
      <c r="B4724" s="12">
        <v>50</v>
      </c>
      <c r="C4724" s="12">
        <v>224</v>
      </c>
      <c r="D4724" s="12" t="s">
        <v>592</v>
      </c>
      <c r="E4724" s="12">
        <v>20</v>
      </c>
      <c r="F4724" s="12">
        <v>3</v>
      </c>
      <c r="G4724" s="14">
        <v>30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1581</v>
      </c>
      <c r="B4725" s="12">
        <v>50</v>
      </c>
      <c r="C4725" s="12">
        <v>224</v>
      </c>
      <c r="D4725" s="12" t="s">
        <v>590</v>
      </c>
      <c r="E4725" s="12">
        <v>20</v>
      </c>
      <c r="F4725" s="12">
        <v>3</v>
      </c>
      <c r="G4725" s="14">
        <v>30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>
      <c r="A4726" s="11" t="s">
        <v>1581</v>
      </c>
      <c r="B4726" s="12">
        <v>50</v>
      </c>
      <c r="C4726" s="12">
        <v>224</v>
      </c>
      <c r="D4726" s="12" t="s">
        <v>586</v>
      </c>
      <c r="E4726" s="12">
        <v>20</v>
      </c>
      <c r="F4726" s="12">
        <v>3</v>
      </c>
      <c r="G4726" s="14">
        <v>30</v>
      </c>
      <c r="H4726" s="12">
        <v>0</v>
      </c>
      <c r="I4726" s="12">
        <v>246</v>
      </c>
      <c r="J4726" s="12">
        <v>0</v>
      </c>
      <c r="K4726" s="12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1581</v>
      </c>
      <c r="B4727" s="12">
        <v>50</v>
      </c>
      <c r="C4727" s="12">
        <v>224</v>
      </c>
      <c r="D4727" s="12" t="s">
        <v>584</v>
      </c>
      <c r="E4727" s="12">
        <v>20</v>
      </c>
      <c r="F4727" s="12">
        <v>3</v>
      </c>
      <c r="G4727" s="14">
        <v>30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>
      <c r="A4728" s="11" t="s">
        <v>1581</v>
      </c>
      <c r="B4728" s="12">
        <v>50</v>
      </c>
      <c r="C4728" s="12">
        <v>224</v>
      </c>
      <c r="D4728" s="12" t="s">
        <v>588</v>
      </c>
      <c r="E4728" s="12">
        <v>20</v>
      </c>
      <c r="F4728" s="12">
        <v>3</v>
      </c>
      <c r="G4728" s="14">
        <v>30</v>
      </c>
      <c r="H4728" s="12">
        <v>0</v>
      </c>
      <c r="I4728" s="12">
        <v>246</v>
      </c>
      <c r="J4728" s="12">
        <v>0</v>
      </c>
      <c r="K4728" s="12">
        <v>0</v>
      </c>
      <c r="L4728" s="12">
        <v>0</v>
      </c>
      <c r="M4728" s="12">
        <v>0</v>
      </c>
      <c r="N4728" s="12">
        <v>0</v>
      </c>
    </row>
    <row r="4729" spans="1:14" s="18" customFormat="1">
      <c r="A4729" s="17" t="s">
        <v>1581</v>
      </c>
      <c r="B4729" s="18">
        <v>50</v>
      </c>
      <c r="C4729" s="18">
        <v>224</v>
      </c>
      <c r="D4729" s="18" t="s">
        <v>1578</v>
      </c>
      <c r="E4729" s="18">
        <v>20</v>
      </c>
      <c r="F4729" s="18">
        <v>1</v>
      </c>
      <c r="G4729" s="16">
        <v>30</v>
      </c>
      <c r="H4729" s="18">
        <v>0</v>
      </c>
      <c r="I4729" s="18">
        <v>249</v>
      </c>
      <c r="J4729" s="18">
        <v>0</v>
      </c>
      <c r="K4729" s="18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1581</v>
      </c>
      <c r="B4730" s="12">
        <v>40</v>
      </c>
      <c r="C4730" s="12">
        <v>265</v>
      </c>
      <c r="D4730" s="12" t="s">
        <v>592</v>
      </c>
      <c r="E4730" s="12">
        <v>20</v>
      </c>
      <c r="F4730" s="12">
        <v>3</v>
      </c>
      <c r="G4730" s="14">
        <v>30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1581</v>
      </c>
      <c r="B4731" s="12">
        <v>40</v>
      </c>
      <c r="C4731" s="12">
        <v>265</v>
      </c>
      <c r="D4731" s="12" t="s">
        <v>590</v>
      </c>
      <c r="E4731" s="12">
        <v>20</v>
      </c>
      <c r="F4731" s="12">
        <v>3</v>
      </c>
      <c r="G4731" s="14">
        <v>30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>
      <c r="A4732" s="11" t="s">
        <v>1581</v>
      </c>
      <c r="B4732" s="12">
        <v>40</v>
      </c>
      <c r="C4732" s="12">
        <v>265</v>
      </c>
      <c r="D4732" s="12" t="s">
        <v>586</v>
      </c>
      <c r="E4732" s="12">
        <v>20</v>
      </c>
      <c r="F4732" s="12">
        <v>3</v>
      </c>
      <c r="G4732" s="14">
        <v>30</v>
      </c>
      <c r="H4732" s="12">
        <v>0</v>
      </c>
      <c r="I4732" s="12">
        <v>246</v>
      </c>
      <c r="J4732" s="12">
        <v>0</v>
      </c>
      <c r="K4732" s="12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1581</v>
      </c>
      <c r="B4733" s="12">
        <v>40</v>
      </c>
      <c r="C4733" s="12">
        <v>265</v>
      </c>
      <c r="D4733" s="12" t="s">
        <v>584</v>
      </c>
      <c r="E4733" s="12">
        <v>20</v>
      </c>
      <c r="F4733" s="12">
        <v>3</v>
      </c>
      <c r="G4733" s="14">
        <v>30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>
      <c r="A4734" s="11" t="s">
        <v>1581</v>
      </c>
      <c r="B4734" s="12">
        <v>40</v>
      </c>
      <c r="C4734" s="12">
        <v>265</v>
      </c>
      <c r="D4734" s="12" t="s">
        <v>588</v>
      </c>
      <c r="E4734" s="12">
        <v>20</v>
      </c>
      <c r="F4734" s="12">
        <v>3</v>
      </c>
      <c r="G4734" s="14">
        <v>30</v>
      </c>
      <c r="H4734" s="12">
        <v>0</v>
      </c>
      <c r="I4734" s="12">
        <v>246</v>
      </c>
      <c r="J4734" s="12">
        <v>0</v>
      </c>
      <c r="K4734" s="12">
        <v>0</v>
      </c>
      <c r="L4734" s="12">
        <v>0</v>
      </c>
      <c r="M4734" s="12">
        <v>0</v>
      </c>
      <c r="N4734" s="12">
        <v>0</v>
      </c>
    </row>
    <row r="4735" spans="1:14" s="18" customFormat="1">
      <c r="A4735" s="17" t="s">
        <v>1581</v>
      </c>
      <c r="B4735" s="18">
        <v>40</v>
      </c>
      <c r="C4735" s="18">
        <v>265</v>
      </c>
      <c r="D4735" s="18" t="s">
        <v>1578</v>
      </c>
      <c r="E4735" s="18">
        <v>20</v>
      </c>
      <c r="F4735" s="18">
        <v>1</v>
      </c>
      <c r="G4735" s="16">
        <v>30</v>
      </c>
      <c r="H4735" s="18">
        <v>0</v>
      </c>
      <c r="I4735" s="18">
        <v>249</v>
      </c>
      <c r="J4735" s="18">
        <v>0</v>
      </c>
      <c r="K4735" s="18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1581</v>
      </c>
      <c r="B4736" s="12">
        <v>78</v>
      </c>
      <c r="C4736" s="12">
        <v>256</v>
      </c>
      <c r="D4736" s="12" t="s">
        <v>592</v>
      </c>
      <c r="E4736" s="12">
        <v>20</v>
      </c>
      <c r="F4736" s="12">
        <v>3</v>
      </c>
      <c r="G4736" s="14">
        <v>30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1581</v>
      </c>
      <c r="B4737" s="12">
        <v>78</v>
      </c>
      <c r="C4737" s="12">
        <v>256</v>
      </c>
      <c r="D4737" s="12" t="s">
        <v>590</v>
      </c>
      <c r="E4737" s="12">
        <v>20</v>
      </c>
      <c r="F4737" s="12">
        <v>3</v>
      </c>
      <c r="G4737" s="14">
        <v>30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>
      <c r="A4738" s="11" t="s">
        <v>1581</v>
      </c>
      <c r="B4738" s="12">
        <v>78</v>
      </c>
      <c r="C4738" s="12">
        <v>256</v>
      </c>
      <c r="D4738" s="12" t="s">
        <v>586</v>
      </c>
      <c r="E4738" s="12">
        <v>20</v>
      </c>
      <c r="F4738" s="12">
        <v>3</v>
      </c>
      <c r="G4738" s="14">
        <v>30</v>
      </c>
      <c r="H4738" s="12">
        <v>0</v>
      </c>
      <c r="I4738" s="12">
        <v>246</v>
      </c>
      <c r="J4738" s="12">
        <v>0</v>
      </c>
      <c r="K4738" s="12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1581</v>
      </c>
      <c r="B4739" s="12">
        <v>78</v>
      </c>
      <c r="C4739" s="12">
        <v>256</v>
      </c>
      <c r="D4739" s="12" t="s">
        <v>584</v>
      </c>
      <c r="E4739" s="12">
        <v>20</v>
      </c>
      <c r="F4739" s="12">
        <v>3</v>
      </c>
      <c r="G4739" s="14">
        <v>30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>
      <c r="A4740" s="11" t="s">
        <v>1581</v>
      </c>
      <c r="B4740" s="12">
        <v>78</v>
      </c>
      <c r="C4740" s="12">
        <v>256</v>
      </c>
      <c r="D4740" s="12" t="s">
        <v>588</v>
      </c>
      <c r="E4740" s="12">
        <v>20</v>
      </c>
      <c r="F4740" s="12">
        <v>3</v>
      </c>
      <c r="G4740" s="14">
        <v>30</v>
      </c>
      <c r="H4740" s="12">
        <v>0</v>
      </c>
      <c r="I4740" s="12">
        <v>246</v>
      </c>
      <c r="J4740" s="12">
        <v>0</v>
      </c>
      <c r="K4740" s="12">
        <v>0</v>
      </c>
      <c r="L4740" s="12">
        <v>0</v>
      </c>
      <c r="M4740" s="12">
        <v>0</v>
      </c>
      <c r="N4740" s="12">
        <v>0</v>
      </c>
    </row>
    <row r="4741" spans="1:14" s="18" customFormat="1">
      <c r="A4741" s="17" t="s">
        <v>1581</v>
      </c>
      <c r="B4741" s="18">
        <v>78</v>
      </c>
      <c r="C4741" s="18">
        <v>256</v>
      </c>
      <c r="D4741" s="18" t="s">
        <v>1578</v>
      </c>
      <c r="E4741" s="18">
        <v>20</v>
      </c>
      <c r="F4741" s="18">
        <v>1</v>
      </c>
      <c r="G4741" s="16">
        <v>30</v>
      </c>
      <c r="H4741" s="18">
        <v>0</v>
      </c>
      <c r="I4741" s="18">
        <v>249</v>
      </c>
      <c r="J4741" s="18">
        <v>0</v>
      </c>
      <c r="K4741" s="18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1581</v>
      </c>
      <c r="B4742" s="12">
        <v>145</v>
      </c>
      <c r="C4742" s="12">
        <v>263</v>
      </c>
      <c r="D4742" s="12" t="s">
        <v>592</v>
      </c>
      <c r="E4742" s="12">
        <v>20</v>
      </c>
      <c r="F4742" s="12">
        <v>3</v>
      </c>
      <c r="G4742" s="14">
        <v>30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1581</v>
      </c>
      <c r="B4743" s="12">
        <v>145</v>
      </c>
      <c r="C4743" s="12">
        <v>263</v>
      </c>
      <c r="D4743" s="12" t="s">
        <v>590</v>
      </c>
      <c r="E4743" s="12">
        <v>20</v>
      </c>
      <c r="F4743" s="12">
        <v>3</v>
      </c>
      <c r="G4743" s="14">
        <v>30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>
      <c r="A4744" s="11" t="s">
        <v>1581</v>
      </c>
      <c r="B4744" s="12">
        <v>145</v>
      </c>
      <c r="C4744" s="12">
        <v>263</v>
      </c>
      <c r="D4744" s="12" t="s">
        <v>586</v>
      </c>
      <c r="E4744" s="12">
        <v>20</v>
      </c>
      <c r="F4744" s="12">
        <v>3</v>
      </c>
      <c r="G4744" s="14">
        <v>30</v>
      </c>
      <c r="H4744" s="12">
        <v>0</v>
      </c>
      <c r="I4744" s="12">
        <v>246</v>
      </c>
      <c r="J4744" s="12">
        <v>0</v>
      </c>
      <c r="K4744" s="12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1581</v>
      </c>
      <c r="B4745" s="12">
        <v>145</v>
      </c>
      <c r="C4745" s="12">
        <v>263</v>
      </c>
      <c r="D4745" s="12" t="s">
        <v>584</v>
      </c>
      <c r="E4745" s="12">
        <v>20</v>
      </c>
      <c r="F4745" s="12">
        <v>3</v>
      </c>
      <c r="G4745" s="14">
        <v>30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>
      <c r="A4746" s="11" t="s">
        <v>1581</v>
      </c>
      <c r="B4746" s="12">
        <v>145</v>
      </c>
      <c r="C4746" s="12">
        <v>263</v>
      </c>
      <c r="D4746" s="12" t="s">
        <v>588</v>
      </c>
      <c r="E4746" s="12">
        <v>20</v>
      </c>
      <c r="F4746" s="12">
        <v>3</v>
      </c>
      <c r="G4746" s="14">
        <v>30</v>
      </c>
      <c r="H4746" s="12">
        <v>0</v>
      </c>
      <c r="I4746" s="12">
        <v>246</v>
      </c>
      <c r="J4746" s="12">
        <v>0</v>
      </c>
      <c r="K4746" s="12">
        <v>0</v>
      </c>
      <c r="L4746" s="12">
        <v>0</v>
      </c>
      <c r="M4746" s="12">
        <v>0</v>
      </c>
      <c r="N4746" s="12">
        <v>0</v>
      </c>
    </row>
    <row r="4747" spans="1:14" s="18" customFormat="1">
      <c r="A4747" s="17" t="s">
        <v>1581</v>
      </c>
      <c r="B4747" s="18">
        <v>145</v>
      </c>
      <c r="C4747" s="18">
        <v>263</v>
      </c>
      <c r="D4747" s="18" t="s">
        <v>1578</v>
      </c>
      <c r="E4747" s="18">
        <v>20</v>
      </c>
      <c r="F4747" s="18">
        <v>1</v>
      </c>
      <c r="G4747" s="16">
        <v>30</v>
      </c>
      <c r="H4747" s="18">
        <v>0</v>
      </c>
      <c r="I4747" s="18">
        <v>249</v>
      </c>
      <c r="J4747" s="18">
        <v>0</v>
      </c>
      <c r="K4747" s="18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1581</v>
      </c>
      <c r="B4748" s="12">
        <v>106</v>
      </c>
      <c r="C4748" s="12">
        <v>212</v>
      </c>
      <c r="D4748" s="12" t="s">
        <v>592</v>
      </c>
      <c r="E4748" s="12">
        <v>20</v>
      </c>
      <c r="F4748" s="12">
        <v>3</v>
      </c>
      <c r="G4748" s="14">
        <v>30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1581</v>
      </c>
      <c r="B4749" s="12">
        <v>106</v>
      </c>
      <c r="C4749" s="12">
        <v>212</v>
      </c>
      <c r="D4749" s="12" t="s">
        <v>590</v>
      </c>
      <c r="E4749" s="12">
        <v>20</v>
      </c>
      <c r="F4749" s="12">
        <v>3</v>
      </c>
      <c r="G4749" s="14">
        <v>30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>
      <c r="A4750" s="11" t="s">
        <v>1581</v>
      </c>
      <c r="B4750" s="12">
        <v>106</v>
      </c>
      <c r="C4750" s="12">
        <v>212</v>
      </c>
      <c r="D4750" s="12" t="s">
        <v>586</v>
      </c>
      <c r="E4750" s="12">
        <v>20</v>
      </c>
      <c r="F4750" s="12">
        <v>3</v>
      </c>
      <c r="G4750" s="14">
        <v>30</v>
      </c>
      <c r="H4750" s="12">
        <v>0</v>
      </c>
      <c r="I4750" s="12">
        <v>246</v>
      </c>
      <c r="J4750" s="12">
        <v>0</v>
      </c>
      <c r="K4750" s="12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1581</v>
      </c>
      <c r="B4751" s="12">
        <v>106</v>
      </c>
      <c r="C4751" s="12">
        <v>212</v>
      </c>
      <c r="D4751" s="12" t="s">
        <v>584</v>
      </c>
      <c r="E4751" s="12">
        <v>20</v>
      </c>
      <c r="F4751" s="12">
        <v>3</v>
      </c>
      <c r="G4751" s="14">
        <v>30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>
      <c r="A4752" s="11" t="s">
        <v>1581</v>
      </c>
      <c r="B4752" s="12">
        <v>106</v>
      </c>
      <c r="C4752" s="12">
        <v>212</v>
      </c>
      <c r="D4752" s="12" t="s">
        <v>588</v>
      </c>
      <c r="E4752" s="12">
        <v>20</v>
      </c>
      <c r="F4752" s="12">
        <v>3</v>
      </c>
      <c r="G4752" s="14">
        <v>30</v>
      </c>
      <c r="H4752" s="12">
        <v>0</v>
      </c>
      <c r="I4752" s="12">
        <v>246</v>
      </c>
      <c r="J4752" s="12">
        <v>0</v>
      </c>
      <c r="K4752" s="12">
        <v>0</v>
      </c>
      <c r="L4752" s="12">
        <v>0</v>
      </c>
      <c r="M4752" s="12">
        <v>0</v>
      </c>
      <c r="N4752" s="12">
        <v>0</v>
      </c>
    </row>
    <row r="4753" spans="1:14" s="18" customFormat="1">
      <c r="A4753" s="17" t="s">
        <v>1581</v>
      </c>
      <c r="B4753" s="18">
        <v>106</v>
      </c>
      <c r="C4753" s="18">
        <v>212</v>
      </c>
      <c r="D4753" s="18" t="s">
        <v>1578</v>
      </c>
      <c r="E4753" s="18">
        <v>20</v>
      </c>
      <c r="F4753" s="18">
        <v>1</v>
      </c>
      <c r="G4753" s="16">
        <v>30</v>
      </c>
      <c r="H4753" s="18">
        <v>0</v>
      </c>
      <c r="I4753" s="18">
        <v>249</v>
      </c>
      <c r="J4753" s="18">
        <v>0</v>
      </c>
      <c r="K4753" s="18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1581</v>
      </c>
      <c r="B4754" s="12">
        <v>79</v>
      </c>
      <c r="C4754" s="12">
        <v>90</v>
      </c>
      <c r="D4754" s="12" t="s">
        <v>592</v>
      </c>
      <c r="E4754" s="12">
        <v>20</v>
      </c>
      <c r="F4754" s="12">
        <v>3</v>
      </c>
      <c r="G4754" s="14">
        <v>30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1581</v>
      </c>
      <c r="B4755" s="12">
        <v>79</v>
      </c>
      <c r="C4755" s="12">
        <v>90</v>
      </c>
      <c r="D4755" s="12" t="s">
        <v>590</v>
      </c>
      <c r="E4755" s="12">
        <v>20</v>
      </c>
      <c r="F4755" s="12">
        <v>3</v>
      </c>
      <c r="G4755" s="14">
        <v>30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>
      <c r="A4756" s="11" t="s">
        <v>1581</v>
      </c>
      <c r="B4756" s="12">
        <v>79</v>
      </c>
      <c r="C4756" s="12">
        <v>90</v>
      </c>
      <c r="D4756" s="12" t="s">
        <v>586</v>
      </c>
      <c r="E4756" s="12">
        <v>20</v>
      </c>
      <c r="F4756" s="12">
        <v>3</v>
      </c>
      <c r="G4756" s="14">
        <v>30</v>
      </c>
      <c r="H4756" s="12">
        <v>0</v>
      </c>
      <c r="I4756" s="12">
        <v>246</v>
      </c>
      <c r="J4756" s="12">
        <v>0</v>
      </c>
      <c r="K4756" s="12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1581</v>
      </c>
      <c r="B4757" s="12">
        <v>79</v>
      </c>
      <c r="C4757" s="12">
        <v>90</v>
      </c>
      <c r="D4757" s="12" t="s">
        <v>584</v>
      </c>
      <c r="E4757" s="12">
        <v>20</v>
      </c>
      <c r="F4757" s="12">
        <v>3</v>
      </c>
      <c r="G4757" s="14">
        <v>30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>
      <c r="A4758" s="11" t="s">
        <v>1581</v>
      </c>
      <c r="B4758" s="12">
        <v>79</v>
      </c>
      <c r="C4758" s="12">
        <v>90</v>
      </c>
      <c r="D4758" s="12" t="s">
        <v>588</v>
      </c>
      <c r="E4758" s="12">
        <v>20</v>
      </c>
      <c r="F4758" s="12">
        <v>3</v>
      </c>
      <c r="G4758" s="14">
        <v>30</v>
      </c>
      <c r="H4758" s="12">
        <v>0</v>
      </c>
      <c r="I4758" s="12">
        <v>246</v>
      </c>
      <c r="J4758" s="12">
        <v>0</v>
      </c>
      <c r="K4758" s="12">
        <v>0</v>
      </c>
      <c r="L4758" s="12">
        <v>0</v>
      </c>
      <c r="M4758" s="12">
        <v>0</v>
      </c>
      <c r="N4758" s="12">
        <v>0</v>
      </c>
    </row>
    <row r="4759" spans="1:14" s="18" customFormat="1">
      <c r="A4759" s="17" t="s">
        <v>1581</v>
      </c>
      <c r="B4759" s="18">
        <v>79</v>
      </c>
      <c r="C4759" s="18">
        <v>90</v>
      </c>
      <c r="D4759" s="18" t="s">
        <v>1578</v>
      </c>
      <c r="E4759" s="18">
        <v>20</v>
      </c>
      <c r="F4759" s="18">
        <v>1</v>
      </c>
      <c r="G4759" s="16">
        <v>30</v>
      </c>
      <c r="H4759" s="18">
        <v>0</v>
      </c>
      <c r="I4759" s="18">
        <v>249</v>
      </c>
      <c r="J4759" s="18">
        <v>0</v>
      </c>
      <c r="K4759" s="18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1581</v>
      </c>
      <c r="B4760" s="12">
        <v>187</v>
      </c>
      <c r="C4760" s="12">
        <v>192</v>
      </c>
      <c r="D4760" s="12" t="s">
        <v>592</v>
      </c>
      <c r="E4760" s="12">
        <v>30</v>
      </c>
      <c r="F4760" s="12">
        <v>3</v>
      </c>
      <c r="G4760" s="14">
        <v>30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1581</v>
      </c>
      <c r="B4761" s="12">
        <v>187</v>
      </c>
      <c r="C4761" s="12">
        <v>192</v>
      </c>
      <c r="D4761" s="12" t="s">
        <v>590</v>
      </c>
      <c r="E4761" s="12">
        <v>30</v>
      </c>
      <c r="F4761" s="12">
        <v>3</v>
      </c>
      <c r="G4761" s="14">
        <v>30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>
      <c r="A4762" s="11" t="s">
        <v>1581</v>
      </c>
      <c r="B4762" s="12">
        <v>187</v>
      </c>
      <c r="C4762" s="12">
        <v>192</v>
      </c>
      <c r="D4762" s="12" t="s">
        <v>586</v>
      </c>
      <c r="E4762" s="12">
        <v>30</v>
      </c>
      <c r="F4762" s="12">
        <v>3</v>
      </c>
      <c r="G4762" s="14">
        <v>30</v>
      </c>
      <c r="H4762" s="12">
        <v>0</v>
      </c>
      <c r="I4762" s="12">
        <v>246</v>
      </c>
      <c r="J4762" s="12">
        <v>0</v>
      </c>
      <c r="K4762" s="12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1581</v>
      </c>
      <c r="B4763" s="12">
        <v>187</v>
      </c>
      <c r="C4763" s="12">
        <v>192</v>
      </c>
      <c r="D4763" s="12" t="s">
        <v>584</v>
      </c>
      <c r="E4763" s="12">
        <v>30</v>
      </c>
      <c r="F4763" s="12">
        <v>3</v>
      </c>
      <c r="G4763" s="14">
        <v>30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>
      <c r="A4764" s="11" t="s">
        <v>1581</v>
      </c>
      <c r="B4764" s="12">
        <v>187</v>
      </c>
      <c r="C4764" s="12">
        <v>192</v>
      </c>
      <c r="D4764" s="12" t="s">
        <v>588</v>
      </c>
      <c r="E4764" s="12">
        <v>30</v>
      </c>
      <c r="F4764" s="12">
        <v>3</v>
      </c>
      <c r="G4764" s="14">
        <v>30</v>
      </c>
      <c r="H4764" s="12">
        <v>0</v>
      </c>
      <c r="I4764" s="12">
        <v>246</v>
      </c>
      <c r="J4764" s="12">
        <v>0</v>
      </c>
      <c r="K4764" s="12">
        <v>0</v>
      </c>
      <c r="L4764" s="12">
        <v>0</v>
      </c>
      <c r="M4764" s="12">
        <v>0</v>
      </c>
      <c r="N4764" s="12">
        <v>0</v>
      </c>
    </row>
    <row r="4765" spans="1:14" s="18" customFormat="1">
      <c r="A4765" s="17" t="s">
        <v>1581</v>
      </c>
      <c r="B4765" s="18">
        <v>187</v>
      </c>
      <c r="C4765" s="18">
        <v>192</v>
      </c>
      <c r="D4765" s="18" t="s">
        <v>1578</v>
      </c>
      <c r="E4765" s="18">
        <v>30</v>
      </c>
      <c r="F4765" s="18">
        <v>1</v>
      </c>
      <c r="G4765" s="16">
        <v>30</v>
      </c>
      <c r="H4765" s="18">
        <v>0</v>
      </c>
      <c r="I4765" s="18">
        <v>249</v>
      </c>
      <c r="J4765" s="18">
        <v>0</v>
      </c>
      <c r="K4765" s="18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1581</v>
      </c>
      <c r="B4766" s="12">
        <v>211</v>
      </c>
      <c r="C4766" s="12">
        <v>142</v>
      </c>
      <c r="D4766" s="12" t="s">
        <v>592</v>
      </c>
      <c r="E4766" s="12">
        <v>20</v>
      </c>
      <c r="F4766" s="12">
        <v>3</v>
      </c>
      <c r="G4766" s="14">
        <v>30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1581</v>
      </c>
      <c r="B4767" s="12">
        <v>211</v>
      </c>
      <c r="C4767" s="12">
        <v>142</v>
      </c>
      <c r="D4767" s="12" t="s">
        <v>590</v>
      </c>
      <c r="E4767" s="12">
        <v>20</v>
      </c>
      <c r="F4767" s="12">
        <v>3</v>
      </c>
      <c r="G4767" s="14">
        <v>30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>
      <c r="A4768" s="11" t="s">
        <v>1581</v>
      </c>
      <c r="B4768" s="12">
        <v>211</v>
      </c>
      <c r="C4768" s="12">
        <v>142</v>
      </c>
      <c r="D4768" s="12" t="s">
        <v>586</v>
      </c>
      <c r="E4768" s="12">
        <v>20</v>
      </c>
      <c r="F4768" s="12">
        <v>3</v>
      </c>
      <c r="G4768" s="14">
        <v>30</v>
      </c>
      <c r="H4768" s="12">
        <v>0</v>
      </c>
      <c r="I4768" s="12">
        <v>246</v>
      </c>
      <c r="J4768" s="12">
        <v>0</v>
      </c>
      <c r="K4768" s="12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1581</v>
      </c>
      <c r="B4769" s="12">
        <v>211</v>
      </c>
      <c r="C4769" s="12">
        <v>142</v>
      </c>
      <c r="D4769" s="12" t="s">
        <v>584</v>
      </c>
      <c r="E4769" s="12">
        <v>20</v>
      </c>
      <c r="F4769" s="12">
        <v>3</v>
      </c>
      <c r="G4769" s="14">
        <v>30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>
      <c r="A4770" s="11" t="s">
        <v>1581</v>
      </c>
      <c r="B4770" s="12">
        <v>211</v>
      </c>
      <c r="C4770" s="12">
        <v>142</v>
      </c>
      <c r="D4770" s="12" t="s">
        <v>588</v>
      </c>
      <c r="E4770" s="12">
        <v>20</v>
      </c>
      <c r="F4770" s="12">
        <v>3</v>
      </c>
      <c r="G4770" s="14">
        <v>30</v>
      </c>
      <c r="H4770" s="12">
        <v>0</v>
      </c>
      <c r="I4770" s="12">
        <v>246</v>
      </c>
      <c r="J4770" s="12">
        <v>0</v>
      </c>
      <c r="K4770" s="12">
        <v>0</v>
      </c>
      <c r="L4770" s="12">
        <v>0</v>
      </c>
      <c r="M4770" s="12">
        <v>0</v>
      </c>
      <c r="N4770" s="12">
        <v>0</v>
      </c>
    </row>
    <row r="4771" spans="1:14" s="18" customFormat="1">
      <c r="A4771" s="17" t="s">
        <v>1581</v>
      </c>
      <c r="B4771" s="18">
        <v>211</v>
      </c>
      <c r="C4771" s="18">
        <v>142</v>
      </c>
      <c r="D4771" s="18" t="s">
        <v>1578</v>
      </c>
      <c r="E4771" s="18">
        <v>20</v>
      </c>
      <c r="F4771" s="18">
        <v>1</v>
      </c>
      <c r="G4771" s="16">
        <v>30</v>
      </c>
      <c r="H4771" s="18">
        <v>0</v>
      </c>
      <c r="I4771" s="18">
        <v>249</v>
      </c>
      <c r="J4771" s="18">
        <v>0</v>
      </c>
      <c r="K4771" s="18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1581</v>
      </c>
      <c r="B4772" s="12">
        <v>226</v>
      </c>
      <c r="C4772" s="12">
        <v>262</v>
      </c>
      <c r="D4772" s="12" t="s">
        <v>592</v>
      </c>
      <c r="E4772" s="12">
        <v>20</v>
      </c>
      <c r="F4772" s="12">
        <v>3</v>
      </c>
      <c r="G4772" s="14">
        <v>30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1581</v>
      </c>
      <c r="B4773" s="12">
        <v>226</v>
      </c>
      <c r="C4773" s="12">
        <v>262</v>
      </c>
      <c r="D4773" s="12" t="s">
        <v>590</v>
      </c>
      <c r="E4773" s="12">
        <v>20</v>
      </c>
      <c r="F4773" s="12">
        <v>3</v>
      </c>
      <c r="G4773" s="14">
        <v>30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>
      <c r="A4774" s="11" t="s">
        <v>1581</v>
      </c>
      <c r="B4774" s="12">
        <v>226</v>
      </c>
      <c r="C4774" s="12">
        <v>262</v>
      </c>
      <c r="D4774" s="12" t="s">
        <v>586</v>
      </c>
      <c r="E4774" s="12">
        <v>20</v>
      </c>
      <c r="F4774" s="12">
        <v>3</v>
      </c>
      <c r="G4774" s="14">
        <v>30</v>
      </c>
      <c r="H4774" s="12">
        <v>0</v>
      </c>
      <c r="I4774" s="12">
        <v>246</v>
      </c>
      <c r="J4774" s="12">
        <v>0</v>
      </c>
      <c r="K4774" s="12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1581</v>
      </c>
      <c r="B4775" s="12">
        <v>226</v>
      </c>
      <c r="C4775" s="12">
        <v>262</v>
      </c>
      <c r="D4775" s="12" t="s">
        <v>584</v>
      </c>
      <c r="E4775" s="12">
        <v>20</v>
      </c>
      <c r="F4775" s="12">
        <v>3</v>
      </c>
      <c r="G4775" s="14">
        <v>30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>
      <c r="A4776" s="11" t="s">
        <v>1581</v>
      </c>
      <c r="B4776" s="12">
        <v>226</v>
      </c>
      <c r="C4776" s="12">
        <v>262</v>
      </c>
      <c r="D4776" s="12" t="s">
        <v>588</v>
      </c>
      <c r="E4776" s="12">
        <v>20</v>
      </c>
      <c r="F4776" s="12">
        <v>3</v>
      </c>
      <c r="G4776" s="14">
        <v>30</v>
      </c>
      <c r="H4776" s="12">
        <v>0</v>
      </c>
      <c r="I4776" s="12">
        <v>246</v>
      </c>
      <c r="J4776" s="12">
        <v>0</v>
      </c>
      <c r="K4776" s="12">
        <v>0</v>
      </c>
      <c r="L4776" s="12">
        <v>0</v>
      </c>
      <c r="M4776" s="12">
        <v>0</v>
      </c>
      <c r="N4776" s="12">
        <v>0</v>
      </c>
    </row>
    <row r="4777" spans="1:14" s="18" customFormat="1">
      <c r="A4777" s="17" t="s">
        <v>1581</v>
      </c>
      <c r="B4777" s="18">
        <v>226</v>
      </c>
      <c r="C4777" s="18">
        <v>262</v>
      </c>
      <c r="D4777" s="18" t="s">
        <v>1578</v>
      </c>
      <c r="E4777" s="18">
        <v>20</v>
      </c>
      <c r="F4777" s="18">
        <v>1</v>
      </c>
      <c r="G4777" s="16">
        <v>30</v>
      </c>
      <c r="H4777" s="18">
        <v>0</v>
      </c>
      <c r="I4777" s="18">
        <v>249</v>
      </c>
      <c r="J4777" s="18">
        <v>0</v>
      </c>
      <c r="K4777" s="18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1581</v>
      </c>
      <c r="B4778" s="12">
        <v>258</v>
      </c>
      <c r="C4778" s="12">
        <v>236</v>
      </c>
      <c r="D4778" s="12" t="s">
        <v>592</v>
      </c>
      <c r="E4778" s="12">
        <v>20</v>
      </c>
      <c r="F4778" s="12">
        <v>3</v>
      </c>
      <c r="G4778" s="14">
        <v>30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1581</v>
      </c>
      <c r="B4779" s="12">
        <v>258</v>
      </c>
      <c r="C4779" s="12">
        <v>236</v>
      </c>
      <c r="D4779" s="12" t="s">
        <v>590</v>
      </c>
      <c r="E4779" s="12">
        <v>20</v>
      </c>
      <c r="F4779" s="12">
        <v>3</v>
      </c>
      <c r="G4779" s="14">
        <v>30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>
      <c r="A4780" s="11" t="s">
        <v>1581</v>
      </c>
      <c r="B4780" s="12">
        <v>258</v>
      </c>
      <c r="C4780" s="12">
        <v>236</v>
      </c>
      <c r="D4780" s="12" t="s">
        <v>586</v>
      </c>
      <c r="E4780" s="12">
        <v>20</v>
      </c>
      <c r="F4780" s="12">
        <v>3</v>
      </c>
      <c r="G4780" s="14">
        <v>30</v>
      </c>
      <c r="H4780" s="12">
        <v>0</v>
      </c>
      <c r="I4780" s="12">
        <v>246</v>
      </c>
      <c r="J4780" s="12">
        <v>0</v>
      </c>
      <c r="K4780" s="12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1581</v>
      </c>
      <c r="B4781" s="12">
        <v>258</v>
      </c>
      <c r="C4781" s="12">
        <v>236</v>
      </c>
      <c r="D4781" s="12" t="s">
        <v>584</v>
      </c>
      <c r="E4781" s="12">
        <v>20</v>
      </c>
      <c r="F4781" s="12">
        <v>3</v>
      </c>
      <c r="G4781" s="14">
        <v>30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>
      <c r="A4782" s="11" t="s">
        <v>1581</v>
      </c>
      <c r="B4782" s="12">
        <v>258</v>
      </c>
      <c r="C4782" s="12">
        <v>236</v>
      </c>
      <c r="D4782" s="12" t="s">
        <v>588</v>
      </c>
      <c r="E4782" s="12">
        <v>20</v>
      </c>
      <c r="F4782" s="12">
        <v>3</v>
      </c>
      <c r="G4782" s="14">
        <v>30</v>
      </c>
      <c r="H4782" s="12">
        <v>0</v>
      </c>
      <c r="I4782" s="12">
        <v>246</v>
      </c>
      <c r="J4782" s="12">
        <v>0</v>
      </c>
      <c r="K4782" s="12">
        <v>0</v>
      </c>
      <c r="L4782" s="12">
        <v>0</v>
      </c>
      <c r="M4782" s="12">
        <v>0</v>
      </c>
      <c r="N4782" s="12">
        <v>0</v>
      </c>
    </row>
    <row r="4783" spans="1:14" s="18" customFormat="1">
      <c r="A4783" s="17" t="s">
        <v>1581</v>
      </c>
      <c r="B4783" s="18">
        <v>258</v>
      </c>
      <c r="C4783" s="18">
        <v>236</v>
      </c>
      <c r="D4783" s="18" t="s">
        <v>1578</v>
      </c>
      <c r="E4783" s="18">
        <v>20</v>
      </c>
      <c r="F4783" s="18">
        <v>1</v>
      </c>
      <c r="G4783" s="16">
        <v>30</v>
      </c>
      <c r="H4783" s="18">
        <v>0</v>
      </c>
      <c r="I4783" s="18">
        <v>249</v>
      </c>
      <c r="J4783" s="18">
        <v>0</v>
      </c>
      <c r="K4783" s="18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1581</v>
      </c>
      <c r="B4784" s="12">
        <v>256</v>
      </c>
      <c r="C4784" s="12">
        <v>151</v>
      </c>
      <c r="D4784" s="12" t="s">
        <v>592</v>
      </c>
      <c r="E4784" s="12">
        <v>20</v>
      </c>
      <c r="F4784" s="12">
        <v>3</v>
      </c>
      <c r="G4784" s="14">
        <v>30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1581</v>
      </c>
      <c r="B4785" s="12">
        <v>256</v>
      </c>
      <c r="C4785" s="12">
        <v>151</v>
      </c>
      <c r="D4785" s="12" t="s">
        <v>590</v>
      </c>
      <c r="E4785" s="12">
        <v>20</v>
      </c>
      <c r="F4785" s="12">
        <v>3</v>
      </c>
      <c r="G4785" s="14">
        <v>30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1581</v>
      </c>
      <c r="B4786" s="12">
        <v>256</v>
      </c>
      <c r="C4786" s="12">
        <v>151</v>
      </c>
      <c r="D4786" s="12" t="s">
        <v>586</v>
      </c>
      <c r="E4786" s="12">
        <v>20</v>
      </c>
      <c r="F4786" s="12">
        <v>3</v>
      </c>
      <c r="G4786" s="14">
        <v>30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1581</v>
      </c>
      <c r="B4787" s="12">
        <v>256</v>
      </c>
      <c r="C4787" s="12">
        <v>151</v>
      </c>
      <c r="D4787" s="12" t="s">
        <v>584</v>
      </c>
      <c r="E4787" s="12">
        <v>20</v>
      </c>
      <c r="F4787" s="12">
        <v>3</v>
      </c>
      <c r="G4787" s="14">
        <v>30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>
      <c r="A4788" s="11" t="s">
        <v>1581</v>
      </c>
      <c r="B4788" s="12">
        <v>256</v>
      </c>
      <c r="C4788" s="12">
        <v>151</v>
      </c>
      <c r="D4788" s="12" t="s">
        <v>588</v>
      </c>
      <c r="E4788" s="12">
        <v>20</v>
      </c>
      <c r="F4788" s="12">
        <v>3</v>
      </c>
      <c r="G4788" s="14">
        <v>30</v>
      </c>
      <c r="H4788" s="12">
        <v>0</v>
      </c>
      <c r="I4788" s="12">
        <v>246</v>
      </c>
      <c r="J4788" s="12">
        <v>0</v>
      </c>
      <c r="K4788" s="12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1581</v>
      </c>
      <c r="B4789" s="12">
        <v>271</v>
      </c>
      <c r="C4789" s="12">
        <v>108</v>
      </c>
      <c r="D4789" s="12" t="s">
        <v>592</v>
      </c>
      <c r="E4789" s="12">
        <v>20</v>
      </c>
      <c r="F4789" s="12">
        <v>3</v>
      </c>
      <c r="G4789" s="14">
        <v>30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1581</v>
      </c>
      <c r="B4790" s="12">
        <v>271</v>
      </c>
      <c r="C4790" s="12">
        <v>108</v>
      </c>
      <c r="D4790" s="12" t="s">
        <v>590</v>
      </c>
      <c r="E4790" s="12">
        <v>20</v>
      </c>
      <c r="F4790" s="12">
        <v>3</v>
      </c>
      <c r="G4790" s="14">
        <v>30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>
      <c r="A4791" s="11" t="s">
        <v>1581</v>
      </c>
      <c r="B4791" s="12">
        <v>271</v>
      </c>
      <c r="C4791" s="12">
        <v>108</v>
      </c>
      <c r="D4791" s="12" t="s">
        <v>586</v>
      </c>
      <c r="E4791" s="12">
        <v>20</v>
      </c>
      <c r="F4791" s="12">
        <v>3</v>
      </c>
      <c r="G4791" s="14">
        <v>30</v>
      </c>
      <c r="H4791" s="12">
        <v>0</v>
      </c>
      <c r="I4791" s="12">
        <v>246</v>
      </c>
      <c r="J4791" s="12">
        <v>0</v>
      </c>
      <c r="K4791" s="12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1581</v>
      </c>
      <c r="B4792" s="12">
        <v>271</v>
      </c>
      <c r="C4792" s="12">
        <v>108</v>
      </c>
      <c r="D4792" s="12" t="s">
        <v>584</v>
      </c>
      <c r="E4792" s="12">
        <v>20</v>
      </c>
      <c r="F4792" s="12">
        <v>3</v>
      </c>
      <c r="G4792" s="14">
        <v>30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1581</v>
      </c>
      <c r="B4793" s="12">
        <v>271</v>
      </c>
      <c r="C4793" s="12">
        <v>108</v>
      </c>
      <c r="D4793" s="12" t="s">
        <v>588</v>
      </c>
      <c r="E4793" s="12">
        <v>20</v>
      </c>
      <c r="F4793" s="12">
        <v>3</v>
      </c>
      <c r="G4793" s="14">
        <v>30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 s="18" customFormat="1">
      <c r="A4794" s="17" t="s">
        <v>1581</v>
      </c>
      <c r="B4794" s="18">
        <v>271</v>
      </c>
      <c r="C4794" s="18">
        <v>108</v>
      </c>
      <c r="D4794" s="18" t="s">
        <v>1578</v>
      </c>
      <c r="E4794" s="18">
        <v>20</v>
      </c>
      <c r="F4794" s="18">
        <v>1</v>
      </c>
      <c r="G4794" s="16">
        <v>30</v>
      </c>
      <c r="H4794" s="18">
        <v>0</v>
      </c>
      <c r="I4794" s="18">
        <v>249</v>
      </c>
      <c r="J4794" s="18">
        <v>0</v>
      </c>
      <c r="K4794" s="18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1581</v>
      </c>
      <c r="B4795" s="12">
        <v>162</v>
      </c>
      <c r="C4795" s="12">
        <v>90</v>
      </c>
      <c r="D4795" s="12" t="s">
        <v>592</v>
      </c>
      <c r="E4795" s="12">
        <v>20</v>
      </c>
      <c r="F4795" s="12">
        <v>3</v>
      </c>
      <c r="G4795" s="14">
        <v>30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1581</v>
      </c>
      <c r="B4796" s="12">
        <v>162</v>
      </c>
      <c r="C4796" s="12">
        <v>90</v>
      </c>
      <c r="D4796" s="12" t="s">
        <v>590</v>
      </c>
      <c r="E4796" s="12">
        <v>20</v>
      </c>
      <c r="F4796" s="12">
        <v>3</v>
      </c>
      <c r="G4796" s="14">
        <v>30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>
      <c r="A4797" s="11" t="s">
        <v>1581</v>
      </c>
      <c r="B4797" s="12">
        <v>162</v>
      </c>
      <c r="C4797" s="12">
        <v>90</v>
      </c>
      <c r="D4797" s="12" t="s">
        <v>586</v>
      </c>
      <c r="E4797" s="12">
        <v>20</v>
      </c>
      <c r="F4797" s="12">
        <v>3</v>
      </c>
      <c r="G4797" s="14">
        <v>30</v>
      </c>
      <c r="H4797" s="12">
        <v>0</v>
      </c>
      <c r="I4797" s="12">
        <v>246</v>
      </c>
      <c r="J4797" s="12">
        <v>0</v>
      </c>
      <c r="K4797" s="12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1581</v>
      </c>
      <c r="B4798" s="12">
        <v>162</v>
      </c>
      <c r="C4798" s="12">
        <v>90</v>
      </c>
      <c r="D4798" s="12" t="s">
        <v>584</v>
      </c>
      <c r="E4798" s="12">
        <v>20</v>
      </c>
      <c r="F4798" s="12">
        <v>3</v>
      </c>
      <c r="G4798" s="14">
        <v>30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1581</v>
      </c>
      <c r="B4799" s="12">
        <v>162</v>
      </c>
      <c r="C4799" s="12">
        <v>90</v>
      </c>
      <c r="D4799" s="12" t="s">
        <v>588</v>
      </c>
      <c r="E4799" s="12">
        <v>20</v>
      </c>
      <c r="F4799" s="12">
        <v>3</v>
      </c>
      <c r="G4799" s="14">
        <v>30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 s="18" customFormat="1">
      <c r="A4800" s="17" t="s">
        <v>1581</v>
      </c>
      <c r="B4800" s="18">
        <v>162</v>
      </c>
      <c r="C4800" s="18">
        <v>90</v>
      </c>
      <c r="D4800" s="18" t="s">
        <v>1578</v>
      </c>
      <c r="E4800" s="18">
        <v>20</v>
      </c>
      <c r="F4800" s="18">
        <v>1</v>
      </c>
      <c r="G4800" s="16">
        <v>30</v>
      </c>
      <c r="H4800" s="18">
        <v>0</v>
      </c>
      <c r="I4800" s="18">
        <v>249</v>
      </c>
      <c r="J4800" s="18">
        <v>0</v>
      </c>
      <c r="K4800" s="18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1581</v>
      </c>
      <c r="B4801" s="12">
        <v>244</v>
      </c>
      <c r="C4801" s="12">
        <v>94</v>
      </c>
      <c r="D4801" s="12" t="s">
        <v>592</v>
      </c>
      <c r="E4801" s="12">
        <v>20</v>
      </c>
      <c r="F4801" s="12">
        <v>3</v>
      </c>
      <c r="G4801" s="14">
        <v>30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1581</v>
      </c>
      <c r="B4802" s="12">
        <v>244</v>
      </c>
      <c r="C4802" s="12">
        <v>94</v>
      </c>
      <c r="D4802" s="12" t="s">
        <v>590</v>
      </c>
      <c r="E4802" s="12">
        <v>20</v>
      </c>
      <c r="F4802" s="12">
        <v>3</v>
      </c>
      <c r="G4802" s="14">
        <v>30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>
      <c r="A4803" s="11" t="s">
        <v>1581</v>
      </c>
      <c r="B4803" s="12">
        <v>244</v>
      </c>
      <c r="C4803" s="12">
        <v>94</v>
      </c>
      <c r="D4803" s="12" t="s">
        <v>586</v>
      </c>
      <c r="E4803" s="12">
        <v>20</v>
      </c>
      <c r="F4803" s="12">
        <v>3</v>
      </c>
      <c r="G4803" s="14">
        <v>30</v>
      </c>
      <c r="H4803" s="12">
        <v>0</v>
      </c>
      <c r="I4803" s="12">
        <v>246</v>
      </c>
      <c r="J4803" s="12">
        <v>0</v>
      </c>
      <c r="K4803" s="12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1581</v>
      </c>
      <c r="B4804" s="12">
        <v>244</v>
      </c>
      <c r="C4804" s="12">
        <v>94</v>
      </c>
      <c r="D4804" s="12" t="s">
        <v>584</v>
      </c>
      <c r="E4804" s="12">
        <v>20</v>
      </c>
      <c r="F4804" s="12">
        <v>3</v>
      </c>
      <c r="G4804" s="14">
        <v>30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>
      <c r="A4805" s="11" t="s">
        <v>1581</v>
      </c>
      <c r="B4805" s="12">
        <v>244</v>
      </c>
      <c r="C4805" s="12">
        <v>94</v>
      </c>
      <c r="D4805" s="12" t="s">
        <v>588</v>
      </c>
      <c r="E4805" s="12">
        <v>20</v>
      </c>
      <c r="F4805" s="12">
        <v>3</v>
      </c>
      <c r="G4805" s="14">
        <v>30</v>
      </c>
      <c r="H4805" s="12">
        <v>0</v>
      </c>
      <c r="I4805" s="12">
        <v>246</v>
      </c>
      <c r="J4805" s="12">
        <v>0</v>
      </c>
      <c r="K4805" s="12">
        <v>0</v>
      </c>
      <c r="L4805" s="12">
        <v>0</v>
      </c>
      <c r="M4805" s="12">
        <v>0</v>
      </c>
      <c r="N4805" s="12">
        <v>0</v>
      </c>
    </row>
    <row r="4806" spans="1:14" s="18" customFormat="1">
      <c r="A4806" s="17" t="s">
        <v>1581</v>
      </c>
      <c r="B4806" s="18">
        <v>244</v>
      </c>
      <c r="C4806" s="18">
        <v>94</v>
      </c>
      <c r="D4806" s="18" t="s">
        <v>1578</v>
      </c>
      <c r="E4806" s="18">
        <v>20</v>
      </c>
      <c r="F4806" s="18">
        <v>1</v>
      </c>
      <c r="G4806" s="16">
        <v>30</v>
      </c>
      <c r="H4806" s="18">
        <v>0</v>
      </c>
      <c r="I4806" s="18">
        <v>249</v>
      </c>
      <c r="J4806" s="18">
        <v>0</v>
      </c>
      <c r="K4806" s="18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1581</v>
      </c>
      <c r="B4807" s="12">
        <v>244</v>
      </c>
      <c r="C4807" s="12">
        <v>53</v>
      </c>
      <c r="D4807" s="12" t="s">
        <v>592</v>
      </c>
      <c r="E4807" s="12">
        <v>20</v>
      </c>
      <c r="F4807" s="12">
        <v>3</v>
      </c>
      <c r="G4807" s="14">
        <v>30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1581</v>
      </c>
      <c r="B4808" s="12">
        <v>244</v>
      </c>
      <c r="C4808" s="12">
        <v>53</v>
      </c>
      <c r="D4808" s="12" t="s">
        <v>590</v>
      </c>
      <c r="E4808" s="12">
        <v>20</v>
      </c>
      <c r="F4808" s="12">
        <v>3</v>
      </c>
      <c r="G4808" s="14">
        <v>30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>
      <c r="A4809" s="11" t="s">
        <v>1581</v>
      </c>
      <c r="B4809" s="12">
        <v>244</v>
      </c>
      <c r="C4809" s="12">
        <v>53</v>
      </c>
      <c r="D4809" s="12" t="s">
        <v>586</v>
      </c>
      <c r="E4809" s="12">
        <v>20</v>
      </c>
      <c r="F4809" s="12">
        <v>3</v>
      </c>
      <c r="G4809" s="14">
        <v>30</v>
      </c>
      <c r="H4809" s="12">
        <v>0</v>
      </c>
      <c r="I4809" s="12">
        <v>246</v>
      </c>
      <c r="J4809" s="12">
        <v>0</v>
      </c>
      <c r="K4809" s="12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1581</v>
      </c>
      <c r="B4810" s="12">
        <v>244</v>
      </c>
      <c r="C4810" s="12">
        <v>53</v>
      </c>
      <c r="D4810" s="12" t="s">
        <v>584</v>
      </c>
      <c r="E4810" s="12">
        <v>20</v>
      </c>
      <c r="F4810" s="12">
        <v>3</v>
      </c>
      <c r="G4810" s="14">
        <v>30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>
      <c r="A4811" s="11" t="s">
        <v>1581</v>
      </c>
      <c r="B4811" s="12">
        <v>244</v>
      </c>
      <c r="C4811" s="12">
        <v>53</v>
      </c>
      <c r="D4811" s="12" t="s">
        <v>588</v>
      </c>
      <c r="E4811" s="12">
        <v>20</v>
      </c>
      <c r="F4811" s="12">
        <v>3</v>
      </c>
      <c r="G4811" s="14">
        <v>30</v>
      </c>
      <c r="H4811" s="12">
        <v>0</v>
      </c>
      <c r="I4811" s="12">
        <v>246</v>
      </c>
      <c r="J4811" s="12">
        <v>0</v>
      </c>
      <c r="K4811" s="12">
        <v>0</v>
      </c>
      <c r="L4811" s="12">
        <v>0</v>
      </c>
      <c r="M4811" s="12">
        <v>0</v>
      </c>
      <c r="N4811" s="12">
        <v>0</v>
      </c>
    </row>
    <row r="4812" spans="1:14" s="18" customFormat="1">
      <c r="A4812" s="17" t="s">
        <v>1581</v>
      </c>
      <c r="B4812" s="18">
        <v>244</v>
      </c>
      <c r="C4812" s="18">
        <v>53</v>
      </c>
      <c r="D4812" s="18" t="s">
        <v>1578</v>
      </c>
      <c r="E4812" s="18">
        <v>20</v>
      </c>
      <c r="F4812" s="18">
        <v>1</v>
      </c>
      <c r="G4812" s="16">
        <v>30</v>
      </c>
      <c r="H4812" s="18">
        <v>0</v>
      </c>
      <c r="I4812" s="18">
        <v>249</v>
      </c>
      <c r="J4812" s="18">
        <v>0</v>
      </c>
      <c r="K4812" s="18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1581</v>
      </c>
      <c r="B4813" s="12">
        <v>200</v>
      </c>
      <c r="C4813" s="12">
        <v>60</v>
      </c>
      <c r="D4813" s="12" t="s">
        <v>592</v>
      </c>
      <c r="E4813" s="12">
        <v>20</v>
      </c>
      <c r="F4813" s="12">
        <v>3</v>
      </c>
      <c r="G4813" s="14">
        <v>30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1581</v>
      </c>
      <c r="B4814" s="12">
        <v>200</v>
      </c>
      <c r="C4814" s="12">
        <v>60</v>
      </c>
      <c r="D4814" s="12" t="s">
        <v>590</v>
      </c>
      <c r="E4814" s="12">
        <v>20</v>
      </c>
      <c r="F4814" s="12">
        <v>3</v>
      </c>
      <c r="G4814" s="14">
        <v>30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5" spans="1:14">
      <c r="A4815" s="11" t="s">
        <v>1581</v>
      </c>
      <c r="B4815" s="12">
        <v>200</v>
      </c>
      <c r="C4815" s="12">
        <v>60</v>
      </c>
      <c r="D4815" s="12" t="s">
        <v>586</v>
      </c>
      <c r="E4815" s="12">
        <v>20</v>
      </c>
      <c r="F4815" s="12">
        <v>3</v>
      </c>
      <c r="G4815" s="14">
        <v>30</v>
      </c>
      <c r="H4815" s="12">
        <v>0</v>
      </c>
      <c r="I4815" s="12">
        <v>246</v>
      </c>
      <c r="J4815" s="12">
        <v>0</v>
      </c>
      <c r="K4815" s="12">
        <v>0</v>
      </c>
      <c r="L4815" s="12">
        <v>0</v>
      </c>
      <c r="M4815" s="12">
        <v>0</v>
      </c>
      <c r="N4815" s="12">
        <v>0</v>
      </c>
    </row>
    <row r="4816" spans="1:14">
      <c r="A4816" s="11" t="s">
        <v>1581</v>
      </c>
      <c r="B4816" s="12">
        <v>200</v>
      </c>
      <c r="C4816" s="12">
        <v>60</v>
      </c>
      <c r="D4816" s="12" t="s">
        <v>584</v>
      </c>
      <c r="E4816" s="12">
        <v>20</v>
      </c>
      <c r="F4816" s="12">
        <v>3</v>
      </c>
      <c r="G4816" s="14">
        <v>30</v>
      </c>
      <c r="H4816" s="12">
        <v>0</v>
      </c>
      <c r="I4816" s="12">
        <v>246</v>
      </c>
      <c r="J4816" s="12">
        <v>0</v>
      </c>
      <c r="K4816" s="12">
        <v>0</v>
      </c>
      <c r="L4816" s="12">
        <v>0</v>
      </c>
      <c r="M4816" s="12">
        <v>0</v>
      </c>
      <c r="N4816" s="12">
        <v>0</v>
      </c>
    </row>
    <row r="4817" spans="1:14">
      <c r="A4817" s="11" t="s">
        <v>1581</v>
      </c>
      <c r="B4817" s="12">
        <v>200</v>
      </c>
      <c r="C4817" s="12">
        <v>60</v>
      </c>
      <c r="D4817" s="12" t="s">
        <v>588</v>
      </c>
      <c r="E4817" s="12">
        <v>20</v>
      </c>
      <c r="F4817" s="12">
        <v>3</v>
      </c>
      <c r="G4817" s="14">
        <v>30</v>
      </c>
      <c r="H4817" s="12">
        <v>0</v>
      </c>
      <c r="I4817" s="12">
        <v>246</v>
      </c>
      <c r="J4817" s="12">
        <v>0</v>
      </c>
      <c r="K4817" s="12">
        <v>0</v>
      </c>
      <c r="L4817" s="12">
        <v>0</v>
      </c>
      <c r="M4817" s="12">
        <v>0</v>
      </c>
      <c r="N4817" s="12">
        <v>0</v>
      </c>
    </row>
    <row r="4819" spans="1:14">
      <c r="A4819" s="11" t="s">
        <v>1586</v>
      </c>
    </row>
    <row r="4820" spans="1:14">
      <c r="A4820" s="11" t="s">
        <v>1587</v>
      </c>
      <c r="B4820" s="12">
        <v>50</v>
      </c>
      <c r="C4820" s="12">
        <v>50</v>
      </c>
      <c r="D4820" s="12" t="s">
        <v>592</v>
      </c>
      <c r="E4820" s="12">
        <v>70</v>
      </c>
      <c r="F4820" s="12">
        <v>10</v>
      </c>
      <c r="G4820" s="12">
        <v>80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1587</v>
      </c>
      <c r="B4821" s="12">
        <v>50</v>
      </c>
      <c r="C4821" s="12">
        <v>50</v>
      </c>
      <c r="D4821" s="12" t="s">
        <v>586</v>
      </c>
      <c r="E4821" s="12">
        <v>70</v>
      </c>
      <c r="F4821" s="12">
        <v>10</v>
      </c>
      <c r="G4821" s="12">
        <v>80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1587</v>
      </c>
      <c r="B4822" s="12">
        <v>50</v>
      </c>
      <c r="C4822" s="12">
        <v>50</v>
      </c>
      <c r="D4822" s="12" t="s">
        <v>584</v>
      </c>
      <c r="E4822" s="12">
        <v>70</v>
      </c>
      <c r="F4822" s="12">
        <v>10</v>
      </c>
      <c r="G4822" s="12">
        <v>80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>
      <c r="A4823" s="11" t="s">
        <v>1587</v>
      </c>
      <c r="B4823" s="12">
        <v>50</v>
      </c>
      <c r="C4823" s="12">
        <v>50</v>
      </c>
      <c r="D4823" s="12" t="s">
        <v>588</v>
      </c>
      <c r="E4823" s="12">
        <v>50</v>
      </c>
      <c r="F4823" s="12">
        <v>10</v>
      </c>
      <c r="G4823" s="12">
        <v>80</v>
      </c>
      <c r="H4823" s="12">
        <v>0</v>
      </c>
      <c r="I4823" s="12">
        <v>246</v>
      </c>
      <c r="J4823" s="12">
        <v>0</v>
      </c>
      <c r="K4823" s="12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1587</v>
      </c>
      <c r="B4824" s="12">
        <v>50</v>
      </c>
      <c r="C4824" s="12">
        <v>50</v>
      </c>
      <c r="D4824" s="12" t="s">
        <v>591</v>
      </c>
      <c r="E4824" s="12">
        <v>70</v>
      </c>
      <c r="F4824" s="12">
        <v>5</v>
      </c>
      <c r="G4824" s="12">
        <v>80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1587</v>
      </c>
      <c r="B4825" s="12">
        <v>50</v>
      </c>
      <c r="C4825" s="12">
        <v>50</v>
      </c>
      <c r="D4825" s="12" t="s">
        <v>589</v>
      </c>
      <c r="E4825" s="12">
        <v>70</v>
      </c>
      <c r="F4825" s="12">
        <v>5</v>
      </c>
      <c r="G4825" s="12">
        <v>80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>
      <c r="A4826" s="11" t="s">
        <v>1587</v>
      </c>
      <c r="B4826" s="12">
        <v>50</v>
      </c>
      <c r="C4826" s="12">
        <v>50</v>
      </c>
      <c r="D4826" s="12" t="s">
        <v>585</v>
      </c>
      <c r="E4826" s="12">
        <v>70</v>
      </c>
      <c r="F4826" s="12">
        <v>5</v>
      </c>
      <c r="G4826" s="12">
        <v>80</v>
      </c>
      <c r="H4826" s="12">
        <v>0</v>
      </c>
      <c r="I4826" s="12">
        <v>246</v>
      </c>
      <c r="J4826" s="12">
        <v>0</v>
      </c>
      <c r="K4826" s="12">
        <v>0</v>
      </c>
      <c r="L4826" s="12">
        <v>0</v>
      </c>
      <c r="M4826" s="12">
        <v>0</v>
      </c>
      <c r="N4826" s="12">
        <v>0</v>
      </c>
    </row>
    <row r="4827" spans="1:14">
      <c r="A4827" s="11" t="s">
        <v>1587</v>
      </c>
      <c r="B4827" s="12">
        <v>50</v>
      </c>
      <c r="C4827" s="12">
        <v>50</v>
      </c>
      <c r="D4827" s="12" t="s">
        <v>583</v>
      </c>
      <c r="E4827" s="12">
        <v>70</v>
      </c>
      <c r="F4827" s="12">
        <v>5</v>
      </c>
      <c r="G4827" s="12">
        <v>80</v>
      </c>
      <c r="H4827" s="12">
        <v>0</v>
      </c>
      <c r="I4827" s="12">
        <v>246</v>
      </c>
      <c r="J4827" s="12">
        <v>0</v>
      </c>
      <c r="K4827" s="12">
        <v>0</v>
      </c>
      <c r="L4827" s="12">
        <v>0</v>
      </c>
      <c r="M4827" s="12">
        <v>0</v>
      </c>
      <c r="N4827" s="12">
        <v>0</v>
      </c>
    </row>
    <row r="4828" spans="1:14">
      <c r="A4828" s="11" t="s">
        <v>1587</v>
      </c>
      <c r="B4828" s="12">
        <v>50</v>
      </c>
      <c r="C4828" s="12">
        <v>50</v>
      </c>
      <c r="D4828" s="12" t="s">
        <v>587</v>
      </c>
      <c r="E4828" s="12">
        <v>70</v>
      </c>
      <c r="F4828" s="12">
        <v>5</v>
      </c>
      <c r="G4828" s="12">
        <v>80</v>
      </c>
      <c r="H4828" s="12">
        <v>0</v>
      </c>
      <c r="I4828" s="12">
        <v>246</v>
      </c>
      <c r="J4828" s="12">
        <v>0</v>
      </c>
      <c r="K4828" s="12">
        <v>0</v>
      </c>
      <c r="L4828" s="12">
        <v>0</v>
      </c>
      <c r="M4828" s="12">
        <v>0</v>
      </c>
      <c r="N4828" s="12">
        <v>0</v>
      </c>
    </row>
    <row r="4829" spans="1:14" s="18" customFormat="1">
      <c r="A4829" s="17" t="s">
        <v>1587</v>
      </c>
      <c r="B4829" s="18">
        <v>50</v>
      </c>
      <c r="C4829" s="18">
        <v>50</v>
      </c>
      <c r="D4829" s="18" t="s">
        <v>1127</v>
      </c>
      <c r="E4829" s="18">
        <v>70</v>
      </c>
      <c r="F4829" s="18">
        <v>2</v>
      </c>
      <c r="G4829" s="18">
        <v>60</v>
      </c>
      <c r="H4829" s="18">
        <v>0</v>
      </c>
      <c r="I4829" s="18">
        <v>249</v>
      </c>
      <c r="J4829" s="18">
        <v>0</v>
      </c>
      <c r="K4829" s="18">
        <v>0</v>
      </c>
      <c r="L4829" s="12">
        <v>0</v>
      </c>
      <c r="M4829" s="12">
        <v>0</v>
      </c>
      <c r="N4829" s="12">
        <v>0</v>
      </c>
    </row>
    <row r="4830" spans="1:14" s="18" customFormat="1">
      <c r="A4830" s="17" t="s">
        <v>1587</v>
      </c>
      <c r="B4830" s="18">
        <v>50</v>
      </c>
      <c r="C4830" s="18">
        <v>50</v>
      </c>
      <c r="D4830" s="18" t="s">
        <v>1578</v>
      </c>
      <c r="E4830" s="18">
        <v>20</v>
      </c>
      <c r="F4830" s="18">
        <v>5</v>
      </c>
      <c r="G4830" s="16">
        <v>30</v>
      </c>
      <c r="H4830" s="18">
        <v>0</v>
      </c>
      <c r="I4830" s="18">
        <v>249</v>
      </c>
      <c r="J4830" s="18">
        <v>0</v>
      </c>
      <c r="K4830" s="18">
        <v>0</v>
      </c>
      <c r="L4830" s="12">
        <v>0</v>
      </c>
      <c r="M4830" s="12">
        <v>0</v>
      </c>
      <c r="N4830" s="12">
        <v>0</v>
      </c>
    </row>
    <row r="4832" spans="1:14">
      <c r="A4832" s="11" t="s">
        <v>1587</v>
      </c>
      <c r="B4832" s="12">
        <v>18</v>
      </c>
      <c r="C4832" s="12">
        <v>56</v>
      </c>
      <c r="D4832" s="12" t="s">
        <v>588</v>
      </c>
      <c r="E4832" s="12">
        <v>20</v>
      </c>
      <c r="F4832" s="12">
        <v>8</v>
      </c>
      <c r="G4832" s="14">
        <v>30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1587</v>
      </c>
      <c r="B4833" s="12">
        <v>19</v>
      </c>
      <c r="C4833" s="12">
        <v>17</v>
      </c>
      <c r="D4833" s="12" t="s">
        <v>588</v>
      </c>
      <c r="E4833" s="12">
        <v>20</v>
      </c>
      <c r="F4833" s="12">
        <v>8</v>
      </c>
      <c r="G4833" s="14">
        <v>30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11" t="s">
        <v>1587</v>
      </c>
      <c r="B4834" s="12">
        <v>28</v>
      </c>
      <c r="C4834" s="12">
        <v>62</v>
      </c>
      <c r="D4834" s="12" t="s">
        <v>588</v>
      </c>
      <c r="E4834" s="12">
        <v>20</v>
      </c>
      <c r="F4834" s="12">
        <v>8</v>
      </c>
      <c r="G4834" s="14">
        <v>30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1587</v>
      </c>
      <c r="B4835" s="12">
        <v>41</v>
      </c>
      <c r="C4835" s="12">
        <v>23</v>
      </c>
      <c r="D4835" s="12" t="s">
        <v>588</v>
      </c>
      <c r="E4835" s="12">
        <v>20</v>
      </c>
      <c r="F4835" s="12">
        <v>8</v>
      </c>
      <c r="G4835" s="14">
        <v>30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1587</v>
      </c>
      <c r="B4836" s="12">
        <v>44</v>
      </c>
      <c r="C4836" s="12">
        <v>59</v>
      </c>
      <c r="D4836" s="12" t="s">
        <v>588</v>
      </c>
      <c r="E4836" s="12">
        <v>20</v>
      </c>
      <c r="F4836" s="12">
        <v>8</v>
      </c>
      <c r="G4836" s="14">
        <v>30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21" t="s">
        <v>1587</v>
      </c>
      <c r="B4837" s="12">
        <v>52</v>
      </c>
      <c r="C4837" s="12">
        <v>33</v>
      </c>
      <c r="D4837" s="12" t="s">
        <v>588</v>
      </c>
      <c r="E4837" s="12">
        <v>20</v>
      </c>
      <c r="F4837" s="12">
        <v>8</v>
      </c>
      <c r="G4837" s="14">
        <v>30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1587</v>
      </c>
      <c r="B4838" s="12">
        <v>53</v>
      </c>
      <c r="C4838" s="12">
        <v>76</v>
      </c>
      <c r="D4838" s="12" t="s">
        <v>588</v>
      </c>
      <c r="E4838" s="12">
        <v>20</v>
      </c>
      <c r="F4838" s="12">
        <v>8</v>
      </c>
      <c r="G4838" s="14">
        <v>30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39" spans="1:14">
      <c r="A4839" s="11" t="s">
        <v>1587</v>
      </c>
      <c r="B4839" s="12">
        <v>64</v>
      </c>
      <c r="C4839" s="12">
        <v>47</v>
      </c>
      <c r="D4839" s="12" t="s">
        <v>588</v>
      </c>
      <c r="E4839" s="12">
        <v>20</v>
      </c>
      <c r="F4839" s="12">
        <v>8</v>
      </c>
      <c r="G4839" s="14">
        <v>30</v>
      </c>
      <c r="H4839" s="12">
        <v>0</v>
      </c>
      <c r="I4839" s="12">
        <v>246</v>
      </c>
      <c r="J4839" s="12">
        <v>0</v>
      </c>
      <c r="K4839" s="12">
        <v>0</v>
      </c>
      <c r="L4839" s="12">
        <v>0</v>
      </c>
      <c r="M4839" s="12">
        <v>0</v>
      </c>
      <c r="N4839" s="12">
        <v>0</v>
      </c>
    </row>
    <row r="4840" spans="1:14">
      <c r="A4840" s="11" t="s">
        <v>1587</v>
      </c>
      <c r="B4840" s="12">
        <v>77</v>
      </c>
      <c r="C4840" s="12">
        <v>74</v>
      </c>
      <c r="D4840" s="12" t="s">
        <v>588</v>
      </c>
      <c r="E4840" s="12">
        <v>20</v>
      </c>
      <c r="F4840" s="12">
        <v>8</v>
      </c>
      <c r="G4840" s="14">
        <v>30</v>
      </c>
      <c r="H4840" s="12">
        <v>0</v>
      </c>
      <c r="I4840" s="12">
        <v>246</v>
      </c>
      <c r="J4840" s="12">
        <v>0</v>
      </c>
      <c r="K4840" s="12">
        <v>0</v>
      </c>
      <c r="L4840" s="12">
        <v>0</v>
      </c>
      <c r="M4840" s="12">
        <v>0</v>
      </c>
      <c r="N4840" s="12">
        <v>0</v>
      </c>
    </row>
    <row r="4841" spans="1:14">
      <c r="A4841" s="11" t="s">
        <v>1587</v>
      </c>
      <c r="B4841" s="12">
        <v>79</v>
      </c>
      <c r="C4841" s="12">
        <v>54</v>
      </c>
      <c r="D4841" s="12" t="s">
        <v>588</v>
      </c>
      <c r="E4841" s="12">
        <v>20</v>
      </c>
      <c r="F4841" s="12">
        <v>8</v>
      </c>
      <c r="G4841" s="14">
        <v>30</v>
      </c>
      <c r="H4841" s="12">
        <v>0</v>
      </c>
      <c r="I4841" s="12">
        <v>246</v>
      </c>
      <c r="J4841" s="12">
        <v>0</v>
      </c>
      <c r="K4841" s="12">
        <v>0</v>
      </c>
      <c r="L4841" s="12">
        <v>0</v>
      </c>
      <c r="M4841" s="12">
        <v>0</v>
      </c>
      <c r="N4841" s="12">
        <v>0</v>
      </c>
    </row>
    <row r="4843" spans="1:14">
      <c r="A4843" s="11" t="s">
        <v>1588</v>
      </c>
    </row>
    <row r="4844" spans="1:14">
      <c r="A4844" s="11" t="s">
        <v>1589</v>
      </c>
      <c r="B4844" s="12">
        <v>50</v>
      </c>
      <c r="C4844" s="12">
        <v>50</v>
      </c>
      <c r="D4844" s="12" t="s">
        <v>592</v>
      </c>
      <c r="E4844" s="12">
        <v>70</v>
      </c>
      <c r="F4844" s="12">
        <v>10</v>
      </c>
      <c r="G4844" s="12">
        <v>80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1589</v>
      </c>
      <c r="B4845" s="12">
        <v>50</v>
      </c>
      <c r="C4845" s="12">
        <v>50</v>
      </c>
      <c r="D4845" s="12" t="s">
        <v>586</v>
      </c>
      <c r="E4845" s="12">
        <v>70</v>
      </c>
      <c r="F4845" s="12">
        <v>10</v>
      </c>
      <c r="G4845" s="12">
        <v>80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1589</v>
      </c>
      <c r="B4846" s="12">
        <v>50</v>
      </c>
      <c r="C4846" s="12">
        <v>50</v>
      </c>
      <c r="D4846" s="12" t="s">
        <v>584</v>
      </c>
      <c r="E4846" s="12">
        <v>70</v>
      </c>
      <c r="F4846" s="12">
        <v>10</v>
      </c>
      <c r="G4846" s="12">
        <v>80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1589</v>
      </c>
      <c r="B4847" s="12">
        <v>50</v>
      </c>
      <c r="C4847" s="12">
        <v>50</v>
      </c>
      <c r="D4847" s="12" t="s">
        <v>588</v>
      </c>
      <c r="E4847" s="12">
        <v>70</v>
      </c>
      <c r="F4847" s="12">
        <v>10</v>
      </c>
      <c r="G4847" s="12">
        <v>80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11" t="s">
        <v>1589</v>
      </c>
      <c r="B4848" s="12">
        <v>50</v>
      </c>
      <c r="C4848" s="12">
        <v>50</v>
      </c>
      <c r="D4848" s="12" t="s">
        <v>589</v>
      </c>
      <c r="E4848" s="12">
        <v>70</v>
      </c>
      <c r="F4848" s="12">
        <v>5</v>
      </c>
      <c r="G4848" s="12">
        <v>80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1589</v>
      </c>
      <c r="B4849" s="12">
        <v>50</v>
      </c>
      <c r="C4849" s="12">
        <v>50</v>
      </c>
      <c r="D4849" s="12" t="s">
        <v>591</v>
      </c>
      <c r="E4849" s="12">
        <v>70</v>
      </c>
      <c r="F4849" s="12">
        <v>5</v>
      </c>
      <c r="G4849" s="12">
        <v>80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>
      <c r="A4850" s="11" t="s">
        <v>1589</v>
      </c>
      <c r="B4850" s="12">
        <v>50</v>
      </c>
      <c r="C4850" s="12">
        <v>50</v>
      </c>
      <c r="D4850" s="12" t="s">
        <v>585</v>
      </c>
      <c r="E4850" s="12">
        <v>70</v>
      </c>
      <c r="F4850" s="12">
        <v>5</v>
      </c>
      <c r="G4850" s="12">
        <v>80</v>
      </c>
      <c r="H4850" s="12">
        <v>0</v>
      </c>
      <c r="I4850" s="12">
        <v>246</v>
      </c>
      <c r="J4850" s="12">
        <v>0</v>
      </c>
      <c r="K4850" s="12">
        <v>0</v>
      </c>
      <c r="L4850" s="12">
        <v>0</v>
      </c>
      <c r="M4850" s="12">
        <v>0</v>
      </c>
      <c r="N4850" s="12">
        <v>0</v>
      </c>
    </row>
    <row r="4851" spans="1:14">
      <c r="A4851" s="11" t="s">
        <v>1589</v>
      </c>
      <c r="B4851" s="12">
        <v>50</v>
      </c>
      <c r="C4851" s="12">
        <v>50</v>
      </c>
      <c r="D4851" s="12" t="s">
        <v>583</v>
      </c>
      <c r="E4851" s="12">
        <v>70</v>
      </c>
      <c r="F4851" s="12">
        <v>5</v>
      </c>
      <c r="G4851" s="12">
        <v>80</v>
      </c>
      <c r="H4851" s="12">
        <v>0</v>
      </c>
      <c r="I4851" s="12">
        <v>246</v>
      </c>
      <c r="J4851" s="12">
        <v>0</v>
      </c>
      <c r="K4851" s="12">
        <v>0</v>
      </c>
      <c r="L4851" s="12">
        <v>0</v>
      </c>
      <c r="M4851" s="12">
        <v>0</v>
      </c>
      <c r="N4851" s="12">
        <v>0</v>
      </c>
    </row>
    <row r="4852" spans="1:14">
      <c r="A4852" s="11" t="s">
        <v>1589</v>
      </c>
      <c r="B4852" s="12">
        <v>50</v>
      </c>
      <c r="C4852" s="12">
        <v>50</v>
      </c>
      <c r="D4852" s="12" t="s">
        <v>587</v>
      </c>
      <c r="E4852" s="12">
        <v>70</v>
      </c>
      <c r="F4852" s="12">
        <v>5</v>
      </c>
      <c r="G4852" s="12">
        <v>80</v>
      </c>
      <c r="H4852" s="12">
        <v>0</v>
      </c>
      <c r="I4852" s="12">
        <v>246</v>
      </c>
      <c r="J4852" s="12">
        <v>0</v>
      </c>
      <c r="K4852" s="12">
        <v>0</v>
      </c>
      <c r="L4852" s="12">
        <v>0</v>
      </c>
      <c r="M4852" s="12">
        <v>0</v>
      </c>
      <c r="N4852" s="12">
        <v>0</v>
      </c>
    </row>
    <row r="4853" spans="1:14" s="18" customFormat="1">
      <c r="A4853" s="17" t="s">
        <v>1589</v>
      </c>
      <c r="B4853" s="18">
        <v>50</v>
      </c>
      <c r="C4853" s="18">
        <v>50</v>
      </c>
      <c r="D4853" s="18" t="s">
        <v>1127</v>
      </c>
      <c r="E4853" s="18">
        <v>70</v>
      </c>
      <c r="F4853" s="18">
        <v>2</v>
      </c>
      <c r="G4853" s="18">
        <v>60</v>
      </c>
      <c r="H4853" s="18">
        <v>0</v>
      </c>
      <c r="I4853" s="18">
        <v>249</v>
      </c>
      <c r="J4853" s="18">
        <v>0</v>
      </c>
      <c r="K4853" s="18">
        <v>0</v>
      </c>
      <c r="L4853" s="12">
        <v>0</v>
      </c>
      <c r="M4853" s="12">
        <v>0</v>
      </c>
      <c r="N4853" s="12">
        <v>0</v>
      </c>
    </row>
    <row r="4854" spans="1:14" s="18" customFormat="1">
      <c r="A4854" s="17" t="s">
        <v>1589</v>
      </c>
      <c r="B4854" s="18">
        <v>20</v>
      </c>
      <c r="C4854" s="18">
        <v>84</v>
      </c>
      <c r="D4854" s="18" t="s">
        <v>1578</v>
      </c>
      <c r="E4854" s="18">
        <v>20</v>
      </c>
      <c r="F4854" s="18">
        <v>5</v>
      </c>
      <c r="G4854" s="16">
        <v>30</v>
      </c>
      <c r="H4854" s="18">
        <v>0</v>
      </c>
      <c r="I4854" s="18">
        <v>249</v>
      </c>
      <c r="J4854" s="18">
        <v>0</v>
      </c>
      <c r="K4854" s="18">
        <v>0</v>
      </c>
      <c r="L4854" s="12">
        <v>0</v>
      </c>
      <c r="M4854" s="12">
        <v>0</v>
      </c>
      <c r="N4854" s="12">
        <v>0</v>
      </c>
    </row>
    <row r="4856" spans="1:14">
      <c r="A4856" s="11" t="s">
        <v>1589</v>
      </c>
      <c r="B4856" s="12">
        <v>18</v>
      </c>
      <c r="C4856" s="12">
        <v>29</v>
      </c>
      <c r="D4856" s="12" t="s">
        <v>590</v>
      </c>
      <c r="E4856" s="12">
        <v>20</v>
      </c>
      <c r="F4856" s="12">
        <v>8</v>
      </c>
      <c r="G4856" s="14">
        <v>30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1589</v>
      </c>
      <c r="B4857" s="12">
        <v>23</v>
      </c>
      <c r="C4857" s="12">
        <v>82</v>
      </c>
      <c r="D4857" s="12" t="s">
        <v>590</v>
      </c>
      <c r="E4857" s="12">
        <v>20</v>
      </c>
      <c r="F4857" s="12">
        <v>8</v>
      </c>
      <c r="G4857" s="14">
        <v>30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11" t="s">
        <v>1589</v>
      </c>
      <c r="B4858" s="12">
        <v>27</v>
      </c>
      <c r="C4858" s="12">
        <v>62</v>
      </c>
      <c r="D4858" s="12" t="s">
        <v>590</v>
      </c>
      <c r="E4858" s="12">
        <v>20</v>
      </c>
      <c r="F4858" s="12">
        <v>8</v>
      </c>
      <c r="G4858" s="14">
        <v>30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1589</v>
      </c>
      <c r="B4859" s="12">
        <v>42</v>
      </c>
      <c r="C4859" s="12">
        <v>22</v>
      </c>
      <c r="D4859" s="12" t="s">
        <v>590</v>
      </c>
      <c r="E4859" s="12">
        <v>20</v>
      </c>
      <c r="F4859" s="12">
        <v>8</v>
      </c>
      <c r="G4859" s="14">
        <v>30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1589</v>
      </c>
      <c r="B4860" s="12">
        <v>53</v>
      </c>
      <c r="C4860" s="12">
        <v>71</v>
      </c>
      <c r="D4860" s="12" t="s">
        <v>590</v>
      </c>
      <c r="E4860" s="12">
        <v>20</v>
      </c>
      <c r="F4860" s="12">
        <v>8</v>
      </c>
      <c r="G4860" s="14">
        <v>30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21" t="s">
        <v>1589</v>
      </c>
      <c r="B4861" s="12">
        <v>60</v>
      </c>
      <c r="C4861" s="12">
        <v>20</v>
      </c>
      <c r="D4861" s="12" t="s">
        <v>590</v>
      </c>
      <c r="E4861" s="12">
        <v>20</v>
      </c>
      <c r="F4861" s="12">
        <v>8</v>
      </c>
      <c r="G4861" s="14">
        <v>30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1589</v>
      </c>
      <c r="B4862" s="12">
        <v>60</v>
      </c>
      <c r="C4862" s="12">
        <v>48</v>
      </c>
      <c r="D4862" s="12" t="s">
        <v>590</v>
      </c>
      <c r="E4862" s="12">
        <v>20</v>
      </c>
      <c r="F4862" s="12">
        <v>8</v>
      </c>
      <c r="G4862" s="14">
        <v>30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3" spans="1:14">
      <c r="A4863" s="11" t="s">
        <v>1589</v>
      </c>
      <c r="B4863" s="12">
        <v>67</v>
      </c>
      <c r="C4863" s="12">
        <v>79</v>
      </c>
      <c r="D4863" s="12" t="s">
        <v>590</v>
      </c>
      <c r="E4863" s="12">
        <v>20</v>
      </c>
      <c r="F4863" s="12">
        <v>8</v>
      </c>
      <c r="G4863" s="14">
        <v>30</v>
      </c>
      <c r="H4863" s="12">
        <v>0</v>
      </c>
      <c r="I4863" s="12">
        <v>246</v>
      </c>
      <c r="J4863" s="12">
        <v>0</v>
      </c>
      <c r="K4863" s="12">
        <v>0</v>
      </c>
      <c r="L4863" s="12">
        <v>0</v>
      </c>
      <c r="M4863" s="12">
        <v>0</v>
      </c>
      <c r="N4863" s="12">
        <v>0</v>
      </c>
    </row>
    <row r="4864" spans="1:14">
      <c r="A4864" s="11" t="s">
        <v>1589</v>
      </c>
      <c r="B4864" s="12">
        <v>77</v>
      </c>
      <c r="C4864" s="12">
        <v>32</v>
      </c>
      <c r="D4864" s="12" t="s">
        <v>590</v>
      </c>
      <c r="E4864" s="12">
        <v>20</v>
      </c>
      <c r="F4864" s="12">
        <v>8</v>
      </c>
      <c r="G4864" s="14">
        <v>30</v>
      </c>
      <c r="H4864" s="12">
        <v>0</v>
      </c>
      <c r="I4864" s="12">
        <v>246</v>
      </c>
      <c r="J4864" s="12">
        <v>0</v>
      </c>
      <c r="K4864" s="12">
        <v>0</v>
      </c>
      <c r="L4864" s="12">
        <v>0</v>
      </c>
      <c r="M4864" s="12">
        <v>0</v>
      </c>
      <c r="N4864" s="12">
        <v>0</v>
      </c>
    </row>
    <row r="4865" spans="1:14">
      <c r="A4865" s="11" t="s">
        <v>1589</v>
      </c>
      <c r="B4865" s="12">
        <v>87</v>
      </c>
      <c r="C4865" s="12">
        <v>24</v>
      </c>
      <c r="D4865" s="12" t="s">
        <v>590</v>
      </c>
      <c r="E4865" s="12">
        <v>20</v>
      </c>
      <c r="F4865" s="12">
        <v>8</v>
      </c>
      <c r="G4865" s="14">
        <v>30</v>
      </c>
      <c r="H4865" s="12">
        <v>0</v>
      </c>
      <c r="I4865" s="12">
        <v>246</v>
      </c>
      <c r="J4865" s="12">
        <v>0</v>
      </c>
      <c r="K4865" s="12">
        <v>0</v>
      </c>
      <c r="L4865" s="12">
        <v>0</v>
      </c>
      <c r="M4865" s="12">
        <v>0</v>
      </c>
      <c r="N4865" s="12">
        <v>0</v>
      </c>
    </row>
    <row r="4867" spans="1:14">
      <c r="A4867" s="11" t="s">
        <v>1590</v>
      </c>
    </row>
    <row r="4868" spans="1:14">
      <c r="A4868" s="11" t="s">
        <v>1591</v>
      </c>
      <c r="B4868" s="12">
        <v>50</v>
      </c>
      <c r="C4868" s="12">
        <v>50</v>
      </c>
      <c r="D4868" s="12" t="s">
        <v>592</v>
      </c>
      <c r="E4868" s="12">
        <v>70</v>
      </c>
      <c r="F4868" s="12">
        <v>10</v>
      </c>
      <c r="G4868" s="12">
        <v>80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1591</v>
      </c>
      <c r="B4869" s="12">
        <v>50</v>
      </c>
      <c r="C4869" s="12">
        <v>50</v>
      </c>
      <c r="D4869" s="12" t="s">
        <v>590</v>
      </c>
      <c r="E4869" s="12">
        <v>70</v>
      </c>
      <c r="F4869" s="12">
        <v>10</v>
      </c>
      <c r="G4869" s="12">
        <v>80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1591</v>
      </c>
      <c r="B4870" s="12">
        <v>50</v>
      </c>
      <c r="C4870" s="12">
        <v>50</v>
      </c>
      <c r="D4870" s="12" t="s">
        <v>586</v>
      </c>
      <c r="E4870" s="12">
        <v>70</v>
      </c>
      <c r="F4870" s="12">
        <v>10</v>
      </c>
      <c r="G4870" s="12">
        <v>80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1591</v>
      </c>
      <c r="B4871" s="12">
        <v>50</v>
      </c>
      <c r="C4871" s="12">
        <v>50</v>
      </c>
      <c r="D4871" s="12" t="s">
        <v>588</v>
      </c>
      <c r="E4871" s="12">
        <v>70</v>
      </c>
      <c r="F4871" s="12">
        <v>10</v>
      </c>
      <c r="G4871" s="12">
        <v>80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11" t="s">
        <v>1591</v>
      </c>
      <c r="B4872" s="12">
        <v>50</v>
      </c>
      <c r="C4872" s="12">
        <v>50</v>
      </c>
      <c r="D4872" s="12" t="s">
        <v>589</v>
      </c>
      <c r="E4872" s="12">
        <v>70</v>
      </c>
      <c r="F4872" s="12">
        <v>5</v>
      </c>
      <c r="G4872" s="12">
        <v>80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1591</v>
      </c>
      <c r="B4873" s="12">
        <v>50</v>
      </c>
      <c r="C4873" s="12">
        <v>50</v>
      </c>
      <c r="D4873" s="12" t="s">
        <v>591</v>
      </c>
      <c r="E4873" s="12">
        <v>70</v>
      </c>
      <c r="F4873" s="12">
        <v>5</v>
      </c>
      <c r="G4873" s="12">
        <v>80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>
      <c r="A4874" s="11" t="s">
        <v>1591</v>
      </c>
      <c r="B4874" s="12">
        <v>50</v>
      </c>
      <c r="C4874" s="12">
        <v>50</v>
      </c>
      <c r="D4874" s="12" t="s">
        <v>585</v>
      </c>
      <c r="E4874" s="12">
        <v>70</v>
      </c>
      <c r="F4874" s="12">
        <v>5</v>
      </c>
      <c r="G4874" s="12">
        <v>80</v>
      </c>
      <c r="H4874" s="12">
        <v>0</v>
      </c>
      <c r="I4874" s="12">
        <v>246</v>
      </c>
      <c r="J4874" s="12">
        <v>0</v>
      </c>
      <c r="K4874" s="12">
        <v>0</v>
      </c>
      <c r="L4874" s="12">
        <v>0</v>
      </c>
      <c r="M4874" s="12">
        <v>0</v>
      </c>
      <c r="N4874" s="12">
        <v>0</v>
      </c>
    </row>
    <row r="4875" spans="1:14">
      <c r="A4875" s="11" t="s">
        <v>1591</v>
      </c>
      <c r="B4875" s="12">
        <v>50</v>
      </c>
      <c r="C4875" s="12">
        <v>50</v>
      </c>
      <c r="D4875" s="12" t="s">
        <v>583</v>
      </c>
      <c r="E4875" s="12">
        <v>70</v>
      </c>
      <c r="F4875" s="12">
        <v>5</v>
      </c>
      <c r="G4875" s="12">
        <v>80</v>
      </c>
      <c r="H4875" s="12">
        <v>0</v>
      </c>
      <c r="I4875" s="12">
        <v>246</v>
      </c>
      <c r="J4875" s="12">
        <v>0</v>
      </c>
      <c r="K4875" s="12">
        <v>0</v>
      </c>
      <c r="L4875" s="12">
        <v>0</v>
      </c>
      <c r="M4875" s="12">
        <v>0</v>
      </c>
      <c r="N4875" s="12">
        <v>0</v>
      </c>
    </row>
    <row r="4876" spans="1:14">
      <c r="A4876" s="11" t="s">
        <v>1591</v>
      </c>
      <c r="B4876" s="12">
        <v>50</v>
      </c>
      <c r="C4876" s="12">
        <v>50</v>
      </c>
      <c r="D4876" s="12" t="s">
        <v>587</v>
      </c>
      <c r="E4876" s="12">
        <v>70</v>
      </c>
      <c r="F4876" s="12">
        <v>5</v>
      </c>
      <c r="G4876" s="12">
        <v>80</v>
      </c>
      <c r="H4876" s="12">
        <v>0</v>
      </c>
      <c r="I4876" s="12">
        <v>246</v>
      </c>
      <c r="J4876" s="12">
        <v>0</v>
      </c>
      <c r="K4876" s="12">
        <v>0</v>
      </c>
      <c r="L4876" s="12">
        <v>0</v>
      </c>
      <c r="M4876" s="12">
        <v>0</v>
      </c>
      <c r="N4876" s="12">
        <v>0</v>
      </c>
    </row>
    <row r="4877" spans="1:14" s="18" customFormat="1">
      <c r="A4877" s="17" t="s">
        <v>1591</v>
      </c>
      <c r="B4877" s="18">
        <v>50</v>
      </c>
      <c r="C4877" s="18">
        <v>50</v>
      </c>
      <c r="D4877" s="18" t="s">
        <v>1127</v>
      </c>
      <c r="E4877" s="18">
        <v>70</v>
      </c>
      <c r="F4877" s="18">
        <v>2</v>
      </c>
      <c r="G4877" s="18">
        <v>60</v>
      </c>
      <c r="H4877" s="18">
        <v>0</v>
      </c>
      <c r="I4877" s="18">
        <v>249</v>
      </c>
      <c r="J4877" s="18">
        <v>0</v>
      </c>
      <c r="K4877" s="18">
        <v>0</v>
      </c>
      <c r="L4877" s="12">
        <v>0</v>
      </c>
      <c r="M4877" s="12">
        <v>0</v>
      </c>
      <c r="N4877" s="12">
        <v>0</v>
      </c>
    </row>
    <row r="4878" spans="1:14" s="18" customFormat="1">
      <c r="A4878" s="17" t="s">
        <v>1591</v>
      </c>
      <c r="B4878" s="18">
        <v>50</v>
      </c>
      <c r="C4878" s="18">
        <v>50</v>
      </c>
      <c r="D4878" s="18" t="s">
        <v>1578</v>
      </c>
      <c r="E4878" s="18">
        <v>70</v>
      </c>
      <c r="F4878" s="18">
        <v>5</v>
      </c>
      <c r="G4878" s="16">
        <v>30</v>
      </c>
      <c r="H4878" s="18">
        <v>0</v>
      </c>
      <c r="I4878" s="18">
        <v>249</v>
      </c>
      <c r="J4878" s="18">
        <v>0</v>
      </c>
      <c r="K4878" s="18">
        <v>0</v>
      </c>
      <c r="L4878" s="12">
        <v>0</v>
      </c>
      <c r="M4878" s="12">
        <v>0</v>
      </c>
      <c r="N4878" s="12">
        <v>0</v>
      </c>
    </row>
    <row r="4880" spans="1:14">
      <c r="A4880" s="11" t="s">
        <v>1591</v>
      </c>
      <c r="B4880" s="12">
        <v>17</v>
      </c>
      <c r="C4880" s="12">
        <v>81</v>
      </c>
      <c r="D4880" s="12" t="s">
        <v>584</v>
      </c>
      <c r="E4880" s="12">
        <v>20</v>
      </c>
      <c r="F4880" s="12">
        <v>8</v>
      </c>
      <c r="G4880" s="14">
        <v>30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1591</v>
      </c>
      <c r="B4881" s="12">
        <v>16</v>
      </c>
      <c r="C4881" s="12">
        <v>61</v>
      </c>
      <c r="D4881" s="12" t="s">
        <v>584</v>
      </c>
      <c r="E4881" s="12">
        <v>20</v>
      </c>
      <c r="F4881" s="12">
        <v>8</v>
      </c>
      <c r="G4881" s="14">
        <v>30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1591</v>
      </c>
      <c r="B4882" s="12">
        <v>20</v>
      </c>
      <c r="C4882" s="12">
        <v>25</v>
      </c>
      <c r="D4882" s="12" t="s">
        <v>584</v>
      </c>
      <c r="E4882" s="12">
        <v>20</v>
      </c>
      <c r="F4882" s="12">
        <v>8</v>
      </c>
      <c r="G4882" s="14">
        <v>30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1591</v>
      </c>
      <c r="B4883" s="12">
        <v>48</v>
      </c>
      <c r="C4883" s="12">
        <v>15</v>
      </c>
      <c r="D4883" s="12" t="s">
        <v>584</v>
      </c>
      <c r="E4883" s="12">
        <v>20</v>
      </c>
      <c r="F4883" s="12">
        <v>8</v>
      </c>
      <c r="G4883" s="14">
        <v>30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1591</v>
      </c>
      <c r="B4884" s="12">
        <v>79</v>
      </c>
      <c r="C4884" s="12">
        <v>30</v>
      </c>
      <c r="D4884" s="12" t="s">
        <v>584</v>
      </c>
      <c r="E4884" s="12">
        <v>20</v>
      </c>
      <c r="F4884" s="12">
        <v>8</v>
      </c>
      <c r="G4884" s="14">
        <v>30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1591</v>
      </c>
      <c r="B4885" s="12">
        <v>82</v>
      </c>
      <c r="C4885" s="12">
        <v>52</v>
      </c>
      <c r="D4885" s="12" t="s">
        <v>584</v>
      </c>
      <c r="E4885" s="12">
        <v>20</v>
      </c>
      <c r="F4885" s="12">
        <v>8</v>
      </c>
      <c r="G4885" s="14">
        <v>30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6" spans="1:14">
      <c r="A4886" s="11" t="s">
        <v>1591</v>
      </c>
      <c r="B4886" s="12">
        <v>82</v>
      </c>
      <c r="C4886" s="12">
        <v>80</v>
      </c>
      <c r="D4886" s="12" t="s">
        <v>584</v>
      </c>
      <c r="E4886" s="12">
        <v>20</v>
      </c>
      <c r="F4886" s="12">
        <v>8</v>
      </c>
      <c r="G4886" s="14">
        <v>30</v>
      </c>
      <c r="H4886" s="12">
        <v>0</v>
      </c>
      <c r="I4886" s="12">
        <v>246</v>
      </c>
      <c r="J4886" s="12">
        <v>0</v>
      </c>
      <c r="K4886" s="12">
        <v>0</v>
      </c>
      <c r="L4886" s="12">
        <v>0</v>
      </c>
      <c r="M4886" s="12">
        <v>0</v>
      </c>
      <c r="N4886" s="12">
        <v>0</v>
      </c>
    </row>
    <row r="4887" spans="1:14">
      <c r="A4887" s="11" t="s">
        <v>1591</v>
      </c>
      <c r="B4887" s="12">
        <v>40</v>
      </c>
      <c r="C4887" s="12">
        <v>80</v>
      </c>
      <c r="D4887" s="12" t="s">
        <v>584</v>
      </c>
      <c r="E4887" s="12">
        <v>20</v>
      </c>
      <c r="F4887" s="12">
        <v>8</v>
      </c>
      <c r="G4887" s="14">
        <v>30</v>
      </c>
      <c r="H4887" s="12">
        <v>0</v>
      </c>
      <c r="I4887" s="12">
        <v>246</v>
      </c>
      <c r="J4887" s="12">
        <v>0</v>
      </c>
      <c r="K4887" s="12">
        <v>0</v>
      </c>
      <c r="L4887" s="12">
        <v>0</v>
      </c>
      <c r="M4887" s="12">
        <v>0</v>
      </c>
      <c r="N4887" s="12">
        <v>0</v>
      </c>
    </row>
    <row r="4888" spans="1:14">
      <c r="A4888" s="11" t="s">
        <v>1591</v>
      </c>
      <c r="B4888" s="12">
        <v>52</v>
      </c>
      <c r="C4888" s="12">
        <v>55</v>
      </c>
      <c r="D4888" s="12" t="s">
        <v>584</v>
      </c>
      <c r="E4888" s="12">
        <v>20</v>
      </c>
      <c r="F4888" s="12">
        <v>8</v>
      </c>
      <c r="G4888" s="14">
        <v>30</v>
      </c>
      <c r="H4888" s="12">
        <v>0</v>
      </c>
      <c r="I4888" s="12">
        <v>246</v>
      </c>
      <c r="J4888" s="12">
        <v>0</v>
      </c>
      <c r="K4888" s="12">
        <v>0</v>
      </c>
      <c r="L4888" s="12">
        <v>0</v>
      </c>
      <c r="M4888" s="12">
        <v>0</v>
      </c>
      <c r="N4888" s="12">
        <v>0</v>
      </c>
    </row>
    <row r="4890" spans="1:14">
      <c r="A4890" s="11" t="s">
        <v>1592</v>
      </c>
    </row>
    <row r="4891" spans="1:14">
      <c r="A4891" s="11" t="s">
        <v>1593</v>
      </c>
      <c r="B4891" s="12">
        <v>50</v>
      </c>
      <c r="C4891" s="12">
        <v>50</v>
      </c>
      <c r="D4891" s="12" t="s">
        <v>592</v>
      </c>
      <c r="E4891" s="12">
        <v>70</v>
      </c>
      <c r="F4891" s="12">
        <v>10</v>
      </c>
      <c r="G4891" s="12">
        <v>80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1593</v>
      </c>
      <c r="B4892" s="12">
        <v>50</v>
      </c>
      <c r="C4892" s="12">
        <v>50</v>
      </c>
      <c r="D4892" s="12" t="s">
        <v>590</v>
      </c>
      <c r="E4892" s="12">
        <v>70</v>
      </c>
      <c r="F4892" s="12">
        <v>10</v>
      </c>
      <c r="G4892" s="12">
        <v>80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1593</v>
      </c>
      <c r="B4893" s="12">
        <v>50</v>
      </c>
      <c r="C4893" s="12">
        <v>50</v>
      </c>
      <c r="D4893" s="12" t="s">
        <v>584</v>
      </c>
      <c r="E4893" s="12">
        <v>70</v>
      </c>
      <c r="F4893" s="12">
        <v>10</v>
      </c>
      <c r="G4893" s="12">
        <v>80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1593</v>
      </c>
      <c r="B4894" s="12">
        <v>50</v>
      </c>
      <c r="C4894" s="12">
        <v>50</v>
      </c>
      <c r="D4894" s="12" t="s">
        <v>588</v>
      </c>
      <c r="E4894" s="12">
        <v>70</v>
      </c>
      <c r="F4894" s="12">
        <v>10</v>
      </c>
      <c r="G4894" s="12">
        <v>80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1593</v>
      </c>
      <c r="B4895" s="12">
        <v>50</v>
      </c>
      <c r="C4895" s="12">
        <v>50</v>
      </c>
      <c r="D4895" s="12" t="s">
        <v>591</v>
      </c>
      <c r="E4895" s="12">
        <v>70</v>
      </c>
      <c r="F4895" s="12">
        <v>5</v>
      </c>
      <c r="G4895" s="12">
        <v>80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1593</v>
      </c>
      <c r="B4896" s="12">
        <v>50</v>
      </c>
      <c r="C4896" s="12">
        <v>50</v>
      </c>
      <c r="D4896" s="12" t="s">
        <v>585</v>
      </c>
      <c r="E4896" s="12">
        <v>70</v>
      </c>
      <c r="F4896" s="12">
        <v>5</v>
      </c>
      <c r="G4896" s="12">
        <v>80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>
      <c r="A4897" s="11" t="s">
        <v>1593</v>
      </c>
      <c r="B4897" s="12">
        <v>50</v>
      </c>
      <c r="C4897" s="12">
        <v>50</v>
      </c>
      <c r="D4897" s="12" t="s">
        <v>583</v>
      </c>
      <c r="E4897" s="12">
        <v>70</v>
      </c>
      <c r="F4897" s="12">
        <v>5</v>
      </c>
      <c r="G4897" s="12">
        <v>80</v>
      </c>
      <c r="H4897" s="12">
        <v>0</v>
      </c>
      <c r="I4897" s="12">
        <v>246</v>
      </c>
      <c r="J4897" s="12">
        <v>0</v>
      </c>
      <c r="K4897" s="12">
        <v>0</v>
      </c>
      <c r="L4897" s="12">
        <v>0</v>
      </c>
      <c r="M4897" s="12">
        <v>0</v>
      </c>
      <c r="N4897" s="12">
        <v>0</v>
      </c>
    </row>
    <row r="4898" spans="1:14">
      <c r="A4898" s="11" t="s">
        <v>1593</v>
      </c>
      <c r="B4898" s="12">
        <v>50</v>
      </c>
      <c r="C4898" s="12">
        <v>50</v>
      </c>
      <c r="D4898" s="12" t="s">
        <v>587</v>
      </c>
      <c r="E4898" s="12">
        <v>70</v>
      </c>
      <c r="F4898" s="12">
        <v>5</v>
      </c>
      <c r="G4898" s="12">
        <v>80</v>
      </c>
      <c r="H4898" s="12">
        <v>0</v>
      </c>
      <c r="I4898" s="12">
        <v>246</v>
      </c>
      <c r="J4898" s="12">
        <v>0</v>
      </c>
      <c r="K4898" s="12">
        <v>0</v>
      </c>
      <c r="L4898" s="12">
        <v>0</v>
      </c>
      <c r="M4898" s="12">
        <v>0</v>
      </c>
      <c r="N4898" s="12">
        <v>0</v>
      </c>
    </row>
    <row r="4899" spans="1:14">
      <c r="A4899" s="11" t="s">
        <v>1593</v>
      </c>
      <c r="B4899" s="12">
        <v>50</v>
      </c>
      <c r="C4899" s="12">
        <v>50</v>
      </c>
      <c r="D4899" s="12" t="s">
        <v>589</v>
      </c>
      <c r="E4899" s="12">
        <v>70</v>
      </c>
      <c r="F4899" s="12">
        <v>5</v>
      </c>
      <c r="G4899" s="12">
        <v>80</v>
      </c>
      <c r="H4899" s="12">
        <v>0</v>
      </c>
      <c r="I4899" s="12">
        <v>246</v>
      </c>
      <c r="J4899" s="12">
        <v>0</v>
      </c>
      <c r="K4899" s="12">
        <v>0</v>
      </c>
      <c r="L4899" s="12">
        <v>0</v>
      </c>
      <c r="M4899" s="12">
        <v>0</v>
      </c>
      <c r="N4899" s="12">
        <v>0</v>
      </c>
    </row>
    <row r="4900" spans="1:14" s="18" customFormat="1">
      <c r="A4900" s="17" t="s">
        <v>1593</v>
      </c>
      <c r="B4900" s="18">
        <v>50</v>
      </c>
      <c r="C4900" s="18">
        <v>50</v>
      </c>
      <c r="D4900" s="18" t="s">
        <v>1127</v>
      </c>
      <c r="E4900" s="18">
        <v>70</v>
      </c>
      <c r="F4900" s="18">
        <v>2</v>
      </c>
      <c r="G4900" s="18">
        <v>60</v>
      </c>
      <c r="H4900" s="18">
        <v>0</v>
      </c>
      <c r="I4900" s="18">
        <v>249</v>
      </c>
      <c r="J4900" s="18">
        <v>0</v>
      </c>
      <c r="K4900" s="18">
        <v>0</v>
      </c>
      <c r="L4900" s="12">
        <v>0</v>
      </c>
      <c r="M4900" s="12">
        <v>0</v>
      </c>
      <c r="N4900" s="12">
        <v>0</v>
      </c>
    </row>
    <row r="4901" spans="1:14" s="18" customFormat="1">
      <c r="A4901" s="17" t="s">
        <v>1593</v>
      </c>
      <c r="B4901" s="18">
        <v>50</v>
      </c>
      <c r="C4901" s="18">
        <v>50</v>
      </c>
      <c r="D4901" s="18" t="s">
        <v>1578</v>
      </c>
      <c r="E4901" s="18">
        <v>70</v>
      </c>
      <c r="F4901" s="18">
        <v>5</v>
      </c>
      <c r="G4901" s="16">
        <v>30</v>
      </c>
      <c r="H4901" s="18">
        <v>0</v>
      </c>
      <c r="I4901" s="18">
        <v>249</v>
      </c>
      <c r="J4901" s="18">
        <v>0</v>
      </c>
      <c r="K4901" s="18">
        <v>0</v>
      </c>
      <c r="L4901" s="12">
        <v>0</v>
      </c>
      <c r="M4901" s="12">
        <v>0</v>
      </c>
      <c r="N4901" s="12">
        <v>0</v>
      </c>
    </row>
    <row r="4903" spans="1:14">
      <c r="A4903" s="11" t="s">
        <v>1593</v>
      </c>
      <c r="B4903" s="12">
        <v>11</v>
      </c>
      <c r="C4903" s="12">
        <v>71</v>
      </c>
      <c r="D4903" s="12" t="s">
        <v>586</v>
      </c>
      <c r="E4903" s="12">
        <v>20</v>
      </c>
      <c r="F4903" s="12">
        <v>8</v>
      </c>
      <c r="G4903" s="14">
        <v>30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1593</v>
      </c>
      <c r="B4904" s="12">
        <v>20</v>
      </c>
      <c r="C4904" s="12">
        <v>21</v>
      </c>
      <c r="D4904" s="12" t="s">
        <v>586</v>
      </c>
      <c r="E4904" s="12">
        <v>20</v>
      </c>
      <c r="F4904" s="12">
        <v>8</v>
      </c>
      <c r="G4904" s="14">
        <v>30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1593</v>
      </c>
      <c r="B4905" s="12">
        <v>23</v>
      </c>
      <c r="C4905" s="12">
        <v>38</v>
      </c>
      <c r="D4905" s="12" t="s">
        <v>586</v>
      </c>
      <c r="E4905" s="12">
        <v>20</v>
      </c>
      <c r="F4905" s="12">
        <v>8</v>
      </c>
      <c r="G4905" s="14">
        <v>30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1593</v>
      </c>
      <c r="B4906" s="12">
        <v>25</v>
      </c>
      <c r="C4906" s="12">
        <v>62</v>
      </c>
      <c r="D4906" s="12" t="s">
        <v>586</v>
      </c>
      <c r="E4906" s="12">
        <v>20</v>
      </c>
      <c r="F4906" s="12">
        <v>8</v>
      </c>
      <c r="G4906" s="14">
        <v>30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1593</v>
      </c>
      <c r="B4907" s="12">
        <v>59</v>
      </c>
      <c r="C4907" s="12">
        <v>27</v>
      </c>
      <c r="D4907" s="12" t="s">
        <v>586</v>
      </c>
      <c r="E4907" s="12">
        <v>20</v>
      </c>
      <c r="F4907" s="12">
        <v>8</v>
      </c>
      <c r="G4907" s="14">
        <v>30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1593</v>
      </c>
      <c r="B4908" s="12">
        <v>62</v>
      </c>
      <c r="C4908" s="12">
        <v>66</v>
      </c>
      <c r="D4908" s="12" t="s">
        <v>586</v>
      </c>
      <c r="E4908" s="12">
        <v>20</v>
      </c>
      <c r="F4908" s="12">
        <v>8</v>
      </c>
      <c r="G4908" s="14">
        <v>30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1593</v>
      </c>
      <c r="B4909" s="12">
        <v>73</v>
      </c>
      <c r="C4909" s="12">
        <v>44</v>
      </c>
      <c r="D4909" s="12" t="s">
        <v>586</v>
      </c>
      <c r="E4909" s="12">
        <v>20</v>
      </c>
      <c r="F4909" s="12">
        <v>8</v>
      </c>
      <c r="G4909" s="14">
        <v>30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0" spans="1:14">
      <c r="A4910" s="11" t="s">
        <v>1593</v>
      </c>
      <c r="B4910" s="12">
        <v>77</v>
      </c>
      <c r="C4910" s="12">
        <v>85</v>
      </c>
      <c r="D4910" s="12" t="s">
        <v>586</v>
      </c>
      <c r="E4910" s="12">
        <v>20</v>
      </c>
      <c r="F4910" s="12">
        <v>8</v>
      </c>
      <c r="G4910" s="14">
        <v>30</v>
      </c>
      <c r="H4910" s="12">
        <v>0</v>
      </c>
      <c r="I4910" s="12">
        <v>246</v>
      </c>
      <c r="J4910" s="12">
        <v>0</v>
      </c>
      <c r="K4910" s="12">
        <v>0</v>
      </c>
      <c r="L4910" s="12">
        <v>0</v>
      </c>
      <c r="M4910" s="12">
        <v>0</v>
      </c>
      <c r="N4910" s="12">
        <v>0</v>
      </c>
    </row>
    <row r="4911" spans="1:14">
      <c r="A4911" s="11" t="s">
        <v>1593</v>
      </c>
      <c r="B4911" s="12">
        <v>82</v>
      </c>
      <c r="C4911" s="12">
        <v>21</v>
      </c>
      <c r="D4911" s="12" t="s">
        <v>586</v>
      </c>
      <c r="E4911" s="12">
        <v>20</v>
      </c>
      <c r="F4911" s="12">
        <v>8</v>
      </c>
      <c r="G4911" s="14">
        <v>30</v>
      </c>
      <c r="H4911" s="12">
        <v>0</v>
      </c>
      <c r="I4911" s="12">
        <v>246</v>
      </c>
      <c r="J4911" s="12">
        <v>0</v>
      </c>
      <c r="K4911" s="12">
        <v>0</v>
      </c>
      <c r="L4911" s="12">
        <v>0</v>
      </c>
      <c r="M4911" s="12">
        <v>0</v>
      </c>
      <c r="N4911" s="12">
        <v>0</v>
      </c>
    </row>
    <row r="4912" spans="1:14">
      <c r="A4912" s="11" t="s">
        <v>1593</v>
      </c>
      <c r="B4912" s="12">
        <v>83</v>
      </c>
      <c r="C4912" s="12">
        <v>55</v>
      </c>
      <c r="D4912" s="12" t="s">
        <v>586</v>
      </c>
      <c r="E4912" s="12">
        <v>20</v>
      </c>
      <c r="F4912" s="12">
        <v>8</v>
      </c>
      <c r="G4912" s="14">
        <v>30</v>
      </c>
      <c r="H4912" s="12">
        <v>0</v>
      </c>
      <c r="I4912" s="12">
        <v>246</v>
      </c>
      <c r="J4912" s="12">
        <v>0</v>
      </c>
      <c r="K4912" s="12">
        <v>0</v>
      </c>
      <c r="L4912" s="12">
        <v>0</v>
      </c>
      <c r="M4912" s="12">
        <v>0</v>
      </c>
      <c r="N4912" s="12">
        <v>0</v>
      </c>
    </row>
    <row r="4914" spans="1:14">
      <c r="A4914" s="11" t="s">
        <v>1594</v>
      </c>
    </row>
    <row r="4915" spans="1:14">
      <c r="A4915" s="11" t="s">
        <v>1595</v>
      </c>
      <c r="B4915" s="12">
        <v>50</v>
      </c>
      <c r="C4915" s="12">
        <v>50</v>
      </c>
      <c r="D4915" s="12" t="s">
        <v>590</v>
      </c>
      <c r="E4915" s="12">
        <v>70</v>
      </c>
      <c r="F4915" s="12">
        <v>10</v>
      </c>
      <c r="G4915" s="12">
        <v>80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1595</v>
      </c>
      <c r="B4916" s="12">
        <v>50</v>
      </c>
      <c r="C4916" s="12">
        <v>50</v>
      </c>
      <c r="D4916" s="12" t="s">
        <v>586</v>
      </c>
      <c r="E4916" s="12">
        <v>70</v>
      </c>
      <c r="F4916" s="12">
        <v>10</v>
      </c>
      <c r="G4916" s="12">
        <v>80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1595</v>
      </c>
      <c r="B4917" s="12">
        <v>50</v>
      </c>
      <c r="C4917" s="12">
        <v>50</v>
      </c>
      <c r="D4917" s="12" t="s">
        <v>584</v>
      </c>
      <c r="E4917" s="12">
        <v>70</v>
      </c>
      <c r="F4917" s="12">
        <v>10</v>
      </c>
      <c r="G4917" s="12">
        <v>80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1595</v>
      </c>
      <c r="B4918" s="12">
        <v>50</v>
      </c>
      <c r="C4918" s="12">
        <v>50</v>
      </c>
      <c r="D4918" s="12" t="s">
        <v>588</v>
      </c>
      <c r="E4918" s="12">
        <v>70</v>
      </c>
      <c r="F4918" s="12">
        <v>10</v>
      </c>
      <c r="G4918" s="12">
        <v>80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1595</v>
      </c>
      <c r="B4919" s="12">
        <v>50</v>
      </c>
      <c r="C4919" s="12">
        <v>50</v>
      </c>
      <c r="D4919" s="12" t="s">
        <v>589</v>
      </c>
      <c r="E4919" s="12">
        <v>70</v>
      </c>
      <c r="F4919" s="12">
        <v>5</v>
      </c>
      <c r="G4919" s="12">
        <v>80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1595</v>
      </c>
      <c r="B4920" s="12">
        <v>50</v>
      </c>
      <c r="C4920" s="12">
        <v>50</v>
      </c>
      <c r="D4920" s="12" t="s">
        <v>591</v>
      </c>
      <c r="E4920" s="12">
        <v>70</v>
      </c>
      <c r="F4920" s="12">
        <v>5</v>
      </c>
      <c r="G4920" s="12">
        <v>80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>
      <c r="A4921" s="11" t="s">
        <v>1595</v>
      </c>
      <c r="B4921" s="12">
        <v>50</v>
      </c>
      <c r="C4921" s="12">
        <v>50</v>
      </c>
      <c r="D4921" s="12" t="s">
        <v>585</v>
      </c>
      <c r="E4921" s="12">
        <v>70</v>
      </c>
      <c r="F4921" s="12">
        <v>5</v>
      </c>
      <c r="G4921" s="12">
        <v>80</v>
      </c>
      <c r="H4921" s="12">
        <v>0</v>
      </c>
      <c r="I4921" s="12">
        <v>246</v>
      </c>
      <c r="J4921" s="12">
        <v>0</v>
      </c>
      <c r="K4921" s="12">
        <v>0</v>
      </c>
      <c r="L4921" s="12">
        <v>0</v>
      </c>
      <c r="M4921" s="12">
        <v>0</v>
      </c>
      <c r="N4921" s="12">
        <v>0</v>
      </c>
    </row>
    <row r="4922" spans="1:14">
      <c r="A4922" s="11" t="s">
        <v>1595</v>
      </c>
      <c r="B4922" s="12">
        <v>50</v>
      </c>
      <c r="C4922" s="12">
        <v>50</v>
      </c>
      <c r="D4922" s="12" t="s">
        <v>583</v>
      </c>
      <c r="E4922" s="12">
        <v>70</v>
      </c>
      <c r="F4922" s="12">
        <v>5</v>
      </c>
      <c r="G4922" s="12">
        <v>80</v>
      </c>
      <c r="H4922" s="12">
        <v>0</v>
      </c>
      <c r="I4922" s="12">
        <v>246</v>
      </c>
      <c r="J4922" s="12">
        <v>0</v>
      </c>
      <c r="K4922" s="12">
        <v>0</v>
      </c>
      <c r="L4922" s="12">
        <v>0</v>
      </c>
      <c r="M4922" s="12">
        <v>0</v>
      </c>
      <c r="N4922" s="12">
        <v>0</v>
      </c>
    </row>
    <row r="4923" spans="1:14">
      <c r="A4923" s="11" t="s">
        <v>1595</v>
      </c>
      <c r="B4923" s="12">
        <v>50</v>
      </c>
      <c r="C4923" s="12">
        <v>50</v>
      </c>
      <c r="D4923" s="12" t="s">
        <v>587</v>
      </c>
      <c r="E4923" s="12">
        <v>70</v>
      </c>
      <c r="F4923" s="12">
        <v>5</v>
      </c>
      <c r="G4923" s="12">
        <v>80</v>
      </c>
      <c r="H4923" s="12">
        <v>0</v>
      </c>
      <c r="I4923" s="12">
        <v>246</v>
      </c>
      <c r="J4923" s="12">
        <v>0</v>
      </c>
      <c r="K4923" s="12">
        <v>0</v>
      </c>
      <c r="L4923" s="12">
        <v>0</v>
      </c>
      <c r="M4923" s="12">
        <v>0</v>
      </c>
      <c r="N4923" s="12">
        <v>0</v>
      </c>
    </row>
    <row r="4924" spans="1:14" s="18" customFormat="1">
      <c r="A4924" s="17" t="s">
        <v>1595</v>
      </c>
      <c r="B4924" s="18">
        <v>50</v>
      </c>
      <c r="C4924" s="18">
        <v>50</v>
      </c>
      <c r="D4924" s="18" t="s">
        <v>1127</v>
      </c>
      <c r="E4924" s="18">
        <v>70</v>
      </c>
      <c r="F4924" s="18">
        <v>2</v>
      </c>
      <c r="G4924" s="18">
        <v>60</v>
      </c>
      <c r="H4924" s="18">
        <v>0</v>
      </c>
      <c r="I4924" s="18">
        <v>249</v>
      </c>
      <c r="J4924" s="18">
        <v>0</v>
      </c>
      <c r="K4924" s="18">
        <v>0</v>
      </c>
      <c r="L4924" s="12">
        <v>0</v>
      </c>
      <c r="M4924" s="12">
        <v>0</v>
      </c>
      <c r="N4924" s="12">
        <v>0</v>
      </c>
    </row>
    <row r="4925" spans="1:14" s="18" customFormat="1">
      <c r="A4925" s="17" t="s">
        <v>1595</v>
      </c>
      <c r="B4925" s="18">
        <v>50</v>
      </c>
      <c r="C4925" s="18">
        <v>50</v>
      </c>
      <c r="D4925" s="18" t="s">
        <v>1578</v>
      </c>
      <c r="E4925" s="18">
        <v>70</v>
      </c>
      <c r="F4925" s="18">
        <v>5</v>
      </c>
      <c r="G4925" s="16">
        <v>30</v>
      </c>
      <c r="H4925" s="18">
        <v>0</v>
      </c>
      <c r="I4925" s="18">
        <v>249</v>
      </c>
      <c r="J4925" s="18">
        <v>0</v>
      </c>
      <c r="K4925" s="18">
        <v>0</v>
      </c>
      <c r="L4925" s="12">
        <v>0</v>
      </c>
      <c r="M4925" s="12">
        <v>0</v>
      </c>
      <c r="N4925" s="12">
        <v>0</v>
      </c>
    </row>
    <row r="4927" spans="1:14">
      <c r="A4927" s="11" t="s">
        <v>1595</v>
      </c>
      <c r="B4927" s="12">
        <v>28</v>
      </c>
      <c r="C4927" s="12">
        <v>35</v>
      </c>
      <c r="D4927" s="12" t="s">
        <v>592</v>
      </c>
      <c r="E4927" s="12">
        <v>20</v>
      </c>
      <c r="F4927" s="12">
        <v>8</v>
      </c>
      <c r="G4927" s="14">
        <v>30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1595</v>
      </c>
      <c r="B4928" s="12">
        <v>20</v>
      </c>
      <c r="C4928" s="12">
        <v>66</v>
      </c>
      <c r="D4928" s="12" t="s">
        <v>592</v>
      </c>
      <c r="E4928" s="12">
        <v>20</v>
      </c>
      <c r="F4928" s="12">
        <v>8</v>
      </c>
      <c r="G4928" s="14">
        <v>30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1595</v>
      </c>
      <c r="B4929" s="12">
        <v>45</v>
      </c>
      <c r="C4929" s="12">
        <v>81</v>
      </c>
      <c r="D4929" s="12" t="s">
        <v>592</v>
      </c>
      <c r="E4929" s="12">
        <v>20</v>
      </c>
      <c r="F4929" s="12">
        <v>8</v>
      </c>
      <c r="G4929" s="14">
        <v>30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1595</v>
      </c>
      <c r="B4930" s="12">
        <v>51</v>
      </c>
      <c r="C4930" s="12">
        <v>45</v>
      </c>
      <c r="D4930" s="12" t="s">
        <v>592</v>
      </c>
      <c r="E4930" s="12">
        <v>20</v>
      </c>
      <c r="F4930" s="12">
        <v>8</v>
      </c>
      <c r="G4930" s="14">
        <v>30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1595</v>
      </c>
      <c r="B4931" s="12">
        <v>69</v>
      </c>
      <c r="C4931" s="12">
        <v>84</v>
      </c>
      <c r="D4931" s="12" t="s">
        <v>592</v>
      </c>
      <c r="E4931" s="12">
        <v>20</v>
      </c>
      <c r="F4931" s="12">
        <v>8</v>
      </c>
      <c r="G4931" s="14">
        <v>30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1595</v>
      </c>
      <c r="B4932" s="12">
        <v>69</v>
      </c>
      <c r="C4932" s="12">
        <v>61</v>
      </c>
      <c r="D4932" s="12" t="s">
        <v>592</v>
      </c>
      <c r="E4932" s="12">
        <v>20</v>
      </c>
      <c r="F4932" s="12">
        <v>8</v>
      </c>
      <c r="G4932" s="14">
        <v>30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1595</v>
      </c>
      <c r="B4933" s="12">
        <v>80</v>
      </c>
      <c r="C4933" s="12">
        <v>17</v>
      </c>
      <c r="D4933" s="12" t="s">
        <v>592</v>
      </c>
      <c r="E4933" s="12">
        <v>20</v>
      </c>
      <c r="F4933" s="12">
        <v>8</v>
      </c>
      <c r="G4933" s="14">
        <v>30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4" spans="1:14">
      <c r="A4934" s="11" t="s">
        <v>1595</v>
      </c>
      <c r="B4934" s="12">
        <v>82</v>
      </c>
      <c r="C4934" s="12">
        <v>21</v>
      </c>
      <c r="D4934" s="12" t="s">
        <v>592</v>
      </c>
      <c r="E4934" s="12">
        <v>20</v>
      </c>
      <c r="F4934" s="12">
        <v>8</v>
      </c>
      <c r="G4934" s="14">
        <v>30</v>
      </c>
      <c r="H4934" s="12">
        <v>0</v>
      </c>
      <c r="I4934" s="12">
        <v>246</v>
      </c>
      <c r="J4934" s="12">
        <v>0</v>
      </c>
      <c r="K4934" s="12">
        <v>0</v>
      </c>
      <c r="L4934" s="12">
        <v>0</v>
      </c>
      <c r="M4934" s="12">
        <v>0</v>
      </c>
      <c r="N4934" s="12">
        <v>0</v>
      </c>
    </row>
    <row r="4935" spans="1:14">
      <c r="A4935" s="11" t="s">
        <v>1595</v>
      </c>
      <c r="B4935" s="12">
        <v>83</v>
      </c>
      <c r="C4935" s="12">
        <v>42</v>
      </c>
      <c r="D4935" s="12" t="s">
        <v>592</v>
      </c>
      <c r="E4935" s="12">
        <v>20</v>
      </c>
      <c r="F4935" s="12">
        <v>8</v>
      </c>
      <c r="G4935" s="14">
        <v>30</v>
      </c>
      <c r="H4935" s="12">
        <v>0</v>
      </c>
      <c r="I4935" s="12">
        <v>246</v>
      </c>
      <c r="J4935" s="12">
        <v>0</v>
      </c>
      <c r="K4935" s="12">
        <v>0</v>
      </c>
      <c r="L4935" s="12">
        <v>0</v>
      </c>
      <c r="M4935" s="12">
        <v>0</v>
      </c>
      <c r="N4935" s="12">
        <v>0</v>
      </c>
    </row>
    <row r="4936" spans="1:14">
      <c r="A4936" s="11" t="s">
        <v>1595</v>
      </c>
      <c r="B4936" s="12">
        <v>87</v>
      </c>
      <c r="C4936" s="12">
        <v>72</v>
      </c>
      <c r="D4936" s="12" t="s">
        <v>592</v>
      </c>
      <c r="E4936" s="12">
        <v>20</v>
      </c>
      <c r="F4936" s="12">
        <v>8</v>
      </c>
      <c r="G4936" s="14">
        <v>30</v>
      </c>
      <c r="H4936" s="12">
        <v>0</v>
      </c>
      <c r="I4936" s="12">
        <v>246</v>
      </c>
      <c r="J4936" s="12">
        <v>0</v>
      </c>
      <c r="K4936" s="12">
        <v>0</v>
      </c>
      <c r="L4936" s="12">
        <v>0</v>
      </c>
      <c r="M4936" s="12">
        <v>0</v>
      </c>
      <c r="N4936" s="12">
        <v>0</v>
      </c>
    </row>
    <row r="4938" spans="1:14">
      <c r="A4938" s="11" t="s">
        <v>1596</v>
      </c>
    </row>
    <row r="4939" spans="1:14">
      <c r="A4939" s="11" t="s">
        <v>1597</v>
      </c>
      <c r="B4939" s="12">
        <v>100</v>
      </c>
      <c r="C4939" s="12">
        <v>100</v>
      </c>
      <c r="D4939" s="12" t="s">
        <v>592</v>
      </c>
      <c r="E4939" s="12">
        <v>100</v>
      </c>
      <c r="F4939" s="12">
        <v>40</v>
      </c>
      <c r="G4939" s="12">
        <v>80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1597</v>
      </c>
      <c r="B4940" s="12">
        <v>100</v>
      </c>
      <c r="C4940" s="12">
        <v>100</v>
      </c>
      <c r="D4940" s="12" t="s">
        <v>590</v>
      </c>
      <c r="E4940" s="12">
        <v>100</v>
      </c>
      <c r="F4940" s="12">
        <v>40</v>
      </c>
      <c r="G4940" s="12">
        <v>80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1597</v>
      </c>
      <c r="B4941" s="12">
        <v>100</v>
      </c>
      <c r="C4941" s="12">
        <v>100</v>
      </c>
      <c r="D4941" s="12" t="s">
        <v>586</v>
      </c>
      <c r="E4941" s="12">
        <v>100</v>
      </c>
      <c r="F4941" s="12">
        <v>40</v>
      </c>
      <c r="G4941" s="12">
        <v>80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1597</v>
      </c>
      <c r="B4942" s="12">
        <v>100</v>
      </c>
      <c r="C4942" s="12">
        <v>100</v>
      </c>
      <c r="D4942" s="12" t="s">
        <v>584</v>
      </c>
      <c r="E4942" s="12">
        <v>100</v>
      </c>
      <c r="F4942" s="12">
        <v>40</v>
      </c>
      <c r="G4942" s="12">
        <v>80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1597</v>
      </c>
      <c r="B4943" s="12">
        <v>100</v>
      </c>
      <c r="C4943" s="12">
        <v>100</v>
      </c>
      <c r="D4943" s="12" t="s">
        <v>588</v>
      </c>
      <c r="E4943" s="12">
        <v>100</v>
      </c>
      <c r="F4943" s="12">
        <v>40</v>
      </c>
      <c r="G4943" s="12">
        <v>80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1597</v>
      </c>
      <c r="B4944" s="12">
        <v>100</v>
      </c>
      <c r="C4944" s="12">
        <v>100</v>
      </c>
      <c r="D4944" s="12" t="s">
        <v>591</v>
      </c>
      <c r="E4944" s="12">
        <v>70</v>
      </c>
      <c r="F4944" s="12">
        <v>5</v>
      </c>
      <c r="G4944" s="12">
        <v>80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1597</v>
      </c>
      <c r="B4945" s="12">
        <v>100</v>
      </c>
      <c r="C4945" s="12">
        <v>100</v>
      </c>
      <c r="D4945" s="12" t="s">
        <v>589</v>
      </c>
      <c r="E4945" s="12">
        <v>70</v>
      </c>
      <c r="F4945" s="12">
        <v>5</v>
      </c>
      <c r="G4945" s="12">
        <v>80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>
      <c r="A4946" s="11" t="s">
        <v>1597</v>
      </c>
      <c r="B4946" s="12">
        <v>100</v>
      </c>
      <c r="C4946" s="12">
        <v>100</v>
      </c>
      <c r="D4946" s="12" t="s">
        <v>585</v>
      </c>
      <c r="E4946" s="12">
        <v>70</v>
      </c>
      <c r="F4946" s="12">
        <v>5</v>
      </c>
      <c r="G4946" s="12">
        <v>80</v>
      </c>
      <c r="H4946" s="12">
        <v>0</v>
      </c>
      <c r="I4946" s="12">
        <v>246</v>
      </c>
      <c r="J4946" s="12">
        <v>0</v>
      </c>
      <c r="K4946" s="12">
        <v>0</v>
      </c>
      <c r="L4946" s="12">
        <v>0</v>
      </c>
      <c r="M4946" s="12">
        <v>0</v>
      </c>
      <c r="N4946" s="12">
        <v>0</v>
      </c>
    </row>
    <row r="4947" spans="1:14">
      <c r="A4947" s="11" t="s">
        <v>1597</v>
      </c>
      <c r="B4947" s="12">
        <v>100</v>
      </c>
      <c r="C4947" s="12">
        <v>100</v>
      </c>
      <c r="D4947" s="12" t="s">
        <v>583</v>
      </c>
      <c r="E4947" s="12">
        <v>70</v>
      </c>
      <c r="F4947" s="12">
        <v>5</v>
      </c>
      <c r="G4947" s="12">
        <v>80</v>
      </c>
      <c r="H4947" s="12">
        <v>0</v>
      </c>
      <c r="I4947" s="12">
        <v>246</v>
      </c>
      <c r="J4947" s="12">
        <v>0</v>
      </c>
      <c r="K4947" s="12">
        <v>0</v>
      </c>
      <c r="L4947" s="12">
        <v>0</v>
      </c>
      <c r="M4947" s="12">
        <v>0</v>
      </c>
      <c r="N4947" s="12">
        <v>0</v>
      </c>
    </row>
    <row r="4948" spans="1:14">
      <c r="A4948" s="11" t="s">
        <v>1597</v>
      </c>
      <c r="B4948" s="12">
        <v>100</v>
      </c>
      <c r="C4948" s="12">
        <v>100</v>
      </c>
      <c r="D4948" s="12" t="s">
        <v>587</v>
      </c>
      <c r="E4948" s="12">
        <v>70</v>
      </c>
      <c r="F4948" s="12">
        <v>5</v>
      </c>
      <c r="G4948" s="12">
        <v>80</v>
      </c>
      <c r="H4948" s="12">
        <v>0</v>
      </c>
      <c r="I4948" s="12">
        <v>246</v>
      </c>
      <c r="J4948" s="12">
        <v>0</v>
      </c>
      <c r="K4948" s="12">
        <v>0</v>
      </c>
      <c r="L4948" s="12">
        <v>0</v>
      </c>
      <c r="M4948" s="12">
        <v>0</v>
      </c>
      <c r="N4948" s="12">
        <v>0</v>
      </c>
    </row>
    <row r="4949" spans="1:14" s="18" customFormat="1">
      <c r="A4949" s="17" t="s">
        <v>1597</v>
      </c>
      <c r="B4949" s="18">
        <v>100</v>
      </c>
      <c r="C4949" s="18">
        <v>100</v>
      </c>
      <c r="D4949" s="18" t="s">
        <v>1570</v>
      </c>
      <c r="E4949" s="18">
        <v>100</v>
      </c>
      <c r="F4949" s="18">
        <v>2</v>
      </c>
      <c r="G4949" s="18">
        <v>60</v>
      </c>
      <c r="H4949" s="18">
        <v>0</v>
      </c>
      <c r="I4949" s="18">
        <v>249</v>
      </c>
      <c r="J4949" s="18">
        <v>0</v>
      </c>
      <c r="K4949" s="18">
        <v>0</v>
      </c>
      <c r="L4949" s="12">
        <v>0</v>
      </c>
      <c r="M4949" s="12">
        <v>0</v>
      </c>
      <c r="N4949" s="12">
        <v>0</v>
      </c>
    </row>
    <row r="4951" spans="1:14">
      <c r="A4951" s="11" t="s">
        <v>1597</v>
      </c>
      <c r="B4951" s="12">
        <v>52</v>
      </c>
      <c r="C4951" s="12">
        <v>162</v>
      </c>
      <c r="D4951" s="12" t="s">
        <v>592</v>
      </c>
      <c r="E4951" s="12">
        <v>30</v>
      </c>
      <c r="F4951" s="12">
        <v>4</v>
      </c>
      <c r="G4951" s="14">
        <v>30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1597</v>
      </c>
      <c r="B4952" s="12">
        <v>52</v>
      </c>
      <c r="C4952" s="12">
        <v>162</v>
      </c>
      <c r="D4952" s="12" t="s">
        <v>590</v>
      </c>
      <c r="E4952" s="12">
        <v>30</v>
      </c>
      <c r="F4952" s="12">
        <v>4</v>
      </c>
      <c r="G4952" s="14">
        <v>30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>
      <c r="A4953" s="11" t="s">
        <v>1597</v>
      </c>
      <c r="B4953" s="12">
        <v>52</v>
      </c>
      <c r="C4953" s="12">
        <v>162</v>
      </c>
      <c r="D4953" s="12" t="s">
        <v>586</v>
      </c>
      <c r="E4953" s="12">
        <v>30</v>
      </c>
      <c r="F4953" s="12">
        <v>4</v>
      </c>
      <c r="G4953" s="14">
        <v>30</v>
      </c>
      <c r="H4953" s="12">
        <v>0</v>
      </c>
      <c r="I4953" s="12">
        <v>246</v>
      </c>
      <c r="J4953" s="12">
        <v>0</v>
      </c>
      <c r="K4953" s="12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1597</v>
      </c>
      <c r="B4954" s="12">
        <v>52</v>
      </c>
      <c r="C4954" s="12">
        <v>162</v>
      </c>
      <c r="D4954" s="12" t="s">
        <v>584</v>
      </c>
      <c r="E4954" s="12">
        <v>30</v>
      </c>
      <c r="F4954" s="12">
        <v>4</v>
      </c>
      <c r="G4954" s="14">
        <v>30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1597</v>
      </c>
      <c r="B4955" s="12">
        <v>52</v>
      </c>
      <c r="C4955" s="12">
        <v>162</v>
      </c>
      <c r="D4955" s="12" t="s">
        <v>588</v>
      </c>
      <c r="E4955" s="12">
        <v>30</v>
      </c>
      <c r="F4955" s="12">
        <v>4</v>
      </c>
      <c r="G4955" s="14">
        <v>30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 s="18" customFormat="1">
      <c r="A4956" s="17" t="s">
        <v>1597</v>
      </c>
      <c r="B4956" s="18">
        <v>52</v>
      </c>
      <c r="C4956" s="18">
        <v>162</v>
      </c>
      <c r="D4956" s="18" t="s">
        <v>1578</v>
      </c>
      <c r="E4956" s="18">
        <v>100</v>
      </c>
      <c r="F4956" s="18">
        <v>1</v>
      </c>
      <c r="G4956" s="16">
        <v>30</v>
      </c>
      <c r="H4956" s="18">
        <v>0</v>
      </c>
      <c r="I4956" s="18">
        <v>249</v>
      </c>
      <c r="J4956" s="18">
        <v>0</v>
      </c>
      <c r="K4956" s="18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1597</v>
      </c>
      <c r="B4957" s="12">
        <v>162</v>
      </c>
      <c r="C4957" s="12">
        <v>165</v>
      </c>
      <c r="D4957" s="12" t="s">
        <v>592</v>
      </c>
      <c r="E4957" s="12">
        <v>20</v>
      </c>
      <c r="F4957" s="12">
        <v>4</v>
      </c>
      <c r="G4957" s="14">
        <v>30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1597</v>
      </c>
      <c r="B4958" s="12">
        <v>162</v>
      </c>
      <c r="C4958" s="12">
        <v>165</v>
      </c>
      <c r="D4958" s="12" t="s">
        <v>590</v>
      </c>
      <c r="E4958" s="12">
        <v>20</v>
      </c>
      <c r="F4958" s="12">
        <v>4</v>
      </c>
      <c r="G4958" s="14">
        <v>30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>
      <c r="A4959" s="11" t="s">
        <v>1597</v>
      </c>
      <c r="B4959" s="12">
        <v>162</v>
      </c>
      <c r="C4959" s="12">
        <v>165</v>
      </c>
      <c r="D4959" s="12" t="s">
        <v>586</v>
      </c>
      <c r="E4959" s="12">
        <v>20</v>
      </c>
      <c r="F4959" s="12">
        <v>4</v>
      </c>
      <c r="G4959" s="14">
        <v>30</v>
      </c>
      <c r="H4959" s="12">
        <v>0</v>
      </c>
      <c r="I4959" s="12">
        <v>246</v>
      </c>
      <c r="J4959" s="12">
        <v>0</v>
      </c>
      <c r="K4959" s="12">
        <v>0</v>
      </c>
      <c r="L4959" s="12">
        <v>0</v>
      </c>
      <c r="M4959" s="12">
        <v>0</v>
      </c>
      <c r="N4959" s="12">
        <v>0</v>
      </c>
    </row>
    <row r="4960" spans="1:14">
      <c r="A4960" s="11" t="s">
        <v>1597</v>
      </c>
      <c r="B4960" s="12">
        <v>162</v>
      </c>
      <c r="C4960" s="12">
        <v>165</v>
      </c>
      <c r="D4960" s="12" t="s">
        <v>584</v>
      </c>
      <c r="E4960" s="12">
        <v>20</v>
      </c>
      <c r="F4960" s="12">
        <v>4</v>
      </c>
      <c r="G4960" s="14">
        <v>30</v>
      </c>
      <c r="H4960" s="12">
        <v>0</v>
      </c>
      <c r="I4960" s="12">
        <v>246</v>
      </c>
      <c r="J4960" s="12">
        <v>0</v>
      </c>
      <c r="K4960" s="12">
        <v>0</v>
      </c>
      <c r="L4960" s="12">
        <v>0</v>
      </c>
      <c r="M4960" s="12">
        <v>0</v>
      </c>
      <c r="N4960" s="12">
        <v>0</v>
      </c>
    </row>
    <row r="4961" spans="1:14">
      <c r="A4961" s="11" t="s">
        <v>1597</v>
      </c>
      <c r="B4961" s="12">
        <v>162</v>
      </c>
      <c r="C4961" s="12">
        <v>165</v>
      </c>
      <c r="D4961" s="12" t="s">
        <v>588</v>
      </c>
      <c r="E4961" s="12">
        <v>20</v>
      </c>
      <c r="F4961" s="12">
        <v>4</v>
      </c>
      <c r="G4961" s="14">
        <v>30</v>
      </c>
      <c r="H4961" s="12">
        <v>0</v>
      </c>
      <c r="I4961" s="12">
        <v>246</v>
      </c>
      <c r="J4961" s="12">
        <v>0</v>
      </c>
      <c r="K4961" s="12">
        <v>0</v>
      </c>
      <c r="L4961" s="12">
        <v>0</v>
      </c>
      <c r="M4961" s="12">
        <v>0</v>
      </c>
      <c r="N4961" s="12">
        <v>0</v>
      </c>
    </row>
    <row r="4962" spans="1:14" s="18" customFormat="1">
      <c r="A4962" s="17" t="s">
        <v>1597</v>
      </c>
      <c r="B4962" s="18">
        <v>162</v>
      </c>
      <c r="C4962" s="18">
        <v>165</v>
      </c>
      <c r="D4962" s="18" t="s">
        <v>1578</v>
      </c>
      <c r="E4962" s="18">
        <v>100</v>
      </c>
      <c r="F4962" s="18">
        <v>1</v>
      </c>
      <c r="G4962" s="16">
        <v>30</v>
      </c>
      <c r="H4962" s="18">
        <v>0</v>
      </c>
      <c r="I4962" s="18">
        <v>249</v>
      </c>
      <c r="J4962" s="18">
        <v>0</v>
      </c>
      <c r="K4962" s="18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1597</v>
      </c>
      <c r="B4963" s="12">
        <v>128</v>
      </c>
      <c r="C4963" s="12">
        <v>132</v>
      </c>
      <c r="D4963" s="12" t="s">
        <v>592</v>
      </c>
      <c r="E4963" s="12">
        <v>20</v>
      </c>
      <c r="F4963" s="12">
        <v>4</v>
      </c>
      <c r="G4963" s="14">
        <v>30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1597</v>
      </c>
      <c r="B4964" s="12">
        <v>128</v>
      </c>
      <c r="C4964" s="12">
        <v>132</v>
      </c>
      <c r="D4964" s="12" t="s">
        <v>590</v>
      </c>
      <c r="E4964" s="12">
        <v>20</v>
      </c>
      <c r="F4964" s="12">
        <v>4</v>
      </c>
      <c r="G4964" s="14">
        <v>30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>
      <c r="A4965" s="11" t="s">
        <v>1597</v>
      </c>
      <c r="B4965" s="12">
        <v>128</v>
      </c>
      <c r="C4965" s="12">
        <v>132</v>
      </c>
      <c r="D4965" s="12" t="s">
        <v>586</v>
      </c>
      <c r="E4965" s="12">
        <v>20</v>
      </c>
      <c r="F4965" s="12">
        <v>4</v>
      </c>
      <c r="G4965" s="14">
        <v>30</v>
      </c>
      <c r="H4965" s="12">
        <v>0</v>
      </c>
      <c r="I4965" s="12">
        <v>246</v>
      </c>
      <c r="J4965" s="12">
        <v>0</v>
      </c>
      <c r="K4965" s="12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1597</v>
      </c>
      <c r="B4966" s="12">
        <v>128</v>
      </c>
      <c r="C4966" s="12">
        <v>132</v>
      </c>
      <c r="D4966" s="12" t="s">
        <v>584</v>
      </c>
      <c r="E4966" s="12">
        <v>20</v>
      </c>
      <c r="F4966" s="12">
        <v>4</v>
      </c>
      <c r="G4966" s="14">
        <v>30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>
      <c r="A4967" s="11" t="s">
        <v>1597</v>
      </c>
      <c r="B4967" s="12">
        <v>128</v>
      </c>
      <c r="C4967" s="12">
        <v>132</v>
      </c>
      <c r="D4967" s="12" t="s">
        <v>588</v>
      </c>
      <c r="E4967" s="12">
        <v>20</v>
      </c>
      <c r="F4967" s="12">
        <v>4</v>
      </c>
      <c r="G4967" s="14">
        <v>30</v>
      </c>
      <c r="H4967" s="12">
        <v>0</v>
      </c>
      <c r="I4967" s="12">
        <v>246</v>
      </c>
      <c r="J4967" s="12">
        <v>0</v>
      </c>
      <c r="K4967" s="12">
        <v>0</v>
      </c>
      <c r="L4967" s="12">
        <v>0</v>
      </c>
      <c r="M4967" s="12">
        <v>0</v>
      </c>
      <c r="N4967" s="12">
        <v>0</v>
      </c>
    </row>
    <row r="4968" spans="1:14" s="18" customFormat="1">
      <c r="A4968" s="17" t="s">
        <v>1597</v>
      </c>
      <c r="B4968" s="18">
        <v>128</v>
      </c>
      <c r="C4968" s="18">
        <v>132</v>
      </c>
      <c r="D4968" s="18" t="s">
        <v>1578</v>
      </c>
      <c r="E4968" s="18">
        <v>100</v>
      </c>
      <c r="F4968" s="18">
        <v>1</v>
      </c>
      <c r="G4968" s="16">
        <v>30</v>
      </c>
      <c r="H4968" s="18">
        <v>0</v>
      </c>
      <c r="I4968" s="18">
        <v>249</v>
      </c>
      <c r="J4968" s="18">
        <v>0</v>
      </c>
      <c r="K4968" s="18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1597</v>
      </c>
      <c r="B4969" s="12">
        <v>126</v>
      </c>
      <c r="C4969" s="12">
        <v>98</v>
      </c>
      <c r="D4969" s="12" t="s">
        <v>592</v>
      </c>
      <c r="E4969" s="12">
        <v>20</v>
      </c>
      <c r="F4969" s="12">
        <v>4</v>
      </c>
      <c r="G4969" s="14">
        <v>30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1597</v>
      </c>
      <c r="B4970" s="12">
        <v>126</v>
      </c>
      <c r="C4970" s="12">
        <v>98</v>
      </c>
      <c r="D4970" s="12" t="s">
        <v>590</v>
      </c>
      <c r="E4970" s="12">
        <v>20</v>
      </c>
      <c r="F4970" s="12">
        <v>4</v>
      </c>
      <c r="G4970" s="14">
        <v>30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>
      <c r="A4971" s="11" t="s">
        <v>1597</v>
      </c>
      <c r="B4971" s="12">
        <v>126</v>
      </c>
      <c r="C4971" s="12">
        <v>98</v>
      </c>
      <c r="D4971" s="12" t="s">
        <v>586</v>
      </c>
      <c r="E4971" s="12">
        <v>20</v>
      </c>
      <c r="F4971" s="12">
        <v>4</v>
      </c>
      <c r="G4971" s="14">
        <v>30</v>
      </c>
      <c r="H4971" s="12">
        <v>0</v>
      </c>
      <c r="I4971" s="12">
        <v>246</v>
      </c>
      <c r="J4971" s="12">
        <v>0</v>
      </c>
      <c r="K4971" s="12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1597</v>
      </c>
      <c r="B4972" s="12">
        <v>126</v>
      </c>
      <c r="C4972" s="12">
        <v>98</v>
      </c>
      <c r="D4972" s="12" t="s">
        <v>584</v>
      </c>
      <c r="E4972" s="12">
        <v>20</v>
      </c>
      <c r="F4972" s="12">
        <v>4</v>
      </c>
      <c r="G4972" s="14">
        <v>30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>
      <c r="A4973" s="11" t="s">
        <v>1597</v>
      </c>
      <c r="B4973" s="12">
        <v>126</v>
      </c>
      <c r="C4973" s="12">
        <v>98</v>
      </c>
      <c r="D4973" s="12" t="s">
        <v>588</v>
      </c>
      <c r="E4973" s="12">
        <v>20</v>
      </c>
      <c r="F4973" s="12">
        <v>4</v>
      </c>
      <c r="G4973" s="14">
        <v>30</v>
      </c>
      <c r="H4973" s="12">
        <v>0</v>
      </c>
      <c r="I4973" s="12">
        <v>246</v>
      </c>
      <c r="J4973" s="12">
        <v>0</v>
      </c>
      <c r="K4973" s="12">
        <v>0</v>
      </c>
      <c r="L4973" s="12">
        <v>0</v>
      </c>
      <c r="M4973" s="12">
        <v>0</v>
      </c>
      <c r="N4973" s="12">
        <v>0</v>
      </c>
    </row>
    <row r="4974" spans="1:14" s="18" customFormat="1">
      <c r="A4974" s="17" t="s">
        <v>1597</v>
      </c>
      <c r="B4974" s="18">
        <v>126</v>
      </c>
      <c r="C4974" s="18">
        <v>98</v>
      </c>
      <c r="D4974" s="18" t="s">
        <v>1578</v>
      </c>
      <c r="E4974" s="18">
        <v>100</v>
      </c>
      <c r="F4974" s="18">
        <v>1</v>
      </c>
      <c r="G4974" s="16">
        <v>30</v>
      </c>
      <c r="H4974" s="18">
        <v>0</v>
      </c>
      <c r="I4974" s="18">
        <v>249</v>
      </c>
      <c r="J4974" s="18">
        <v>0</v>
      </c>
      <c r="K4974" s="18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1597</v>
      </c>
      <c r="B4975" s="12">
        <v>164</v>
      </c>
      <c r="C4975" s="12">
        <v>87</v>
      </c>
      <c r="D4975" s="12" t="s">
        <v>592</v>
      </c>
      <c r="E4975" s="12">
        <v>20</v>
      </c>
      <c r="F4975" s="12">
        <v>4</v>
      </c>
      <c r="G4975" s="14">
        <v>30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1597</v>
      </c>
      <c r="B4976" s="12">
        <v>164</v>
      </c>
      <c r="C4976" s="12">
        <v>87</v>
      </c>
      <c r="D4976" s="12" t="s">
        <v>590</v>
      </c>
      <c r="E4976" s="12">
        <v>20</v>
      </c>
      <c r="F4976" s="12">
        <v>4</v>
      </c>
      <c r="G4976" s="14">
        <v>30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>
      <c r="A4977" s="11" t="s">
        <v>1597</v>
      </c>
      <c r="B4977" s="12">
        <v>164</v>
      </c>
      <c r="C4977" s="12">
        <v>87</v>
      </c>
      <c r="D4977" s="12" t="s">
        <v>586</v>
      </c>
      <c r="E4977" s="12">
        <v>20</v>
      </c>
      <c r="F4977" s="12">
        <v>4</v>
      </c>
      <c r="G4977" s="14">
        <v>30</v>
      </c>
      <c r="H4977" s="12">
        <v>0</v>
      </c>
      <c r="I4977" s="12">
        <v>246</v>
      </c>
      <c r="J4977" s="12">
        <v>0</v>
      </c>
      <c r="K4977" s="12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1597</v>
      </c>
      <c r="B4978" s="12">
        <v>164</v>
      </c>
      <c r="C4978" s="12">
        <v>87</v>
      </c>
      <c r="D4978" s="12" t="s">
        <v>584</v>
      </c>
      <c r="E4978" s="12">
        <v>20</v>
      </c>
      <c r="F4978" s="12">
        <v>4</v>
      </c>
      <c r="G4978" s="14">
        <v>30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>
      <c r="A4979" s="11" t="s">
        <v>1597</v>
      </c>
      <c r="B4979" s="12">
        <v>164</v>
      </c>
      <c r="C4979" s="12">
        <v>87</v>
      </c>
      <c r="D4979" s="12" t="s">
        <v>588</v>
      </c>
      <c r="E4979" s="12">
        <v>20</v>
      </c>
      <c r="F4979" s="12">
        <v>4</v>
      </c>
      <c r="G4979" s="14">
        <v>30</v>
      </c>
      <c r="H4979" s="12">
        <v>0</v>
      </c>
      <c r="I4979" s="12">
        <v>246</v>
      </c>
      <c r="J4979" s="12">
        <v>0</v>
      </c>
      <c r="K4979" s="12">
        <v>0</v>
      </c>
      <c r="L4979" s="12">
        <v>0</v>
      </c>
      <c r="M4979" s="12">
        <v>0</v>
      </c>
      <c r="N4979" s="12">
        <v>0</v>
      </c>
    </row>
    <row r="4980" spans="1:14" s="18" customFormat="1">
      <c r="A4980" s="17" t="s">
        <v>1597</v>
      </c>
      <c r="B4980" s="18">
        <v>164</v>
      </c>
      <c r="C4980" s="18">
        <v>87</v>
      </c>
      <c r="D4980" s="18" t="s">
        <v>1578</v>
      </c>
      <c r="E4980" s="18">
        <v>100</v>
      </c>
      <c r="F4980" s="18">
        <v>1</v>
      </c>
      <c r="G4980" s="16">
        <v>30</v>
      </c>
      <c r="H4980" s="18">
        <v>0</v>
      </c>
      <c r="I4980" s="18">
        <v>249</v>
      </c>
      <c r="J4980" s="18">
        <v>0</v>
      </c>
      <c r="K4980" s="18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1597</v>
      </c>
      <c r="B4981" s="12">
        <v>161</v>
      </c>
      <c r="C4981" s="12">
        <v>45</v>
      </c>
      <c r="D4981" s="12" t="s">
        <v>592</v>
      </c>
      <c r="E4981" s="12">
        <v>20</v>
      </c>
      <c r="F4981" s="12">
        <v>4</v>
      </c>
      <c r="G4981" s="14">
        <v>30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1597</v>
      </c>
      <c r="B4982" s="12">
        <v>161</v>
      </c>
      <c r="C4982" s="12">
        <v>45</v>
      </c>
      <c r="D4982" s="12" t="s">
        <v>590</v>
      </c>
      <c r="E4982" s="12">
        <v>20</v>
      </c>
      <c r="F4982" s="12">
        <v>4</v>
      </c>
      <c r="G4982" s="14">
        <v>30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>
      <c r="A4983" s="11" t="s">
        <v>1597</v>
      </c>
      <c r="B4983" s="12">
        <v>161</v>
      </c>
      <c r="C4983" s="12">
        <v>45</v>
      </c>
      <c r="D4983" s="12" t="s">
        <v>586</v>
      </c>
      <c r="E4983" s="12">
        <v>20</v>
      </c>
      <c r="F4983" s="12">
        <v>4</v>
      </c>
      <c r="G4983" s="14">
        <v>30</v>
      </c>
      <c r="H4983" s="12">
        <v>0</v>
      </c>
      <c r="I4983" s="12">
        <v>246</v>
      </c>
      <c r="J4983" s="12">
        <v>0</v>
      </c>
      <c r="K4983" s="12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1597</v>
      </c>
      <c r="B4984" s="12">
        <v>161</v>
      </c>
      <c r="C4984" s="12">
        <v>45</v>
      </c>
      <c r="D4984" s="12" t="s">
        <v>584</v>
      </c>
      <c r="E4984" s="12">
        <v>20</v>
      </c>
      <c r="F4984" s="12">
        <v>4</v>
      </c>
      <c r="G4984" s="14">
        <v>30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>
      <c r="A4985" s="11" t="s">
        <v>1597</v>
      </c>
      <c r="B4985" s="12">
        <v>161</v>
      </c>
      <c r="C4985" s="12">
        <v>45</v>
      </c>
      <c r="D4985" s="12" t="s">
        <v>588</v>
      </c>
      <c r="E4985" s="12">
        <v>20</v>
      </c>
      <c r="F4985" s="12">
        <v>4</v>
      </c>
      <c r="G4985" s="14">
        <v>30</v>
      </c>
      <c r="H4985" s="12">
        <v>0</v>
      </c>
      <c r="I4985" s="12">
        <v>246</v>
      </c>
      <c r="J4985" s="12">
        <v>0</v>
      </c>
      <c r="K4985" s="12">
        <v>0</v>
      </c>
      <c r="L4985" s="12">
        <v>0</v>
      </c>
      <c r="M4985" s="12">
        <v>0</v>
      </c>
      <c r="N4985" s="12">
        <v>0</v>
      </c>
    </row>
    <row r="4986" spans="1:14" s="18" customFormat="1">
      <c r="A4986" s="17" t="s">
        <v>1597</v>
      </c>
      <c r="B4986" s="18">
        <v>161</v>
      </c>
      <c r="C4986" s="18">
        <v>45</v>
      </c>
      <c r="D4986" s="18" t="s">
        <v>1578</v>
      </c>
      <c r="E4986" s="18">
        <v>100</v>
      </c>
      <c r="F4986" s="18">
        <v>1</v>
      </c>
      <c r="G4986" s="16">
        <v>30</v>
      </c>
      <c r="H4986" s="18">
        <v>0</v>
      </c>
      <c r="I4986" s="18">
        <v>249</v>
      </c>
      <c r="J4986" s="18">
        <v>0</v>
      </c>
      <c r="K4986" s="18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1597</v>
      </c>
      <c r="B4987" s="12">
        <v>128</v>
      </c>
      <c r="C4987" s="12">
        <v>15</v>
      </c>
      <c r="D4987" s="12" t="s">
        <v>592</v>
      </c>
      <c r="E4987" s="12">
        <v>20</v>
      </c>
      <c r="F4987" s="12">
        <v>4</v>
      </c>
      <c r="G4987" s="14">
        <v>30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1597</v>
      </c>
      <c r="B4988" s="12">
        <v>128</v>
      </c>
      <c r="C4988" s="12">
        <v>15</v>
      </c>
      <c r="D4988" s="12" t="s">
        <v>590</v>
      </c>
      <c r="E4988" s="12">
        <v>20</v>
      </c>
      <c r="F4988" s="12">
        <v>4</v>
      </c>
      <c r="G4988" s="14">
        <v>30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1597</v>
      </c>
      <c r="B4989" s="12">
        <v>128</v>
      </c>
      <c r="C4989" s="12">
        <v>15</v>
      </c>
      <c r="D4989" s="12" t="s">
        <v>586</v>
      </c>
      <c r="E4989" s="12">
        <v>20</v>
      </c>
      <c r="F4989" s="12">
        <v>4</v>
      </c>
      <c r="G4989" s="14">
        <v>30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1597</v>
      </c>
      <c r="B4990" s="12">
        <v>128</v>
      </c>
      <c r="C4990" s="12">
        <v>15</v>
      </c>
      <c r="D4990" s="12" t="s">
        <v>584</v>
      </c>
      <c r="E4990" s="12">
        <v>20</v>
      </c>
      <c r="F4990" s="12">
        <v>4</v>
      </c>
      <c r="G4990" s="14">
        <v>30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>
      <c r="A4991" s="11" t="s">
        <v>1597</v>
      </c>
      <c r="B4991" s="12">
        <v>128</v>
      </c>
      <c r="C4991" s="12">
        <v>15</v>
      </c>
      <c r="D4991" s="12" t="s">
        <v>588</v>
      </c>
      <c r="E4991" s="12">
        <v>20</v>
      </c>
      <c r="F4991" s="12">
        <v>4</v>
      </c>
      <c r="G4991" s="14">
        <v>30</v>
      </c>
      <c r="H4991" s="12">
        <v>0</v>
      </c>
      <c r="I4991" s="12">
        <v>246</v>
      </c>
      <c r="J4991" s="12">
        <v>0</v>
      </c>
      <c r="K4991" s="12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1597</v>
      </c>
      <c r="B4992" s="12">
        <v>110</v>
      </c>
      <c r="C4992" s="12">
        <v>68</v>
      </c>
      <c r="D4992" s="12" t="s">
        <v>592</v>
      </c>
      <c r="E4992" s="12">
        <v>20</v>
      </c>
      <c r="F4992" s="12">
        <v>4</v>
      </c>
      <c r="G4992" s="14">
        <v>30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1597</v>
      </c>
      <c r="B4993" s="12">
        <v>110</v>
      </c>
      <c r="C4993" s="12">
        <v>68</v>
      </c>
      <c r="D4993" s="12" t="s">
        <v>590</v>
      </c>
      <c r="E4993" s="12">
        <v>20</v>
      </c>
      <c r="F4993" s="12">
        <v>4</v>
      </c>
      <c r="G4993" s="14">
        <v>30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1597</v>
      </c>
      <c r="B4994" s="12">
        <v>110</v>
      </c>
      <c r="C4994" s="12">
        <v>68</v>
      </c>
      <c r="D4994" s="12" t="s">
        <v>586</v>
      </c>
      <c r="E4994" s="12">
        <v>20</v>
      </c>
      <c r="F4994" s="12">
        <v>4</v>
      </c>
      <c r="G4994" s="14">
        <v>30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1597</v>
      </c>
      <c r="B4995" s="12">
        <v>110</v>
      </c>
      <c r="C4995" s="12">
        <v>68</v>
      </c>
      <c r="D4995" s="12" t="s">
        <v>584</v>
      </c>
      <c r="E4995" s="12">
        <v>20</v>
      </c>
      <c r="F4995" s="12">
        <v>4</v>
      </c>
      <c r="G4995" s="14">
        <v>30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1597</v>
      </c>
      <c r="B4996" s="12">
        <v>110</v>
      </c>
      <c r="C4996" s="12">
        <v>68</v>
      </c>
      <c r="D4996" s="12" t="s">
        <v>588</v>
      </c>
      <c r="E4996" s="12">
        <v>20</v>
      </c>
      <c r="F4996" s="12">
        <v>4</v>
      </c>
      <c r="G4996" s="14">
        <v>30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>
      <c r="A4997" s="11" t="s">
        <v>1597</v>
      </c>
      <c r="B4997" s="12">
        <v>64</v>
      </c>
      <c r="C4997" s="12">
        <v>125</v>
      </c>
      <c r="D4997" s="12" t="s">
        <v>592</v>
      </c>
      <c r="E4997" s="12">
        <v>20</v>
      </c>
      <c r="F4997" s="12">
        <v>4</v>
      </c>
      <c r="G4997" s="14">
        <v>30</v>
      </c>
      <c r="H4997" s="12">
        <v>0</v>
      </c>
      <c r="I4997" s="12">
        <v>246</v>
      </c>
      <c r="J4997" s="12">
        <v>0</v>
      </c>
      <c r="K4997" s="12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1597</v>
      </c>
      <c r="B4998" s="12">
        <v>64</v>
      </c>
      <c r="C4998" s="12">
        <v>125</v>
      </c>
      <c r="D4998" s="12" t="s">
        <v>590</v>
      </c>
      <c r="E4998" s="12">
        <v>20</v>
      </c>
      <c r="F4998" s="12">
        <v>4</v>
      </c>
      <c r="G4998" s="14">
        <v>30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1597</v>
      </c>
      <c r="B4999" s="12">
        <v>64</v>
      </c>
      <c r="C4999" s="12">
        <v>125</v>
      </c>
      <c r="D4999" s="12" t="s">
        <v>586</v>
      </c>
      <c r="E4999" s="12">
        <v>20</v>
      </c>
      <c r="F4999" s="12">
        <v>4</v>
      </c>
      <c r="G4999" s="14">
        <v>30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1597</v>
      </c>
      <c r="B5000" s="12">
        <v>64</v>
      </c>
      <c r="C5000" s="12">
        <v>125</v>
      </c>
      <c r="D5000" s="12" t="s">
        <v>584</v>
      </c>
      <c r="E5000" s="12">
        <v>20</v>
      </c>
      <c r="F5000" s="12">
        <v>4</v>
      </c>
      <c r="G5000" s="14">
        <v>30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1597</v>
      </c>
      <c r="B5001" s="12">
        <v>64</v>
      </c>
      <c r="C5001" s="12">
        <v>125</v>
      </c>
      <c r="D5001" s="12" t="s">
        <v>588</v>
      </c>
      <c r="E5001" s="12">
        <v>20</v>
      </c>
      <c r="F5001" s="12">
        <v>4</v>
      </c>
      <c r="G5001" s="14">
        <v>30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1597</v>
      </c>
      <c r="B5002" s="12">
        <v>82</v>
      </c>
      <c r="C5002" s="12">
        <v>95</v>
      </c>
      <c r="D5002" s="12" t="s">
        <v>592</v>
      </c>
      <c r="E5002" s="12">
        <v>20</v>
      </c>
      <c r="F5002" s="12">
        <v>4</v>
      </c>
      <c r="G5002" s="14">
        <v>30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1597</v>
      </c>
      <c r="B5003" s="12">
        <v>82</v>
      </c>
      <c r="C5003" s="12">
        <v>95</v>
      </c>
      <c r="D5003" s="12" t="s">
        <v>590</v>
      </c>
      <c r="E5003" s="12">
        <v>20</v>
      </c>
      <c r="F5003" s="12">
        <v>4</v>
      </c>
      <c r="G5003" s="14">
        <v>30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1597</v>
      </c>
      <c r="B5004" s="12">
        <v>82</v>
      </c>
      <c r="C5004" s="12">
        <v>95</v>
      </c>
      <c r="D5004" s="12" t="s">
        <v>586</v>
      </c>
      <c r="E5004" s="12">
        <v>20</v>
      </c>
      <c r="F5004" s="12">
        <v>4</v>
      </c>
      <c r="G5004" s="14">
        <v>30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1597</v>
      </c>
      <c r="B5005" s="12">
        <v>82</v>
      </c>
      <c r="C5005" s="12">
        <v>95</v>
      </c>
      <c r="D5005" s="12" t="s">
        <v>584</v>
      </c>
      <c r="E5005" s="12">
        <v>20</v>
      </c>
      <c r="F5005" s="12">
        <v>4</v>
      </c>
      <c r="G5005" s="14">
        <v>30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1597</v>
      </c>
      <c r="B5006" s="12">
        <v>82</v>
      </c>
      <c r="C5006" s="12">
        <v>95</v>
      </c>
      <c r="D5006" s="12" t="s">
        <v>588</v>
      </c>
      <c r="E5006" s="12">
        <v>20</v>
      </c>
      <c r="F5006" s="12">
        <v>4</v>
      </c>
      <c r="G5006" s="14">
        <v>30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1597</v>
      </c>
      <c r="B5007" s="12">
        <v>58</v>
      </c>
      <c r="C5007" s="12">
        <v>60</v>
      </c>
      <c r="D5007" s="12" t="s">
        <v>592</v>
      </c>
      <c r="E5007" s="12">
        <v>20</v>
      </c>
      <c r="F5007" s="12">
        <v>4</v>
      </c>
      <c r="G5007" s="14">
        <v>30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1597</v>
      </c>
      <c r="B5008" s="12">
        <v>58</v>
      </c>
      <c r="C5008" s="12">
        <v>60</v>
      </c>
      <c r="D5008" s="12" t="s">
        <v>590</v>
      </c>
      <c r="E5008" s="12">
        <v>20</v>
      </c>
      <c r="F5008" s="12">
        <v>4</v>
      </c>
      <c r="G5008" s="14">
        <v>30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1597</v>
      </c>
      <c r="B5009" s="12">
        <v>58</v>
      </c>
      <c r="C5009" s="12">
        <v>60</v>
      </c>
      <c r="D5009" s="12" t="s">
        <v>586</v>
      </c>
      <c r="E5009" s="12">
        <v>20</v>
      </c>
      <c r="F5009" s="12">
        <v>4</v>
      </c>
      <c r="G5009" s="14">
        <v>30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1597</v>
      </c>
      <c r="B5010" s="12">
        <v>58</v>
      </c>
      <c r="C5010" s="12">
        <v>60</v>
      </c>
      <c r="D5010" s="12" t="s">
        <v>584</v>
      </c>
      <c r="E5010" s="12">
        <v>20</v>
      </c>
      <c r="F5010" s="12">
        <v>4</v>
      </c>
      <c r="G5010" s="14">
        <v>30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1597</v>
      </c>
      <c r="B5011" s="12">
        <v>58</v>
      </c>
      <c r="C5011" s="12">
        <v>60</v>
      </c>
      <c r="D5011" s="12" t="s">
        <v>588</v>
      </c>
      <c r="E5011" s="12">
        <v>20</v>
      </c>
      <c r="F5011" s="12">
        <v>4</v>
      </c>
      <c r="G5011" s="14">
        <v>30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1597</v>
      </c>
      <c r="B5012" s="12">
        <v>75</v>
      </c>
      <c r="C5012" s="12">
        <v>23</v>
      </c>
      <c r="D5012" s="12" t="s">
        <v>592</v>
      </c>
      <c r="E5012" s="12">
        <v>20</v>
      </c>
      <c r="F5012" s="12">
        <v>4</v>
      </c>
      <c r="G5012" s="14">
        <v>30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1597</v>
      </c>
      <c r="B5013" s="12">
        <v>75</v>
      </c>
      <c r="C5013" s="12">
        <v>23</v>
      </c>
      <c r="D5013" s="12" t="s">
        <v>590</v>
      </c>
      <c r="E5013" s="12">
        <v>20</v>
      </c>
      <c r="F5013" s="12">
        <v>4</v>
      </c>
      <c r="G5013" s="14">
        <v>30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>
      <c r="A5014" s="11" t="s">
        <v>1597</v>
      </c>
      <c r="B5014" s="12">
        <v>75</v>
      </c>
      <c r="C5014" s="12">
        <v>23</v>
      </c>
      <c r="D5014" s="12" t="s">
        <v>586</v>
      </c>
      <c r="E5014" s="12">
        <v>20</v>
      </c>
      <c r="F5014" s="12">
        <v>4</v>
      </c>
      <c r="G5014" s="14">
        <v>30</v>
      </c>
      <c r="H5014" s="12">
        <v>0</v>
      </c>
      <c r="I5014" s="12">
        <v>246</v>
      </c>
      <c r="J5014" s="12">
        <v>0</v>
      </c>
      <c r="K5014" s="12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1597</v>
      </c>
      <c r="B5015" s="12">
        <v>75</v>
      </c>
      <c r="C5015" s="12">
        <v>23</v>
      </c>
      <c r="D5015" s="12" t="s">
        <v>584</v>
      </c>
      <c r="E5015" s="12">
        <v>20</v>
      </c>
      <c r="F5015" s="12">
        <v>4</v>
      </c>
      <c r="G5015" s="14">
        <v>30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1597</v>
      </c>
      <c r="B5016" s="12">
        <v>75</v>
      </c>
      <c r="C5016" s="12">
        <v>23</v>
      </c>
      <c r="D5016" s="12" t="s">
        <v>588</v>
      </c>
      <c r="E5016" s="12">
        <v>20</v>
      </c>
      <c r="F5016" s="12">
        <v>4</v>
      </c>
      <c r="G5016" s="14">
        <v>30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 s="18" customFormat="1">
      <c r="A5017" s="17" t="s">
        <v>1597</v>
      </c>
      <c r="B5017" s="18">
        <v>75</v>
      </c>
      <c r="C5017" s="18">
        <v>23</v>
      </c>
      <c r="D5017" s="18" t="s">
        <v>1578</v>
      </c>
      <c r="E5017" s="18">
        <v>100</v>
      </c>
      <c r="F5017" s="18">
        <v>1</v>
      </c>
      <c r="G5017" s="16">
        <v>30</v>
      </c>
      <c r="H5017" s="18">
        <v>0</v>
      </c>
      <c r="I5017" s="18">
        <v>249</v>
      </c>
      <c r="J5017" s="18">
        <v>0</v>
      </c>
      <c r="K5017" s="18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1597</v>
      </c>
      <c r="B5018" s="12">
        <v>24</v>
      </c>
      <c r="C5018" s="12">
        <v>83</v>
      </c>
      <c r="D5018" s="12" t="s">
        <v>592</v>
      </c>
      <c r="E5018" s="12">
        <v>20</v>
      </c>
      <c r="F5018" s="12">
        <v>4</v>
      </c>
      <c r="G5018" s="14">
        <v>30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1597</v>
      </c>
      <c r="B5019" s="12">
        <v>24</v>
      </c>
      <c r="C5019" s="12">
        <v>83</v>
      </c>
      <c r="D5019" s="12" t="s">
        <v>590</v>
      </c>
      <c r="E5019" s="12">
        <v>20</v>
      </c>
      <c r="F5019" s="12">
        <v>4</v>
      </c>
      <c r="G5019" s="14">
        <v>30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>
      <c r="A5020" s="11" t="s">
        <v>1597</v>
      </c>
      <c r="B5020" s="12">
        <v>24</v>
      </c>
      <c r="C5020" s="12">
        <v>83</v>
      </c>
      <c r="D5020" s="12" t="s">
        <v>586</v>
      </c>
      <c r="E5020" s="12">
        <v>20</v>
      </c>
      <c r="F5020" s="12">
        <v>4</v>
      </c>
      <c r="G5020" s="14">
        <v>30</v>
      </c>
      <c r="H5020" s="12">
        <v>0</v>
      </c>
      <c r="I5020" s="12">
        <v>246</v>
      </c>
      <c r="J5020" s="12">
        <v>0</v>
      </c>
      <c r="K5020" s="12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1597</v>
      </c>
      <c r="B5021" s="12">
        <v>24</v>
      </c>
      <c r="C5021" s="12">
        <v>83</v>
      </c>
      <c r="D5021" s="12" t="s">
        <v>584</v>
      </c>
      <c r="E5021" s="12">
        <v>20</v>
      </c>
      <c r="F5021" s="12">
        <v>4</v>
      </c>
      <c r="G5021" s="14">
        <v>30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1597</v>
      </c>
      <c r="B5022" s="12">
        <v>24</v>
      </c>
      <c r="C5022" s="12">
        <v>83</v>
      </c>
      <c r="D5022" s="12" t="s">
        <v>588</v>
      </c>
      <c r="E5022" s="12">
        <v>20</v>
      </c>
      <c r="F5022" s="12">
        <v>4</v>
      </c>
      <c r="G5022" s="14">
        <v>30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 s="18" customFormat="1">
      <c r="A5023" s="17" t="s">
        <v>1597</v>
      </c>
      <c r="B5023" s="18">
        <v>24</v>
      </c>
      <c r="C5023" s="18">
        <v>83</v>
      </c>
      <c r="D5023" s="18" t="s">
        <v>1578</v>
      </c>
      <c r="E5023" s="18">
        <v>100</v>
      </c>
      <c r="F5023" s="18">
        <v>1</v>
      </c>
      <c r="G5023" s="16">
        <v>30</v>
      </c>
      <c r="H5023" s="18">
        <v>0</v>
      </c>
      <c r="I5023" s="18">
        <v>249</v>
      </c>
      <c r="J5023" s="18">
        <v>0</v>
      </c>
      <c r="K5023" s="18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1597</v>
      </c>
      <c r="B5024" s="12">
        <v>23</v>
      </c>
      <c r="C5024" s="12">
        <v>24</v>
      </c>
      <c r="D5024" s="12" t="s">
        <v>592</v>
      </c>
      <c r="E5024" s="12">
        <v>20</v>
      </c>
      <c r="F5024" s="12">
        <v>4</v>
      </c>
      <c r="G5024" s="14">
        <v>30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1597</v>
      </c>
      <c r="B5025" s="12">
        <v>23</v>
      </c>
      <c r="C5025" s="12">
        <v>24</v>
      </c>
      <c r="D5025" s="12" t="s">
        <v>590</v>
      </c>
      <c r="E5025" s="12">
        <v>20</v>
      </c>
      <c r="F5025" s="12">
        <v>4</v>
      </c>
      <c r="G5025" s="14">
        <v>30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1597</v>
      </c>
      <c r="B5026" s="12">
        <v>23</v>
      </c>
      <c r="C5026" s="12">
        <v>24</v>
      </c>
      <c r="D5026" s="12" t="s">
        <v>586</v>
      </c>
      <c r="E5026" s="12">
        <v>20</v>
      </c>
      <c r="F5026" s="12">
        <v>4</v>
      </c>
      <c r="G5026" s="14">
        <v>30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1597</v>
      </c>
      <c r="B5027" s="12">
        <v>23</v>
      </c>
      <c r="C5027" s="12">
        <v>24</v>
      </c>
      <c r="D5027" s="12" t="s">
        <v>584</v>
      </c>
      <c r="E5027" s="12">
        <v>20</v>
      </c>
      <c r="F5027" s="12">
        <v>4</v>
      </c>
      <c r="G5027" s="14">
        <v>30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>
      <c r="A5028" s="11" t="s">
        <v>1597</v>
      </c>
      <c r="B5028" s="12">
        <v>23</v>
      </c>
      <c r="C5028" s="12">
        <v>24</v>
      </c>
      <c r="D5028" s="12" t="s">
        <v>588</v>
      </c>
      <c r="E5028" s="12">
        <v>20</v>
      </c>
      <c r="F5028" s="12">
        <v>4</v>
      </c>
      <c r="G5028" s="14">
        <v>30</v>
      </c>
      <c r="H5028" s="12">
        <v>0</v>
      </c>
      <c r="I5028" s="12">
        <v>246</v>
      </c>
      <c r="J5028" s="12">
        <v>0</v>
      </c>
      <c r="K5028" s="12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1597</v>
      </c>
      <c r="B5029" s="12">
        <v>44</v>
      </c>
      <c r="C5029" s="12">
        <v>45</v>
      </c>
      <c r="D5029" s="12" t="s">
        <v>592</v>
      </c>
      <c r="E5029" s="12">
        <v>20</v>
      </c>
      <c r="F5029" s="12">
        <v>4</v>
      </c>
      <c r="G5029" s="14">
        <v>30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1597</v>
      </c>
      <c r="B5030" s="12">
        <v>44</v>
      </c>
      <c r="C5030" s="12">
        <v>45</v>
      </c>
      <c r="D5030" s="12" t="s">
        <v>590</v>
      </c>
      <c r="E5030" s="12">
        <v>20</v>
      </c>
      <c r="F5030" s="12">
        <v>4</v>
      </c>
      <c r="G5030" s="14">
        <v>30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1" spans="1:14">
      <c r="A5031" s="11" t="s">
        <v>1597</v>
      </c>
      <c r="B5031" s="12">
        <v>44</v>
      </c>
      <c r="C5031" s="12">
        <v>45</v>
      </c>
      <c r="D5031" s="12" t="s">
        <v>586</v>
      </c>
      <c r="E5031" s="12">
        <v>20</v>
      </c>
      <c r="F5031" s="12">
        <v>4</v>
      </c>
      <c r="G5031" s="14">
        <v>30</v>
      </c>
      <c r="H5031" s="12">
        <v>0</v>
      </c>
      <c r="I5031" s="12">
        <v>246</v>
      </c>
      <c r="J5031" s="12">
        <v>0</v>
      </c>
      <c r="K5031" s="12">
        <v>0</v>
      </c>
      <c r="L5031" s="12">
        <v>0</v>
      </c>
      <c r="M5031" s="12">
        <v>0</v>
      </c>
      <c r="N5031" s="12">
        <v>0</v>
      </c>
    </row>
    <row r="5032" spans="1:14">
      <c r="A5032" s="11" t="s">
        <v>1597</v>
      </c>
      <c r="B5032" s="12">
        <v>44</v>
      </c>
      <c r="C5032" s="12">
        <v>45</v>
      </c>
      <c r="D5032" s="12" t="s">
        <v>584</v>
      </c>
      <c r="E5032" s="12">
        <v>20</v>
      </c>
      <c r="F5032" s="12">
        <v>4</v>
      </c>
      <c r="G5032" s="14">
        <v>30</v>
      </c>
      <c r="H5032" s="12">
        <v>0</v>
      </c>
      <c r="I5032" s="12">
        <v>246</v>
      </c>
      <c r="J5032" s="12">
        <v>0</v>
      </c>
      <c r="K5032" s="12">
        <v>0</v>
      </c>
      <c r="L5032" s="12">
        <v>0</v>
      </c>
      <c r="M5032" s="12">
        <v>0</v>
      </c>
      <c r="N5032" s="12">
        <v>0</v>
      </c>
    </row>
    <row r="5033" spans="1:14">
      <c r="A5033" s="11" t="s">
        <v>1597</v>
      </c>
      <c r="B5033" s="12">
        <v>44</v>
      </c>
      <c r="C5033" s="12">
        <v>45</v>
      </c>
      <c r="D5033" s="12" t="s">
        <v>588</v>
      </c>
      <c r="E5033" s="12">
        <v>20</v>
      </c>
      <c r="F5033" s="12">
        <v>4</v>
      </c>
      <c r="G5033" s="14">
        <v>30</v>
      </c>
      <c r="H5033" s="12">
        <v>0</v>
      </c>
      <c r="I5033" s="12">
        <v>246</v>
      </c>
      <c r="J5033" s="12">
        <v>0</v>
      </c>
      <c r="K5033" s="12">
        <v>0</v>
      </c>
      <c r="L5033" s="12">
        <v>0</v>
      </c>
      <c r="M5033" s="12">
        <v>0</v>
      </c>
      <c r="N5033" s="12">
        <v>0</v>
      </c>
    </row>
    <row r="5035" spans="1:14">
      <c r="A5035" s="11" t="s">
        <v>1253</v>
      </c>
    </row>
    <row r="5036" spans="1:14">
      <c r="A5036" s="11" t="s">
        <v>1598</v>
      </c>
    </row>
    <row r="5037" spans="1:14">
      <c r="A5037" s="11" t="s">
        <v>1599</v>
      </c>
    </row>
    <row r="5038" spans="1:14">
      <c r="A5038" s="11" t="s">
        <v>1600</v>
      </c>
      <c r="B5038" s="12">
        <v>200</v>
      </c>
      <c r="C5038" s="12">
        <v>200</v>
      </c>
      <c r="D5038" s="12" t="s">
        <v>580</v>
      </c>
      <c r="E5038" s="12">
        <v>60</v>
      </c>
      <c r="F5038" s="12">
        <v>20</v>
      </c>
      <c r="G5038" s="12">
        <v>80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1601</v>
      </c>
      <c r="B5039" s="12">
        <v>200</v>
      </c>
      <c r="C5039" s="12">
        <v>200</v>
      </c>
      <c r="D5039" s="12" t="s">
        <v>590</v>
      </c>
      <c r="E5039" s="12">
        <v>60</v>
      </c>
      <c r="F5039" s="12">
        <v>20</v>
      </c>
      <c r="G5039" s="12">
        <v>80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 ht="12.75" customHeight="1">
      <c r="A5040" s="11" t="s">
        <v>1601</v>
      </c>
      <c r="B5040" s="12">
        <v>200</v>
      </c>
      <c r="C5040" s="12">
        <v>200</v>
      </c>
      <c r="D5040" s="12" t="s">
        <v>579</v>
      </c>
      <c r="E5040" s="12">
        <v>60</v>
      </c>
      <c r="F5040" s="12">
        <v>20</v>
      </c>
      <c r="G5040" s="12">
        <v>80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>
      <c r="A5041" s="11" t="s">
        <v>1601</v>
      </c>
      <c r="B5041" s="12">
        <v>200</v>
      </c>
      <c r="C5041" s="12">
        <v>200</v>
      </c>
      <c r="D5041" s="12" t="s">
        <v>577</v>
      </c>
      <c r="E5041" s="12">
        <v>60</v>
      </c>
      <c r="F5041" s="12">
        <v>20</v>
      </c>
      <c r="G5041" s="12">
        <v>80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1600</v>
      </c>
      <c r="B5042" s="12">
        <v>200</v>
      </c>
      <c r="C5042" s="12">
        <v>200</v>
      </c>
      <c r="D5042" s="12" t="s">
        <v>580</v>
      </c>
      <c r="E5042" s="12">
        <v>120</v>
      </c>
      <c r="F5042" s="12">
        <v>40</v>
      </c>
      <c r="G5042" s="12">
        <v>80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1601</v>
      </c>
      <c r="B5043" s="12">
        <v>200</v>
      </c>
      <c r="C5043" s="12">
        <v>200</v>
      </c>
      <c r="D5043" s="12" t="s">
        <v>590</v>
      </c>
      <c r="E5043" s="12">
        <v>120</v>
      </c>
      <c r="F5043" s="12">
        <v>40</v>
      </c>
      <c r="G5043" s="12">
        <v>80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 ht="12.75" customHeight="1">
      <c r="A5044" s="11" t="s">
        <v>1601</v>
      </c>
      <c r="B5044" s="12">
        <v>200</v>
      </c>
      <c r="C5044" s="12">
        <v>200</v>
      </c>
      <c r="D5044" s="12" t="s">
        <v>579</v>
      </c>
      <c r="E5044" s="12">
        <v>120</v>
      </c>
      <c r="F5044" s="12">
        <v>40</v>
      </c>
      <c r="G5044" s="12">
        <v>80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5" spans="1:14">
      <c r="A5045" s="11" t="s">
        <v>1601</v>
      </c>
      <c r="B5045" s="12">
        <v>200</v>
      </c>
      <c r="C5045" s="12">
        <v>200</v>
      </c>
      <c r="D5045" s="12" t="s">
        <v>577</v>
      </c>
      <c r="E5045" s="12">
        <v>120</v>
      </c>
      <c r="F5045" s="12">
        <v>40</v>
      </c>
      <c r="G5045" s="12">
        <v>80</v>
      </c>
      <c r="H5045" s="12">
        <v>0</v>
      </c>
      <c r="I5045" s="12">
        <v>246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</row>
    <row r="5046" spans="1:14">
      <c r="A5046" s="11" t="s">
        <v>1600</v>
      </c>
      <c r="B5046" s="12">
        <v>200</v>
      </c>
      <c r="C5046" s="12">
        <v>200</v>
      </c>
      <c r="D5046" s="12" t="s">
        <v>580</v>
      </c>
      <c r="E5046" s="12">
        <v>200</v>
      </c>
      <c r="F5046" s="12">
        <v>60</v>
      </c>
      <c r="G5046" s="12">
        <v>80</v>
      </c>
      <c r="H5046" s="12">
        <v>0</v>
      </c>
      <c r="I5046" s="12">
        <v>246</v>
      </c>
      <c r="J5046" s="12">
        <v>0</v>
      </c>
      <c r="K5046" s="12">
        <v>0</v>
      </c>
      <c r="L5046" s="12">
        <v>0</v>
      </c>
      <c r="M5046" s="12">
        <v>0</v>
      </c>
      <c r="N5046" s="12">
        <v>0</v>
      </c>
    </row>
    <row r="5047" spans="1:14">
      <c r="A5047" s="11" t="s">
        <v>1601</v>
      </c>
      <c r="B5047" s="12">
        <v>200</v>
      </c>
      <c r="C5047" s="12">
        <v>200</v>
      </c>
      <c r="D5047" s="12" t="s">
        <v>590</v>
      </c>
      <c r="E5047" s="12">
        <v>200</v>
      </c>
      <c r="F5047" s="12">
        <v>60</v>
      </c>
      <c r="G5047" s="12">
        <v>80</v>
      </c>
      <c r="H5047" s="12">
        <v>0</v>
      </c>
      <c r="I5047" s="12">
        <v>246</v>
      </c>
      <c r="J5047" s="12">
        <v>0</v>
      </c>
      <c r="K5047" s="12">
        <v>0</v>
      </c>
      <c r="L5047" s="12">
        <v>0</v>
      </c>
      <c r="M5047" s="12">
        <v>0</v>
      </c>
      <c r="N5047" s="12">
        <v>0</v>
      </c>
    </row>
    <row r="5048" spans="1:14" ht="12.75" customHeight="1">
      <c r="A5048" s="11" t="s">
        <v>1601</v>
      </c>
      <c r="B5048" s="12">
        <v>200</v>
      </c>
      <c r="C5048" s="12">
        <v>200</v>
      </c>
      <c r="D5048" s="12" t="s">
        <v>579</v>
      </c>
      <c r="E5048" s="12">
        <v>200</v>
      </c>
      <c r="F5048" s="12">
        <v>60</v>
      </c>
      <c r="G5048" s="12">
        <v>80</v>
      </c>
      <c r="H5048" s="12">
        <v>0</v>
      </c>
      <c r="I5048" s="12">
        <v>246</v>
      </c>
      <c r="J5048" s="12">
        <v>0</v>
      </c>
      <c r="K5048" s="12">
        <v>0</v>
      </c>
      <c r="L5048" s="12">
        <v>0</v>
      </c>
      <c r="M5048" s="12">
        <v>0</v>
      </c>
      <c r="N5048" s="12">
        <v>0</v>
      </c>
    </row>
    <row r="5049" spans="1:14">
      <c r="A5049" s="11" t="s">
        <v>1601</v>
      </c>
      <c r="B5049" s="12">
        <v>200</v>
      </c>
      <c r="C5049" s="12">
        <v>200</v>
      </c>
      <c r="D5049" s="12" t="s">
        <v>577</v>
      </c>
      <c r="E5049" s="12">
        <v>200</v>
      </c>
      <c r="F5049" s="12">
        <v>60</v>
      </c>
      <c r="G5049" s="12">
        <v>80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0" spans="1:14">
      <c r="A5050" s="11" t="s">
        <v>1601</v>
      </c>
      <c r="B5050" s="12">
        <v>200</v>
      </c>
      <c r="C5050" s="12">
        <v>200</v>
      </c>
      <c r="D5050" s="12" t="s">
        <v>589</v>
      </c>
      <c r="E5050" s="12">
        <v>200</v>
      </c>
      <c r="F5050" s="12">
        <v>10</v>
      </c>
      <c r="G5050" s="12">
        <v>80</v>
      </c>
      <c r="H5050" s="12">
        <v>0</v>
      </c>
      <c r="I5050" s="12">
        <v>246</v>
      </c>
      <c r="J5050" s="12">
        <v>0</v>
      </c>
      <c r="K5050" s="12">
        <v>0</v>
      </c>
      <c r="L5050" s="12">
        <v>0</v>
      </c>
      <c r="M5050" s="12">
        <v>0</v>
      </c>
      <c r="N5050" s="12">
        <v>0</v>
      </c>
    </row>
    <row r="5051" spans="1:14">
      <c r="A5051" s="11" t="s">
        <v>1601</v>
      </c>
      <c r="B5051" s="12">
        <v>200</v>
      </c>
      <c r="C5051" s="12">
        <v>200</v>
      </c>
      <c r="D5051" s="12" t="s">
        <v>578</v>
      </c>
      <c r="E5051" s="12">
        <v>200</v>
      </c>
      <c r="F5051" s="12">
        <v>10</v>
      </c>
      <c r="G5051" s="12">
        <v>80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1601</v>
      </c>
      <c r="B5052" s="12">
        <v>200</v>
      </c>
      <c r="C5052" s="12">
        <v>200</v>
      </c>
      <c r="D5052" s="12" t="s">
        <v>576</v>
      </c>
      <c r="E5052" s="12">
        <v>200</v>
      </c>
      <c r="F5052" s="12">
        <v>10</v>
      </c>
      <c r="G5052" s="12">
        <v>80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4" spans="1:14">
      <c r="A5054" s="11" t="s">
        <v>1600</v>
      </c>
      <c r="B5054" s="12">
        <v>305</v>
      </c>
      <c r="C5054" s="12">
        <v>195</v>
      </c>
      <c r="D5054" s="12" t="s">
        <v>580</v>
      </c>
      <c r="E5054" s="12">
        <v>20</v>
      </c>
      <c r="F5054" s="12">
        <v>7</v>
      </c>
      <c r="G5054" s="14">
        <v>30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>
      <c r="A5055" s="11" t="s">
        <v>1601</v>
      </c>
      <c r="B5055" s="12">
        <v>305</v>
      </c>
      <c r="C5055" s="12">
        <v>195</v>
      </c>
      <c r="D5055" s="12" t="s">
        <v>590</v>
      </c>
      <c r="E5055" s="12">
        <v>20</v>
      </c>
      <c r="F5055" s="12">
        <v>7</v>
      </c>
      <c r="G5055" s="14">
        <v>30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 ht="12.75" customHeight="1">
      <c r="A5056" s="11" t="s">
        <v>1601</v>
      </c>
      <c r="B5056" s="12">
        <v>305</v>
      </c>
      <c r="C5056" s="12">
        <v>195</v>
      </c>
      <c r="D5056" s="12" t="s">
        <v>579</v>
      </c>
      <c r="E5056" s="12">
        <v>20</v>
      </c>
      <c r="F5056" s="12">
        <v>7</v>
      </c>
      <c r="G5056" s="14">
        <v>30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>
      <c r="A5057" s="11" t="s">
        <v>1601</v>
      </c>
      <c r="B5057" s="12">
        <v>305</v>
      </c>
      <c r="C5057" s="12">
        <v>195</v>
      </c>
      <c r="D5057" s="12" t="s">
        <v>577</v>
      </c>
      <c r="E5057" s="12">
        <v>20</v>
      </c>
      <c r="F5057" s="12">
        <v>7</v>
      </c>
      <c r="G5057" s="14">
        <v>30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1600</v>
      </c>
      <c r="B5058" s="12">
        <v>250</v>
      </c>
      <c r="C5058" s="12">
        <v>247</v>
      </c>
      <c r="D5058" s="12" t="s">
        <v>580</v>
      </c>
      <c r="E5058" s="12">
        <v>20</v>
      </c>
      <c r="F5058" s="12">
        <v>7</v>
      </c>
      <c r="G5058" s="14">
        <v>30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>
      <c r="A5059" s="11" t="s">
        <v>1601</v>
      </c>
      <c r="B5059" s="12">
        <v>250</v>
      </c>
      <c r="C5059" s="12">
        <v>247</v>
      </c>
      <c r="D5059" s="12" t="s">
        <v>590</v>
      </c>
      <c r="E5059" s="12">
        <v>20</v>
      </c>
      <c r="F5059" s="12">
        <v>7</v>
      </c>
      <c r="G5059" s="14">
        <v>30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 ht="12.75" customHeight="1">
      <c r="A5060" s="11" t="s">
        <v>1601</v>
      </c>
      <c r="B5060" s="12">
        <v>250</v>
      </c>
      <c r="C5060" s="12">
        <v>247</v>
      </c>
      <c r="D5060" s="12" t="s">
        <v>579</v>
      </c>
      <c r="E5060" s="12">
        <v>20</v>
      </c>
      <c r="F5060" s="12">
        <v>7</v>
      </c>
      <c r="G5060" s="14">
        <v>30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>
      <c r="A5061" s="11" t="s">
        <v>1601</v>
      </c>
      <c r="B5061" s="12">
        <v>250</v>
      </c>
      <c r="C5061" s="12">
        <v>247</v>
      </c>
      <c r="D5061" s="12" t="s">
        <v>577</v>
      </c>
      <c r="E5061" s="12">
        <v>20</v>
      </c>
      <c r="F5061" s="12">
        <v>7</v>
      </c>
      <c r="G5061" s="14">
        <v>30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1600</v>
      </c>
      <c r="B5062" s="12">
        <v>240</v>
      </c>
      <c r="C5062" s="12">
        <v>353</v>
      </c>
      <c r="D5062" s="12" t="s">
        <v>580</v>
      </c>
      <c r="E5062" s="12">
        <v>20</v>
      </c>
      <c r="F5062" s="12">
        <v>7</v>
      </c>
      <c r="G5062" s="14">
        <v>30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1601</v>
      </c>
      <c r="B5063" s="12">
        <v>240</v>
      </c>
      <c r="C5063" s="12">
        <v>353</v>
      </c>
      <c r="D5063" s="12" t="s">
        <v>590</v>
      </c>
      <c r="E5063" s="12">
        <v>20</v>
      </c>
      <c r="F5063" s="12">
        <v>7</v>
      </c>
      <c r="G5063" s="14">
        <v>30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4" spans="1:14" ht="12.75" customHeight="1">
      <c r="A5064" s="11" t="s">
        <v>1601</v>
      </c>
      <c r="B5064" s="12">
        <v>240</v>
      </c>
      <c r="C5064" s="12">
        <v>353</v>
      </c>
      <c r="D5064" s="12" t="s">
        <v>579</v>
      </c>
      <c r="E5064" s="12">
        <v>20</v>
      </c>
      <c r="F5064" s="12">
        <v>7</v>
      </c>
      <c r="G5064" s="14">
        <v>30</v>
      </c>
      <c r="H5064" s="12">
        <v>0</v>
      </c>
      <c r="I5064" s="12">
        <v>246</v>
      </c>
      <c r="J5064" s="12">
        <v>0</v>
      </c>
      <c r="K5064" s="12">
        <v>0</v>
      </c>
      <c r="L5064" s="12">
        <v>0</v>
      </c>
      <c r="M5064" s="12">
        <v>0</v>
      </c>
      <c r="N5064" s="12">
        <v>0</v>
      </c>
    </row>
    <row r="5065" spans="1:14">
      <c r="A5065" s="11" t="s">
        <v>1601</v>
      </c>
      <c r="B5065" s="12">
        <v>240</v>
      </c>
      <c r="C5065" s="12">
        <v>353</v>
      </c>
      <c r="D5065" s="12" t="s">
        <v>577</v>
      </c>
      <c r="E5065" s="12">
        <v>20</v>
      </c>
      <c r="F5065" s="12">
        <v>7</v>
      </c>
      <c r="G5065" s="14">
        <v>30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1600</v>
      </c>
      <c r="B5066" s="12">
        <v>115</v>
      </c>
      <c r="C5066" s="12">
        <v>258</v>
      </c>
      <c r="D5066" s="12" t="s">
        <v>580</v>
      </c>
      <c r="E5066" s="12">
        <v>20</v>
      </c>
      <c r="F5066" s="12">
        <v>7</v>
      </c>
      <c r="G5066" s="14">
        <v>30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>
      <c r="A5067" s="11" t="s">
        <v>1601</v>
      </c>
      <c r="B5067" s="12">
        <v>115</v>
      </c>
      <c r="C5067" s="12">
        <v>258</v>
      </c>
      <c r="D5067" s="12" t="s">
        <v>590</v>
      </c>
      <c r="E5067" s="12">
        <v>20</v>
      </c>
      <c r="F5067" s="12">
        <v>7</v>
      </c>
      <c r="G5067" s="14">
        <v>30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 ht="12.75" customHeight="1">
      <c r="A5068" s="11" t="s">
        <v>1601</v>
      </c>
      <c r="B5068" s="12">
        <v>115</v>
      </c>
      <c r="C5068" s="12">
        <v>258</v>
      </c>
      <c r="D5068" s="12" t="s">
        <v>579</v>
      </c>
      <c r="E5068" s="12">
        <v>20</v>
      </c>
      <c r="F5068" s="12">
        <v>7</v>
      </c>
      <c r="G5068" s="14">
        <v>30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>
      <c r="A5069" s="11" t="s">
        <v>1601</v>
      </c>
      <c r="B5069" s="12">
        <v>115</v>
      </c>
      <c r="C5069" s="12">
        <v>258</v>
      </c>
      <c r="D5069" s="12" t="s">
        <v>577</v>
      </c>
      <c r="E5069" s="12">
        <v>20</v>
      </c>
      <c r="F5069" s="12">
        <v>7</v>
      </c>
      <c r="G5069" s="14">
        <v>30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1600</v>
      </c>
      <c r="B5070" s="12">
        <v>57</v>
      </c>
      <c r="C5070" s="12">
        <v>160</v>
      </c>
      <c r="D5070" s="12" t="s">
        <v>580</v>
      </c>
      <c r="E5070" s="12">
        <v>20</v>
      </c>
      <c r="F5070" s="12">
        <v>7</v>
      </c>
      <c r="G5070" s="14">
        <v>30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>
      <c r="A5071" s="11" t="s">
        <v>1601</v>
      </c>
      <c r="B5071" s="12">
        <v>57</v>
      </c>
      <c r="C5071" s="12">
        <v>160</v>
      </c>
      <c r="D5071" s="12" t="s">
        <v>590</v>
      </c>
      <c r="E5071" s="12">
        <v>20</v>
      </c>
      <c r="F5071" s="12">
        <v>7</v>
      </c>
      <c r="G5071" s="14">
        <v>30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 ht="12.75" customHeight="1">
      <c r="A5072" s="11" t="s">
        <v>1601</v>
      </c>
      <c r="B5072" s="12">
        <v>57</v>
      </c>
      <c r="C5072" s="12">
        <v>160</v>
      </c>
      <c r="D5072" s="12" t="s">
        <v>579</v>
      </c>
      <c r="E5072" s="12">
        <v>20</v>
      </c>
      <c r="F5072" s="12">
        <v>7</v>
      </c>
      <c r="G5072" s="14">
        <v>30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>
      <c r="A5073" s="11" t="s">
        <v>1601</v>
      </c>
      <c r="B5073" s="12">
        <v>57</v>
      </c>
      <c r="C5073" s="12">
        <v>160</v>
      </c>
      <c r="D5073" s="12" t="s">
        <v>577</v>
      </c>
      <c r="E5073" s="12">
        <v>20</v>
      </c>
      <c r="F5073" s="12">
        <v>7</v>
      </c>
      <c r="G5073" s="14">
        <v>30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1600</v>
      </c>
      <c r="B5074" s="12">
        <v>150</v>
      </c>
      <c r="C5074" s="12">
        <v>150</v>
      </c>
      <c r="D5074" s="12" t="s">
        <v>580</v>
      </c>
      <c r="E5074" s="12">
        <v>20</v>
      </c>
      <c r="F5074" s="12">
        <v>7</v>
      </c>
      <c r="G5074" s="14">
        <v>30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>
      <c r="A5075" s="11" t="s">
        <v>1601</v>
      </c>
      <c r="B5075" s="12">
        <v>150</v>
      </c>
      <c r="C5075" s="12">
        <v>150</v>
      </c>
      <c r="D5075" s="12" t="s">
        <v>590</v>
      </c>
      <c r="E5075" s="12">
        <v>20</v>
      </c>
      <c r="F5075" s="12">
        <v>7</v>
      </c>
      <c r="G5075" s="14">
        <v>30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 ht="12.75" customHeight="1">
      <c r="A5076" s="11" t="s">
        <v>1601</v>
      </c>
      <c r="B5076" s="12">
        <v>150</v>
      </c>
      <c r="C5076" s="12">
        <v>150</v>
      </c>
      <c r="D5076" s="12" t="s">
        <v>579</v>
      </c>
      <c r="E5076" s="12">
        <v>20</v>
      </c>
      <c r="F5076" s="12">
        <v>7</v>
      </c>
      <c r="G5076" s="14">
        <v>30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>
      <c r="A5077" s="11" t="s">
        <v>1601</v>
      </c>
      <c r="B5077" s="12">
        <v>150</v>
      </c>
      <c r="C5077" s="12">
        <v>150</v>
      </c>
      <c r="D5077" s="12" t="s">
        <v>577</v>
      </c>
      <c r="E5077" s="12">
        <v>20</v>
      </c>
      <c r="F5077" s="12">
        <v>7</v>
      </c>
      <c r="G5077" s="14">
        <v>30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1600</v>
      </c>
      <c r="B5078" s="12">
        <v>207</v>
      </c>
      <c r="C5078" s="12">
        <v>98</v>
      </c>
      <c r="D5078" s="12" t="s">
        <v>580</v>
      </c>
      <c r="E5078" s="12">
        <v>20</v>
      </c>
      <c r="F5078" s="12">
        <v>7</v>
      </c>
      <c r="G5078" s="14">
        <v>30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>
      <c r="A5079" s="11" t="s">
        <v>1601</v>
      </c>
      <c r="B5079" s="12">
        <v>207</v>
      </c>
      <c r="C5079" s="12">
        <v>98</v>
      </c>
      <c r="D5079" s="12" t="s">
        <v>590</v>
      </c>
      <c r="E5079" s="12">
        <v>20</v>
      </c>
      <c r="F5079" s="12">
        <v>7</v>
      </c>
      <c r="G5079" s="14">
        <v>30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 ht="12.75" customHeight="1">
      <c r="A5080" s="11" t="s">
        <v>1601</v>
      </c>
      <c r="B5080" s="12">
        <v>207</v>
      </c>
      <c r="C5080" s="12">
        <v>98</v>
      </c>
      <c r="D5080" s="12" t="s">
        <v>579</v>
      </c>
      <c r="E5080" s="12">
        <v>20</v>
      </c>
      <c r="F5080" s="12">
        <v>7</v>
      </c>
      <c r="G5080" s="14">
        <v>30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>
      <c r="A5081" s="11" t="s">
        <v>1601</v>
      </c>
      <c r="B5081" s="12">
        <v>207</v>
      </c>
      <c r="C5081" s="12">
        <v>98</v>
      </c>
      <c r="D5081" s="12" t="s">
        <v>577</v>
      </c>
      <c r="E5081" s="12">
        <v>20</v>
      </c>
      <c r="F5081" s="12">
        <v>7</v>
      </c>
      <c r="G5081" s="14">
        <v>30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1600</v>
      </c>
      <c r="B5082" s="12">
        <v>106</v>
      </c>
      <c r="C5082" s="12">
        <v>106</v>
      </c>
      <c r="D5082" s="12" t="s">
        <v>580</v>
      </c>
      <c r="E5082" s="12">
        <v>20</v>
      </c>
      <c r="F5082" s="12">
        <v>7</v>
      </c>
      <c r="G5082" s="14">
        <v>30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3" spans="1:14">
      <c r="A5083" s="11" t="s">
        <v>1601</v>
      </c>
      <c r="B5083" s="12">
        <v>106</v>
      </c>
      <c r="C5083" s="12">
        <v>106</v>
      </c>
      <c r="D5083" s="12" t="s">
        <v>590</v>
      </c>
      <c r="E5083" s="12">
        <v>20</v>
      </c>
      <c r="F5083" s="12">
        <v>7</v>
      </c>
      <c r="G5083" s="14">
        <v>30</v>
      </c>
      <c r="H5083" s="12">
        <v>0</v>
      </c>
      <c r="I5083" s="12">
        <v>246</v>
      </c>
      <c r="J5083" s="12">
        <v>0</v>
      </c>
      <c r="K5083" s="12">
        <v>0</v>
      </c>
      <c r="L5083" s="12">
        <v>0</v>
      </c>
      <c r="M5083" s="12">
        <v>0</v>
      </c>
      <c r="N5083" s="12">
        <v>0</v>
      </c>
    </row>
    <row r="5084" spans="1:14" ht="12.75" customHeight="1">
      <c r="A5084" s="11" t="s">
        <v>1601</v>
      </c>
      <c r="B5084" s="12">
        <v>106</v>
      </c>
      <c r="C5084" s="12">
        <v>106</v>
      </c>
      <c r="D5084" s="12" t="s">
        <v>579</v>
      </c>
      <c r="E5084" s="12">
        <v>20</v>
      </c>
      <c r="F5084" s="12">
        <v>7</v>
      </c>
      <c r="G5084" s="14">
        <v>30</v>
      </c>
      <c r="H5084" s="12">
        <v>0</v>
      </c>
      <c r="I5084" s="12">
        <v>246</v>
      </c>
      <c r="J5084" s="12">
        <v>0</v>
      </c>
      <c r="K5084" s="12">
        <v>0</v>
      </c>
      <c r="L5084" s="12">
        <v>0</v>
      </c>
      <c r="M5084" s="12">
        <v>0</v>
      </c>
      <c r="N5084" s="12">
        <v>0</v>
      </c>
    </row>
    <row r="5085" spans="1:14">
      <c r="A5085" s="11" t="s">
        <v>1601</v>
      </c>
      <c r="B5085" s="12">
        <v>106</v>
      </c>
      <c r="C5085" s="12">
        <v>106</v>
      </c>
      <c r="D5085" s="12" t="s">
        <v>577</v>
      </c>
      <c r="E5085" s="12">
        <v>20</v>
      </c>
      <c r="F5085" s="12">
        <v>7</v>
      </c>
      <c r="G5085" s="14">
        <v>30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7" spans="1:14">
      <c r="A5087" s="11" t="s">
        <v>1602</v>
      </c>
    </row>
    <row r="5088" spans="1:14">
      <c r="A5088" s="11" t="s">
        <v>1603</v>
      </c>
      <c r="B5088" s="12">
        <v>200</v>
      </c>
      <c r="C5088" s="12">
        <v>200</v>
      </c>
      <c r="D5088" s="12" t="s">
        <v>580</v>
      </c>
      <c r="E5088" s="12">
        <v>60</v>
      </c>
      <c r="F5088" s="12">
        <v>20</v>
      </c>
      <c r="G5088" s="12">
        <v>80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1603</v>
      </c>
      <c r="B5089" s="12">
        <v>200</v>
      </c>
      <c r="C5089" s="12">
        <v>200</v>
      </c>
      <c r="D5089" s="12" t="s">
        <v>590</v>
      </c>
      <c r="E5089" s="12">
        <v>60</v>
      </c>
      <c r="F5089" s="12">
        <v>20</v>
      </c>
      <c r="G5089" s="12">
        <v>80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 ht="12.75" customHeight="1">
      <c r="A5090" s="11" t="s">
        <v>1603</v>
      </c>
      <c r="B5090" s="12">
        <v>200</v>
      </c>
      <c r="C5090" s="12">
        <v>200</v>
      </c>
      <c r="D5090" s="12" t="s">
        <v>579</v>
      </c>
      <c r="E5090" s="12">
        <v>60</v>
      </c>
      <c r="F5090" s="12">
        <v>20</v>
      </c>
      <c r="G5090" s="12">
        <v>80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>
      <c r="A5091" s="11" t="s">
        <v>1603</v>
      </c>
      <c r="B5091" s="12">
        <v>200</v>
      </c>
      <c r="C5091" s="12">
        <v>200</v>
      </c>
      <c r="D5091" s="12" t="s">
        <v>577</v>
      </c>
      <c r="E5091" s="12">
        <v>60</v>
      </c>
      <c r="F5091" s="12">
        <v>20</v>
      </c>
      <c r="G5091" s="12">
        <v>80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1603</v>
      </c>
      <c r="B5092" s="12">
        <v>200</v>
      </c>
      <c r="C5092" s="12">
        <v>200</v>
      </c>
      <c r="D5092" s="12" t="s">
        <v>580</v>
      </c>
      <c r="E5092" s="12">
        <v>120</v>
      </c>
      <c r="F5092" s="12">
        <v>40</v>
      </c>
      <c r="G5092" s="12">
        <v>80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1603</v>
      </c>
      <c r="B5093" s="12">
        <v>200</v>
      </c>
      <c r="C5093" s="12">
        <v>200</v>
      </c>
      <c r="D5093" s="12" t="s">
        <v>590</v>
      </c>
      <c r="E5093" s="12">
        <v>120</v>
      </c>
      <c r="F5093" s="12">
        <v>40</v>
      </c>
      <c r="G5093" s="12">
        <v>80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 ht="12.75" customHeight="1">
      <c r="A5094" s="11" t="s">
        <v>1603</v>
      </c>
      <c r="B5094" s="12">
        <v>200</v>
      </c>
      <c r="C5094" s="12">
        <v>200</v>
      </c>
      <c r="D5094" s="12" t="s">
        <v>579</v>
      </c>
      <c r="E5094" s="12">
        <v>120</v>
      </c>
      <c r="F5094" s="12">
        <v>40</v>
      </c>
      <c r="G5094" s="12">
        <v>80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>
      <c r="A5095" s="11" t="s">
        <v>1603</v>
      </c>
      <c r="B5095" s="12">
        <v>200</v>
      </c>
      <c r="C5095" s="12">
        <v>200</v>
      </c>
      <c r="D5095" s="12" t="s">
        <v>577</v>
      </c>
      <c r="E5095" s="12">
        <v>120</v>
      </c>
      <c r="F5095" s="12">
        <v>40</v>
      </c>
      <c r="G5095" s="12">
        <v>80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1603</v>
      </c>
      <c r="B5096" s="12">
        <v>200</v>
      </c>
      <c r="C5096" s="12">
        <v>200</v>
      </c>
      <c r="D5096" s="12" t="s">
        <v>580</v>
      </c>
      <c r="E5096" s="12">
        <v>200</v>
      </c>
      <c r="F5096" s="12">
        <v>60</v>
      </c>
      <c r="G5096" s="12">
        <v>80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7" spans="1:14">
      <c r="A5097" s="11" t="s">
        <v>1603</v>
      </c>
      <c r="B5097" s="12">
        <v>200</v>
      </c>
      <c r="C5097" s="12">
        <v>200</v>
      </c>
      <c r="D5097" s="12" t="s">
        <v>590</v>
      </c>
      <c r="E5097" s="12">
        <v>200</v>
      </c>
      <c r="F5097" s="12">
        <v>60</v>
      </c>
      <c r="G5097" s="12">
        <v>80</v>
      </c>
      <c r="H5097" s="12">
        <v>0</v>
      </c>
      <c r="I5097" s="12">
        <v>246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</row>
    <row r="5098" spans="1:14" ht="12.75" customHeight="1">
      <c r="A5098" s="11" t="s">
        <v>1603</v>
      </c>
      <c r="B5098" s="12">
        <v>200</v>
      </c>
      <c r="C5098" s="12">
        <v>200</v>
      </c>
      <c r="D5098" s="12" t="s">
        <v>579</v>
      </c>
      <c r="E5098" s="12">
        <v>200</v>
      </c>
      <c r="F5098" s="12">
        <v>60</v>
      </c>
      <c r="G5098" s="12">
        <v>80</v>
      </c>
      <c r="H5098" s="12">
        <v>0</v>
      </c>
      <c r="I5098" s="12">
        <v>246</v>
      </c>
      <c r="J5098" s="12">
        <v>0</v>
      </c>
      <c r="K5098" s="12">
        <v>0</v>
      </c>
      <c r="L5098" s="12">
        <v>0</v>
      </c>
      <c r="M5098" s="12">
        <v>0</v>
      </c>
      <c r="N5098" s="12">
        <v>0</v>
      </c>
    </row>
    <row r="5099" spans="1:14">
      <c r="A5099" s="11" t="s">
        <v>1603</v>
      </c>
      <c r="B5099" s="12">
        <v>200</v>
      </c>
      <c r="C5099" s="12">
        <v>200</v>
      </c>
      <c r="D5099" s="12" t="s">
        <v>577</v>
      </c>
      <c r="E5099" s="12">
        <v>200</v>
      </c>
      <c r="F5099" s="12">
        <v>60</v>
      </c>
      <c r="G5099" s="12">
        <v>80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0" spans="1:14">
      <c r="A5100" s="11" t="s">
        <v>1603</v>
      </c>
      <c r="B5100" s="12">
        <v>200</v>
      </c>
      <c r="C5100" s="12">
        <v>200</v>
      </c>
      <c r="D5100" s="12" t="s">
        <v>589</v>
      </c>
      <c r="E5100" s="12">
        <v>200</v>
      </c>
      <c r="F5100" s="12">
        <v>10</v>
      </c>
      <c r="G5100" s="12">
        <v>80</v>
      </c>
      <c r="H5100" s="12">
        <v>0</v>
      </c>
      <c r="I5100" s="12">
        <v>246</v>
      </c>
      <c r="J5100" s="12">
        <v>0</v>
      </c>
      <c r="K5100" s="12">
        <v>0</v>
      </c>
      <c r="L5100" s="12">
        <v>0</v>
      </c>
      <c r="M5100" s="12">
        <v>0</v>
      </c>
      <c r="N5100" s="12">
        <v>0</v>
      </c>
    </row>
    <row r="5101" spans="1:14">
      <c r="A5101" s="11" t="s">
        <v>1603</v>
      </c>
      <c r="B5101" s="12">
        <v>200</v>
      </c>
      <c r="C5101" s="12">
        <v>200</v>
      </c>
      <c r="D5101" s="12" t="s">
        <v>578</v>
      </c>
      <c r="E5101" s="12">
        <v>200</v>
      </c>
      <c r="F5101" s="12">
        <v>10</v>
      </c>
      <c r="G5101" s="12">
        <v>80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1603</v>
      </c>
      <c r="B5102" s="12">
        <v>200</v>
      </c>
      <c r="C5102" s="12">
        <v>200</v>
      </c>
      <c r="D5102" s="12" t="s">
        <v>576</v>
      </c>
      <c r="E5102" s="12">
        <v>200</v>
      </c>
      <c r="F5102" s="12">
        <v>10</v>
      </c>
      <c r="G5102" s="12">
        <v>80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4" spans="1:14">
      <c r="A5104" s="11" t="s">
        <v>1603</v>
      </c>
      <c r="B5104" s="12">
        <v>240</v>
      </c>
      <c r="C5104" s="12">
        <v>353</v>
      </c>
      <c r="D5104" s="12" t="s">
        <v>580</v>
      </c>
      <c r="E5104" s="12">
        <v>20</v>
      </c>
      <c r="F5104" s="12">
        <v>7</v>
      </c>
      <c r="G5104" s="14">
        <v>30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>
      <c r="A5105" s="11" t="s">
        <v>1603</v>
      </c>
      <c r="B5105" s="12">
        <v>240</v>
      </c>
      <c r="C5105" s="12">
        <v>353</v>
      </c>
      <c r="D5105" s="12" t="s">
        <v>590</v>
      </c>
      <c r="E5105" s="12">
        <v>20</v>
      </c>
      <c r="F5105" s="12">
        <v>7</v>
      </c>
      <c r="G5105" s="14">
        <v>30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 ht="12.75" customHeight="1">
      <c r="A5106" s="11" t="s">
        <v>1603</v>
      </c>
      <c r="B5106" s="12">
        <v>240</v>
      </c>
      <c r="C5106" s="12">
        <v>353</v>
      </c>
      <c r="D5106" s="12" t="s">
        <v>579</v>
      </c>
      <c r="E5106" s="12">
        <v>20</v>
      </c>
      <c r="F5106" s="12">
        <v>7</v>
      </c>
      <c r="G5106" s="14">
        <v>30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>
      <c r="A5107" s="11" t="s">
        <v>1603</v>
      </c>
      <c r="B5107" s="12">
        <v>240</v>
      </c>
      <c r="C5107" s="12">
        <v>353</v>
      </c>
      <c r="D5107" s="12" t="s">
        <v>577</v>
      </c>
      <c r="E5107" s="12">
        <v>20</v>
      </c>
      <c r="F5107" s="12">
        <v>7</v>
      </c>
      <c r="G5107" s="14">
        <v>30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1603</v>
      </c>
      <c r="B5108" s="12">
        <v>284</v>
      </c>
      <c r="C5108" s="12">
        <v>109</v>
      </c>
      <c r="D5108" s="12" t="s">
        <v>580</v>
      </c>
      <c r="E5108" s="12">
        <v>20</v>
      </c>
      <c r="F5108" s="12">
        <v>7</v>
      </c>
      <c r="G5108" s="14">
        <v>30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>
      <c r="A5109" s="11" t="s">
        <v>1603</v>
      </c>
      <c r="B5109" s="12">
        <v>284</v>
      </c>
      <c r="C5109" s="12">
        <v>109</v>
      </c>
      <c r="D5109" s="12" t="s">
        <v>590</v>
      </c>
      <c r="E5109" s="12">
        <v>20</v>
      </c>
      <c r="F5109" s="12">
        <v>7</v>
      </c>
      <c r="G5109" s="14">
        <v>30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 ht="12.75" customHeight="1">
      <c r="A5110" s="11" t="s">
        <v>1603</v>
      </c>
      <c r="B5110" s="12">
        <v>284</v>
      </c>
      <c r="C5110" s="12">
        <v>109</v>
      </c>
      <c r="D5110" s="12" t="s">
        <v>579</v>
      </c>
      <c r="E5110" s="12">
        <v>20</v>
      </c>
      <c r="F5110" s="12">
        <v>7</v>
      </c>
      <c r="G5110" s="14">
        <v>30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>
      <c r="A5111" s="11" t="s">
        <v>1603</v>
      </c>
      <c r="B5111" s="12">
        <v>284</v>
      </c>
      <c r="C5111" s="12">
        <v>109</v>
      </c>
      <c r="D5111" s="12" t="s">
        <v>577</v>
      </c>
      <c r="E5111" s="12">
        <v>20</v>
      </c>
      <c r="F5111" s="12">
        <v>7</v>
      </c>
      <c r="G5111" s="14">
        <v>30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1603</v>
      </c>
      <c r="B5112" s="12">
        <v>306</v>
      </c>
      <c r="C5112" s="12">
        <v>195</v>
      </c>
      <c r="D5112" s="12" t="s">
        <v>580</v>
      </c>
      <c r="E5112" s="12">
        <v>20</v>
      </c>
      <c r="F5112" s="12">
        <v>7</v>
      </c>
      <c r="G5112" s="14">
        <v>30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1603</v>
      </c>
      <c r="B5113" s="12">
        <v>306</v>
      </c>
      <c r="C5113" s="12">
        <v>195</v>
      </c>
      <c r="D5113" s="12" t="s">
        <v>590</v>
      </c>
      <c r="E5113" s="12">
        <v>20</v>
      </c>
      <c r="F5113" s="12">
        <v>7</v>
      </c>
      <c r="G5113" s="14">
        <v>30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4" spans="1:14" ht="12.75" customHeight="1">
      <c r="A5114" s="11" t="s">
        <v>1603</v>
      </c>
      <c r="B5114" s="12">
        <v>306</v>
      </c>
      <c r="C5114" s="12">
        <v>195</v>
      </c>
      <c r="D5114" s="12" t="s">
        <v>579</v>
      </c>
      <c r="E5114" s="12">
        <v>20</v>
      </c>
      <c r="F5114" s="12">
        <v>7</v>
      </c>
      <c r="G5114" s="14">
        <v>30</v>
      </c>
      <c r="H5114" s="12">
        <v>0</v>
      </c>
      <c r="I5114" s="12">
        <v>246</v>
      </c>
      <c r="J5114" s="12">
        <v>0</v>
      </c>
      <c r="K5114" s="12">
        <v>0</v>
      </c>
      <c r="L5114" s="12">
        <v>0</v>
      </c>
      <c r="M5114" s="12">
        <v>0</v>
      </c>
      <c r="N5114" s="12">
        <v>0</v>
      </c>
    </row>
    <row r="5115" spans="1:14">
      <c r="A5115" s="11" t="s">
        <v>1603</v>
      </c>
      <c r="B5115" s="12">
        <v>306</v>
      </c>
      <c r="C5115" s="12">
        <v>195</v>
      </c>
      <c r="D5115" s="12" t="s">
        <v>577</v>
      </c>
      <c r="E5115" s="12">
        <v>20</v>
      </c>
      <c r="F5115" s="12">
        <v>7</v>
      </c>
      <c r="G5115" s="14">
        <v>30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1603</v>
      </c>
      <c r="B5116" s="12">
        <v>252</v>
      </c>
      <c r="C5116" s="12">
        <v>248</v>
      </c>
      <c r="D5116" s="12" t="s">
        <v>580</v>
      </c>
      <c r="E5116" s="12">
        <v>20</v>
      </c>
      <c r="F5116" s="12">
        <v>7</v>
      </c>
      <c r="G5116" s="14">
        <v>30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>
      <c r="A5117" s="11" t="s">
        <v>1603</v>
      </c>
      <c r="B5117" s="12">
        <v>252</v>
      </c>
      <c r="C5117" s="12">
        <v>248</v>
      </c>
      <c r="D5117" s="12" t="s">
        <v>590</v>
      </c>
      <c r="E5117" s="12">
        <v>20</v>
      </c>
      <c r="F5117" s="12">
        <v>7</v>
      </c>
      <c r="G5117" s="14">
        <v>30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 ht="12.75" customHeight="1">
      <c r="A5118" s="11" t="s">
        <v>1603</v>
      </c>
      <c r="B5118" s="12">
        <v>252</v>
      </c>
      <c r="C5118" s="12">
        <v>248</v>
      </c>
      <c r="D5118" s="12" t="s">
        <v>579</v>
      </c>
      <c r="E5118" s="12">
        <v>20</v>
      </c>
      <c r="F5118" s="12">
        <v>7</v>
      </c>
      <c r="G5118" s="14">
        <v>30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>
      <c r="A5119" s="11" t="s">
        <v>1603</v>
      </c>
      <c r="B5119" s="12">
        <v>252</v>
      </c>
      <c r="C5119" s="12">
        <v>248</v>
      </c>
      <c r="D5119" s="12" t="s">
        <v>577</v>
      </c>
      <c r="E5119" s="12">
        <v>20</v>
      </c>
      <c r="F5119" s="12">
        <v>7</v>
      </c>
      <c r="G5119" s="14">
        <v>30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1603</v>
      </c>
      <c r="B5120" s="12">
        <v>116</v>
      </c>
      <c r="C5120" s="12">
        <v>253</v>
      </c>
      <c r="D5120" s="12" t="s">
        <v>580</v>
      </c>
      <c r="E5120" s="12">
        <v>20</v>
      </c>
      <c r="F5120" s="12">
        <v>7</v>
      </c>
      <c r="G5120" s="14">
        <v>30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>
      <c r="A5121" s="11" t="s">
        <v>1603</v>
      </c>
      <c r="B5121" s="12">
        <v>116</v>
      </c>
      <c r="C5121" s="12">
        <v>253</v>
      </c>
      <c r="D5121" s="12" t="s">
        <v>590</v>
      </c>
      <c r="E5121" s="12">
        <v>20</v>
      </c>
      <c r="F5121" s="12">
        <v>7</v>
      </c>
      <c r="G5121" s="14">
        <v>30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 ht="12.75" customHeight="1">
      <c r="A5122" s="11" t="s">
        <v>1603</v>
      </c>
      <c r="B5122" s="12">
        <v>116</v>
      </c>
      <c r="C5122" s="12">
        <v>253</v>
      </c>
      <c r="D5122" s="12" t="s">
        <v>579</v>
      </c>
      <c r="E5122" s="12">
        <v>20</v>
      </c>
      <c r="F5122" s="12">
        <v>7</v>
      </c>
      <c r="G5122" s="14">
        <v>30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>
      <c r="A5123" s="11" t="s">
        <v>1603</v>
      </c>
      <c r="B5123" s="12">
        <v>116</v>
      </c>
      <c r="C5123" s="12">
        <v>253</v>
      </c>
      <c r="D5123" s="12" t="s">
        <v>577</v>
      </c>
      <c r="E5123" s="12">
        <v>20</v>
      </c>
      <c r="F5123" s="12">
        <v>7</v>
      </c>
      <c r="G5123" s="14">
        <v>30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1603</v>
      </c>
      <c r="B5124" s="12">
        <v>148</v>
      </c>
      <c r="C5124" s="12">
        <v>148</v>
      </c>
      <c r="D5124" s="12" t="s">
        <v>580</v>
      </c>
      <c r="E5124" s="12">
        <v>20</v>
      </c>
      <c r="F5124" s="12">
        <v>7</v>
      </c>
      <c r="G5124" s="14">
        <v>30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>
      <c r="A5125" s="11" t="s">
        <v>1603</v>
      </c>
      <c r="B5125" s="12">
        <v>148</v>
      </c>
      <c r="C5125" s="12">
        <v>148</v>
      </c>
      <c r="D5125" s="12" t="s">
        <v>590</v>
      </c>
      <c r="E5125" s="12">
        <v>20</v>
      </c>
      <c r="F5125" s="12">
        <v>7</v>
      </c>
      <c r="G5125" s="14">
        <v>30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 ht="12.75" customHeight="1">
      <c r="A5126" s="11" t="s">
        <v>1603</v>
      </c>
      <c r="B5126" s="12">
        <v>148</v>
      </c>
      <c r="C5126" s="12">
        <v>148</v>
      </c>
      <c r="D5126" s="12" t="s">
        <v>579</v>
      </c>
      <c r="E5126" s="12">
        <v>20</v>
      </c>
      <c r="F5126" s="12">
        <v>7</v>
      </c>
      <c r="G5126" s="14">
        <v>30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>
      <c r="A5127" s="11" t="s">
        <v>1603</v>
      </c>
      <c r="B5127" s="12">
        <v>148</v>
      </c>
      <c r="C5127" s="12">
        <v>148</v>
      </c>
      <c r="D5127" s="12" t="s">
        <v>577</v>
      </c>
      <c r="E5127" s="12">
        <v>20</v>
      </c>
      <c r="F5127" s="12">
        <v>7</v>
      </c>
      <c r="G5127" s="14">
        <v>30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1603</v>
      </c>
      <c r="B5128" s="12">
        <v>205</v>
      </c>
      <c r="C5128" s="12">
        <v>98</v>
      </c>
      <c r="D5128" s="12" t="s">
        <v>580</v>
      </c>
      <c r="E5128" s="12">
        <v>20</v>
      </c>
      <c r="F5128" s="12">
        <v>7</v>
      </c>
      <c r="G5128" s="14">
        <v>30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>
      <c r="A5129" s="11" t="s">
        <v>1603</v>
      </c>
      <c r="B5129" s="12">
        <v>205</v>
      </c>
      <c r="C5129" s="12">
        <v>98</v>
      </c>
      <c r="D5129" s="12" t="s">
        <v>590</v>
      </c>
      <c r="E5129" s="12">
        <v>20</v>
      </c>
      <c r="F5129" s="12">
        <v>7</v>
      </c>
      <c r="G5129" s="14">
        <v>30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 ht="12.75" customHeight="1">
      <c r="A5130" s="11" t="s">
        <v>1603</v>
      </c>
      <c r="B5130" s="12">
        <v>205</v>
      </c>
      <c r="C5130" s="12">
        <v>98</v>
      </c>
      <c r="D5130" s="12" t="s">
        <v>579</v>
      </c>
      <c r="E5130" s="12">
        <v>20</v>
      </c>
      <c r="F5130" s="12">
        <v>7</v>
      </c>
      <c r="G5130" s="14">
        <v>30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>
      <c r="A5131" s="11" t="s">
        <v>1603</v>
      </c>
      <c r="B5131" s="12">
        <v>205</v>
      </c>
      <c r="C5131" s="12">
        <v>98</v>
      </c>
      <c r="D5131" s="12" t="s">
        <v>577</v>
      </c>
      <c r="E5131" s="12">
        <v>20</v>
      </c>
      <c r="F5131" s="12">
        <v>7</v>
      </c>
      <c r="G5131" s="14">
        <v>30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1603</v>
      </c>
      <c r="B5132" s="12">
        <v>158</v>
      </c>
      <c r="C5132" s="12">
        <v>56</v>
      </c>
      <c r="D5132" s="12" t="s">
        <v>580</v>
      </c>
      <c r="E5132" s="12">
        <v>20</v>
      </c>
      <c r="F5132" s="12">
        <v>7</v>
      </c>
      <c r="G5132" s="14">
        <v>30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3" spans="1:14">
      <c r="A5133" s="11" t="s">
        <v>1603</v>
      </c>
      <c r="B5133" s="12">
        <v>158</v>
      </c>
      <c r="C5133" s="12">
        <v>56</v>
      </c>
      <c r="D5133" s="12" t="s">
        <v>590</v>
      </c>
      <c r="E5133" s="12">
        <v>20</v>
      </c>
      <c r="F5133" s="12">
        <v>7</v>
      </c>
      <c r="G5133" s="14">
        <v>30</v>
      </c>
      <c r="H5133" s="12">
        <v>0</v>
      </c>
      <c r="I5133" s="12">
        <v>246</v>
      </c>
      <c r="J5133" s="12">
        <v>0</v>
      </c>
      <c r="K5133" s="12">
        <v>0</v>
      </c>
      <c r="L5133" s="12">
        <v>0</v>
      </c>
      <c r="M5133" s="12">
        <v>0</v>
      </c>
      <c r="N5133" s="12">
        <v>0</v>
      </c>
    </row>
    <row r="5134" spans="1:14" ht="12.75" customHeight="1">
      <c r="A5134" s="11" t="s">
        <v>1603</v>
      </c>
      <c r="B5134" s="12">
        <v>158</v>
      </c>
      <c r="C5134" s="12">
        <v>56</v>
      </c>
      <c r="D5134" s="12" t="s">
        <v>579</v>
      </c>
      <c r="E5134" s="12">
        <v>20</v>
      </c>
      <c r="F5134" s="12">
        <v>7</v>
      </c>
      <c r="G5134" s="14">
        <v>30</v>
      </c>
      <c r="H5134" s="12">
        <v>0</v>
      </c>
      <c r="I5134" s="12">
        <v>246</v>
      </c>
      <c r="J5134" s="12">
        <v>0</v>
      </c>
      <c r="K5134" s="12">
        <v>0</v>
      </c>
      <c r="L5134" s="12">
        <v>0</v>
      </c>
      <c r="M5134" s="12">
        <v>0</v>
      </c>
      <c r="N5134" s="12">
        <v>0</v>
      </c>
    </row>
    <row r="5135" spans="1:14">
      <c r="A5135" s="11" t="s">
        <v>1603</v>
      </c>
      <c r="B5135" s="12">
        <v>158</v>
      </c>
      <c r="C5135" s="12">
        <v>56</v>
      </c>
      <c r="D5135" s="12" t="s">
        <v>577</v>
      </c>
      <c r="E5135" s="12">
        <v>20</v>
      </c>
      <c r="F5135" s="12">
        <v>7</v>
      </c>
      <c r="G5135" s="14">
        <v>30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7" spans="1:14">
      <c r="A5137" s="11" t="s">
        <v>1604</v>
      </c>
    </row>
    <row r="5138" spans="1:14">
      <c r="A5138" s="11" t="s">
        <v>1605</v>
      </c>
      <c r="B5138" s="12">
        <v>200</v>
      </c>
      <c r="C5138" s="12">
        <v>200</v>
      </c>
      <c r="D5138" s="12" t="s">
        <v>580</v>
      </c>
      <c r="E5138" s="12">
        <v>60</v>
      </c>
      <c r="F5138" s="12">
        <v>20</v>
      </c>
      <c r="G5138" s="12">
        <v>80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1605</v>
      </c>
      <c r="B5139" s="12">
        <v>200</v>
      </c>
      <c r="C5139" s="12">
        <v>200</v>
      </c>
      <c r="D5139" s="12" t="s">
        <v>590</v>
      </c>
      <c r="E5139" s="12">
        <v>60</v>
      </c>
      <c r="F5139" s="12">
        <v>20</v>
      </c>
      <c r="G5139" s="12">
        <v>80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 ht="12.75" customHeight="1">
      <c r="A5140" s="11" t="s">
        <v>1605</v>
      </c>
      <c r="B5140" s="12">
        <v>200</v>
      </c>
      <c r="C5140" s="12">
        <v>200</v>
      </c>
      <c r="D5140" s="12" t="s">
        <v>579</v>
      </c>
      <c r="E5140" s="12">
        <v>60</v>
      </c>
      <c r="F5140" s="12">
        <v>20</v>
      </c>
      <c r="G5140" s="12">
        <v>80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>
      <c r="A5141" s="11" t="s">
        <v>1605</v>
      </c>
      <c r="B5141" s="12">
        <v>200</v>
      </c>
      <c r="C5141" s="12">
        <v>200</v>
      </c>
      <c r="D5141" s="12" t="s">
        <v>577</v>
      </c>
      <c r="E5141" s="12">
        <v>60</v>
      </c>
      <c r="F5141" s="12">
        <v>20</v>
      </c>
      <c r="G5141" s="12">
        <v>80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1605</v>
      </c>
      <c r="B5142" s="12">
        <v>200</v>
      </c>
      <c r="C5142" s="12">
        <v>200</v>
      </c>
      <c r="D5142" s="12" t="s">
        <v>580</v>
      </c>
      <c r="E5142" s="12">
        <v>120</v>
      </c>
      <c r="F5142" s="12">
        <v>40</v>
      </c>
      <c r="G5142" s="12">
        <v>80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1605</v>
      </c>
      <c r="B5143" s="12">
        <v>200</v>
      </c>
      <c r="C5143" s="12">
        <v>200</v>
      </c>
      <c r="D5143" s="12" t="s">
        <v>590</v>
      </c>
      <c r="E5143" s="12">
        <v>120</v>
      </c>
      <c r="F5143" s="12">
        <v>40</v>
      </c>
      <c r="G5143" s="12">
        <v>80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 ht="12.75" customHeight="1">
      <c r="A5144" s="11" t="s">
        <v>1605</v>
      </c>
      <c r="B5144" s="12">
        <v>200</v>
      </c>
      <c r="C5144" s="12">
        <v>200</v>
      </c>
      <c r="D5144" s="12" t="s">
        <v>579</v>
      </c>
      <c r="E5144" s="12">
        <v>120</v>
      </c>
      <c r="F5144" s="12">
        <v>40</v>
      </c>
      <c r="G5144" s="12">
        <v>80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>
      <c r="A5145" s="11" t="s">
        <v>1605</v>
      </c>
      <c r="B5145" s="12">
        <v>200</v>
      </c>
      <c r="C5145" s="12">
        <v>200</v>
      </c>
      <c r="D5145" s="12" t="s">
        <v>577</v>
      </c>
      <c r="E5145" s="12">
        <v>120</v>
      </c>
      <c r="F5145" s="12">
        <v>40</v>
      </c>
      <c r="G5145" s="12">
        <v>80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>
      <c r="A5146" s="11" t="s">
        <v>1605</v>
      </c>
      <c r="B5146" s="12">
        <v>200</v>
      </c>
      <c r="C5146" s="12">
        <v>200</v>
      </c>
      <c r="D5146" s="12" t="s">
        <v>582</v>
      </c>
      <c r="E5146" s="12">
        <v>200</v>
      </c>
      <c r="F5146" s="12">
        <v>60</v>
      </c>
      <c r="G5146" s="12">
        <v>80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7" spans="1:14">
      <c r="A5147" s="11" t="s">
        <v>1605</v>
      </c>
      <c r="B5147" s="12">
        <v>200</v>
      </c>
      <c r="C5147" s="12">
        <v>200</v>
      </c>
      <c r="D5147" s="12" t="s">
        <v>580</v>
      </c>
      <c r="E5147" s="12">
        <v>200</v>
      </c>
      <c r="F5147" s="12">
        <v>60</v>
      </c>
      <c r="G5147" s="12">
        <v>80</v>
      </c>
      <c r="H5147" s="12">
        <v>0</v>
      </c>
      <c r="I5147" s="12">
        <v>246</v>
      </c>
      <c r="J5147" s="12">
        <v>0</v>
      </c>
      <c r="K5147" s="12">
        <v>0</v>
      </c>
      <c r="L5147" s="12">
        <v>0</v>
      </c>
      <c r="M5147" s="12">
        <v>0</v>
      </c>
      <c r="N5147" s="12">
        <v>0</v>
      </c>
    </row>
    <row r="5148" spans="1:14">
      <c r="A5148" s="11" t="s">
        <v>1605</v>
      </c>
      <c r="B5148" s="12">
        <v>200</v>
      </c>
      <c r="C5148" s="12">
        <v>200</v>
      </c>
      <c r="D5148" s="12" t="s">
        <v>590</v>
      </c>
      <c r="E5148" s="12">
        <v>200</v>
      </c>
      <c r="F5148" s="12">
        <v>60</v>
      </c>
      <c r="G5148" s="12">
        <v>80</v>
      </c>
      <c r="H5148" s="12">
        <v>0</v>
      </c>
      <c r="I5148" s="12">
        <v>246</v>
      </c>
      <c r="J5148" s="12">
        <v>0</v>
      </c>
      <c r="K5148" s="12">
        <v>0</v>
      </c>
      <c r="L5148" s="12">
        <v>0</v>
      </c>
      <c r="M5148" s="12">
        <v>0</v>
      </c>
      <c r="N5148" s="12">
        <v>0</v>
      </c>
    </row>
    <row r="5149" spans="1:14" ht="12.75" customHeight="1">
      <c r="A5149" s="11" t="s">
        <v>1605</v>
      </c>
      <c r="B5149" s="12">
        <v>200</v>
      </c>
      <c r="C5149" s="12">
        <v>200</v>
      </c>
      <c r="D5149" s="12" t="s">
        <v>579</v>
      </c>
      <c r="E5149" s="12">
        <v>200</v>
      </c>
      <c r="F5149" s="12">
        <v>60</v>
      </c>
      <c r="G5149" s="12">
        <v>80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1605</v>
      </c>
      <c r="B5150" s="12">
        <v>200</v>
      </c>
      <c r="C5150" s="12">
        <v>200</v>
      </c>
      <c r="D5150" s="12" t="s">
        <v>577</v>
      </c>
      <c r="E5150" s="12">
        <v>200</v>
      </c>
      <c r="F5150" s="12">
        <v>60</v>
      </c>
      <c r="G5150" s="12">
        <v>80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>
      <c r="A5151" s="11" t="s">
        <v>1605</v>
      </c>
      <c r="B5151" s="12">
        <v>200</v>
      </c>
      <c r="C5151" s="12">
        <v>200</v>
      </c>
      <c r="D5151" s="12" t="s">
        <v>574</v>
      </c>
      <c r="E5151" s="12">
        <v>200</v>
      </c>
      <c r="F5151" s="12">
        <v>60</v>
      </c>
      <c r="G5151" s="12">
        <v>80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1605</v>
      </c>
      <c r="B5152" s="12">
        <v>200</v>
      </c>
      <c r="C5152" s="12">
        <v>200</v>
      </c>
      <c r="D5152" s="12" t="s">
        <v>589</v>
      </c>
      <c r="E5152" s="12">
        <v>200</v>
      </c>
      <c r="F5152" s="12">
        <v>10</v>
      </c>
      <c r="G5152" s="12">
        <v>80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1605</v>
      </c>
      <c r="B5153" s="12">
        <v>200</v>
      </c>
      <c r="C5153" s="12">
        <v>200</v>
      </c>
      <c r="D5153" s="12" t="s">
        <v>578</v>
      </c>
      <c r="E5153" s="12">
        <v>200</v>
      </c>
      <c r="F5153" s="12">
        <v>10</v>
      </c>
      <c r="G5153" s="12">
        <v>80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1605</v>
      </c>
      <c r="B5154" s="12">
        <v>200</v>
      </c>
      <c r="C5154" s="12">
        <v>200</v>
      </c>
      <c r="D5154" s="12" t="s">
        <v>576</v>
      </c>
      <c r="E5154" s="12">
        <v>200</v>
      </c>
      <c r="F5154" s="12">
        <v>10</v>
      </c>
      <c r="G5154" s="12">
        <v>80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>
      <c r="A5155" s="11" t="s">
        <v>1605</v>
      </c>
      <c r="B5155" s="12">
        <v>200</v>
      </c>
      <c r="C5155" s="12">
        <v>200</v>
      </c>
      <c r="D5155" s="12" t="s">
        <v>573</v>
      </c>
      <c r="E5155" s="12">
        <v>200</v>
      </c>
      <c r="F5155" s="12">
        <v>10</v>
      </c>
      <c r="G5155" s="12">
        <v>80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>
      <c r="A5156" s="11" t="s">
        <v>1605</v>
      </c>
      <c r="B5156" s="12">
        <v>200</v>
      </c>
      <c r="C5156" s="12">
        <v>200</v>
      </c>
      <c r="D5156" s="12" t="s">
        <v>545</v>
      </c>
      <c r="E5156" s="12">
        <v>200</v>
      </c>
      <c r="F5156" s="12">
        <v>10</v>
      </c>
      <c r="G5156" s="12">
        <v>80</v>
      </c>
      <c r="H5156" s="12">
        <v>0</v>
      </c>
      <c r="I5156" s="12">
        <v>246</v>
      </c>
      <c r="J5156" s="12">
        <v>0</v>
      </c>
      <c r="K5156" s="12">
        <v>0</v>
      </c>
      <c r="L5156" s="12">
        <v>0</v>
      </c>
      <c r="M5156" s="12">
        <v>0</v>
      </c>
      <c r="N5156" s="12">
        <v>0</v>
      </c>
    </row>
    <row r="5157" spans="1:14">
      <c r="A5157" s="11" t="s">
        <v>1605</v>
      </c>
      <c r="B5157" s="12">
        <v>200</v>
      </c>
      <c r="C5157" s="12">
        <v>200</v>
      </c>
      <c r="D5157" s="12" t="s">
        <v>544</v>
      </c>
      <c r="E5157" s="12">
        <v>200</v>
      </c>
      <c r="F5157" s="12">
        <v>10</v>
      </c>
      <c r="G5157" s="12">
        <v>80</v>
      </c>
      <c r="H5157" s="12">
        <v>0</v>
      </c>
      <c r="I5157" s="12">
        <v>246</v>
      </c>
      <c r="J5157" s="12">
        <v>0</v>
      </c>
      <c r="K5157" s="12">
        <v>0</v>
      </c>
      <c r="L5157" s="12">
        <v>0</v>
      </c>
      <c r="M5157" s="12">
        <v>0</v>
      </c>
      <c r="N5157" s="12">
        <v>0</v>
      </c>
    </row>
    <row r="5158" spans="1:14">
      <c r="A5158" s="11" t="s">
        <v>1605</v>
      </c>
      <c r="B5158" s="12">
        <v>200</v>
      </c>
      <c r="C5158" s="12">
        <v>200</v>
      </c>
      <c r="D5158" s="12" t="s">
        <v>543</v>
      </c>
      <c r="E5158" s="12">
        <v>200</v>
      </c>
      <c r="F5158" s="12">
        <v>10</v>
      </c>
      <c r="G5158" s="12">
        <v>80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 s="18" customFormat="1">
      <c r="A5159" s="17" t="s">
        <v>1605</v>
      </c>
      <c r="B5159" s="18">
        <v>200</v>
      </c>
      <c r="C5159" s="18">
        <v>200</v>
      </c>
      <c r="D5159" s="18" t="s">
        <v>1117</v>
      </c>
      <c r="E5159" s="18">
        <v>200</v>
      </c>
      <c r="F5159" s="18">
        <v>3</v>
      </c>
      <c r="G5159" s="18">
        <v>60</v>
      </c>
      <c r="H5159" s="18">
        <v>0</v>
      </c>
      <c r="I5159" s="18">
        <v>249</v>
      </c>
      <c r="J5159" s="18">
        <v>0</v>
      </c>
      <c r="K5159" s="18">
        <v>0</v>
      </c>
      <c r="L5159" s="12">
        <v>0</v>
      </c>
      <c r="M5159" s="12">
        <v>0</v>
      </c>
      <c r="N5159" s="12">
        <v>0</v>
      </c>
    </row>
    <row r="5161" spans="1:14">
      <c r="A5161" s="11" t="s">
        <v>1605</v>
      </c>
      <c r="B5161" s="12">
        <v>81</v>
      </c>
      <c r="C5161" s="12">
        <v>243</v>
      </c>
      <c r="D5161" s="12" t="s">
        <v>580</v>
      </c>
      <c r="E5161" s="12">
        <v>20</v>
      </c>
      <c r="F5161" s="12">
        <v>7</v>
      </c>
      <c r="G5161" s="14">
        <v>30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1605</v>
      </c>
      <c r="B5162" s="12">
        <v>81</v>
      </c>
      <c r="C5162" s="12">
        <v>243</v>
      </c>
      <c r="D5162" s="12" t="s">
        <v>590</v>
      </c>
      <c r="E5162" s="12">
        <v>20</v>
      </c>
      <c r="F5162" s="12">
        <v>7</v>
      </c>
      <c r="G5162" s="14">
        <v>30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 ht="12.75" customHeight="1">
      <c r="A5163" s="11" t="s">
        <v>1605</v>
      </c>
      <c r="B5163" s="12">
        <v>81</v>
      </c>
      <c r="C5163" s="12">
        <v>243</v>
      </c>
      <c r="D5163" s="12" t="s">
        <v>579</v>
      </c>
      <c r="E5163" s="12">
        <v>20</v>
      </c>
      <c r="F5163" s="12">
        <v>7</v>
      </c>
      <c r="G5163" s="14">
        <v>30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>
      <c r="A5164" s="11" t="s">
        <v>1605</v>
      </c>
      <c r="B5164" s="12">
        <v>81</v>
      </c>
      <c r="C5164" s="12">
        <v>243</v>
      </c>
      <c r="D5164" s="12" t="s">
        <v>577</v>
      </c>
      <c r="E5164" s="12">
        <v>20</v>
      </c>
      <c r="F5164" s="12">
        <v>7</v>
      </c>
      <c r="G5164" s="14">
        <v>30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1605</v>
      </c>
      <c r="B5165" s="12">
        <v>115</v>
      </c>
      <c r="C5165" s="12">
        <v>283</v>
      </c>
      <c r="D5165" s="12" t="s">
        <v>580</v>
      </c>
      <c r="E5165" s="12">
        <v>20</v>
      </c>
      <c r="F5165" s="12">
        <v>7</v>
      </c>
      <c r="G5165" s="14">
        <v>30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1605</v>
      </c>
      <c r="B5166" s="12">
        <v>115</v>
      </c>
      <c r="C5166" s="12">
        <v>283</v>
      </c>
      <c r="D5166" s="12" t="s">
        <v>590</v>
      </c>
      <c r="E5166" s="12">
        <v>20</v>
      </c>
      <c r="F5166" s="12">
        <v>7</v>
      </c>
      <c r="G5166" s="14">
        <v>30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 ht="12.75" customHeight="1">
      <c r="A5167" s="11" t="s">
        <v>1605</v>
      </c>
      <c r="B5167" s="12">
        <v>115</v>
      </c>
      <c r="C5167" s="12">
        <v>283</v>
      </c>
      <c r="D5167" s="12" t="s">
        <v>579</v>
      </c>
      <c r="E5167" s="12">
        <v>20</v>
      </c>
      <c r="F5167" s="12">
        <v>7</v>
      </c>
      <c r="G5167" s="14">
        <v>30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>
      <c r="A5168" s="11" t="s">
        <v>1605</v>
      </c>
      <c r="B5168" s="12">
        <v>115</v>
      </c>
      <c r="C5168" s="12">
        <v>283</v>
      </c>
      <c r="D5168" s="12" t="s">
        <v>577</v>
      </c>
      <c r="E5168" s="12">
        <v>20</v>
      </c>
      <c r="F5168" s="12">
        <v>7</v>
      </c>
      <c r="G5168" s="14">
        <v>30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1605</v>
      </c>
      <c r="B5169" s="12">
        <v>152</v>
      </c>
      <c r="C5169" s="12">
        <v>324</v>
      </c>
      <c r="D5169" s="12" t="s">
        <v>580</v>
      </c>
      <c r="E5169" s="12">
        <v>20</v>
      </c>
      <c r="F5169" s="12">
        <v>7</v>
      </c>
      <c r="G5169" s="14">
        <v>30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>
      <c r="A5170" s="11" t="s">
        <v>1605</v>
      </c>
      <c r="B5170" s="12">
        <v>152</v>
      </c>
      <c r="C5170" s="12">
        <v>324</v>
      </c>
      <c r="D5170" s="12" t="s">
        <v>590</v>
      </c>
      <c r="E5170" s="12">
        <v>20</v>
      </c>
      <c r="F5170" s="12">
        <v>7</v>
      </c>
      <c r="G5170" s="14">
        <v>30</v>
      </c>
      <c r="H5170" s="12">
        <v>0</v>
      </c>
      <c r="I5170" s="12">
        <v>246</v>
      </c>
      <c r="J5170" s="12">
        <v>0</v>
      </c>
      <c r="K5170" s="12">
        <v>0</v>
      </c>
      <c r="L5170" s="12">
        <v>0</v>
      </c>
      <c r="M5170" s="12">
        <v>0</v>
      </c>
      <c r="N5170" s="12">
        <v>0</v>
      </c>
    </row>
    <row r="5171" spans="1:14" ht="12.75" customHeight="1">
      <c r="A5171" s="11" t="s">
        <v>1605</v>
      </c>
      <c r="B5171" s="12">
        <v>152</v>
      </c>
      <c r="C5171" s="12">
        <v>324</v>
      </c>
      <c r="D5171" s="12" t="s">
        <v>579</v>
      </c>
      <c r="E5171" s="12">
        <v>20</v>
      </c>
      <c r="F5171" s="12">
        <v>7</v>
      </c>
      <c r="G5171" s="14">
        <v>30</v>
      </c>
      <c r="H5171" s="12">
        <v>0</v>
      </c>
      <c r="I5171" s="12">
        <v>246</v>
      </c>
      <c r="J5171" s="12">
        <v>0</v>
      </c>
      <c r="K5171" s="12">
        <v>0</v>
      </c>
      <c r="L5171" s="12">
        <v>0</v>
      </c>
      <c r="M5171" s="12">
        <v>0</v>
      </c>
      <c r="N5171" s="12">
        <v>0</v>
      </c>
    </row>
    <row r="5172" spans="1:14">
      <c r="A5172" s="11" t="s">
        <v>1605</v>
      </c>
      <c r="B5172" s="12">
        <v>152</v>
      </c>
      <c r="C5172" s="12">
        <v>324</v>
      </c>
      <c r="D5172" s="12" t="s">
        <v>577</v>
      </c>
      <c r="E5172" s="12">
        <v>20</v>
      </c>
      <c r="F5172" s="12">
        <v>7</v>
      </c>
      <c r="G5172" s="14">
        <v>30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1605</v>
      </c>
      <c r="B5173" s="12">
        <v>240</v>
      </c>
      <c r="C5173" s="12">
        <v>350</v>
      </c>
      <c r="D5173" s="12" t="s">
        <v>580</v>
      </c>
      <c r="E5173" s="12">
        <v>20</v>
      </c>
      <c r="F5173" s="12">
        <v>7</v>
      </c>
      <c r="G5173" s="14">
        <v>30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>
      <c r="A5174" s="11" t="s">
        <v>1605</v>
      </c>
      <c r="B5174" s="12">
        <v>240</v>
      </c>
      <c r="C5174" s="12">
        <v>350</v>
      </c>
      <c r="D5174" s="12" t="s">
        <v>590</v>
      </c>
      <c r="E5174" s="12">
        <v>20</v>
      </c>
      <c r="F5174" s="12">
        <v>7</v>
      </c>
      <c r="G5174" s="14">
        <v>30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 ht="12.75" customHeight="1">
      <c r="A5175" s="11" t="s">
        <v>1605</v>
      </c>
      <c r="B5175" s="12">
        <v>240</v>
      </c>
      <c r="C5175" s="12">
        <v>350</v>
      </c>
      <c r="D5175" s="12" t="s">
        <v>579</v>
      </c>
      <c r="E5175" s="12">
        <v>20</v>
      </c>
      <c r="F5175" s="12">
        <v>7</v>
      </c>
      <c r="G5175" s="14">
        <v>30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>
      <c r="A5176" s="11" t="s">
        <v>1605</v>
      </c>
      <c r="B5176" s="12">
        <v>240</v>
      </c>
      <c r="C5176" s="12">
        <v>350</v>
      </c>
      <c r="D5176" s="12" t="s">
        <v>577</v>
      </c>
      <c r="E5176" s="12">
        <v>20</v>
      </c>
      <c r="F5176" s="12">
        <v>7</v>
      </c>
      <c r="G5176" s="14">
        <v>30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1605</v>
      </c>
      <c r="B5177" s="12">
        <v>296</v>
      </c>
      <c r="C5177" s="12">
        <v>290</v>
      </c>
      <c r="D5177" s="12" t="s">
        <v>580</v>
      </c>
      <c r="E5177" s="12">
        <v>20</v>
      </c>
      <c r="F5177" s="12">
        <v>7</v>
      </c>
      <c r="G5177" s="14">
        <v>30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>
      <c r="A5178" s="11" t="s">
        <v>1605</v>
      </c>
      <c r="B5178" s="12">
        <v>296</v>
      </c>
      <c r="C5178" s="12">
        <v>290</v>
      </c>
      <c r="D5178" s="12" t="s">
        <v>590</v>
      </c>
      <c r="E5178" s="12">
        <v>20</v>
      </c>
      <c r="F5178" s="12">
        <v>7</v>
      </c>
      <c r="G5178" s="14">
        <v>30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 ht="12.75" customHeight="1">
      <c r="A5179" s="11" t="s">
        <v>1605</v>
      </c>
      <c r="B5179" s="12">
        <v>296</v>
      </c>
      <c r="C5179" s="12">
        <v>290</v>
      </c>
      <c r="D5179" s="12" t="s">
        <v>579</v>
      </c>
      <c r="E5179" s="12">
        <v>20</v>
      </c>
      <c r="F5179" s="12">
        <v>7</v>
      </c>
      <c r="G5179" s="14">
        <v>30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>
      <c r="A5180" s="11" t="s">
        <v>1605</v>
      </c>
      <c r="B5180" s="12">
        <v>296</v>
      </c>
      <c r="C5180" s="12">
        <v>290</v>
      </c>
      <c r="D5180" s="12" t="s">
        <v>577</v>
      </c>
      <c r="E5180" s="12">
        <v>20</v>
      </c>
      <c r="F5180" s="12">
        <v>7</v>
      </c>
      <c r="G5180" s="14">
        <v>30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1605</v>
      </c>
      <c r="B5181" s="12">
        <v>226</v>
      </c>
      <c r="C5181" s="12">
        <v>176</v>
      </c>
      <c r="D5181" s="12" t="s">
        <v>580</v>
      </c>
      <c r="E5181" s="12">
        <v>20</v>
      </c>
      <c r="F5181" s="12">
        <v>7</v>
      </c>
      <c r="G5181" s="14">
        <v>30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>
      <c r="A5182" s="11" t="s">
        <v>1605</v>
      </c>
      <c r="B5182" s="12">
        <v>226</v>
      </c>
      <c r="C5182" s="12">
        <v>176</v>
      </c>
      <c r="D5182" s="12" t="s">
        <v>590</v>
      </c>
      <c r="E5182" s="12">
        <v>20</v>
      </c>
      <c r="F5182" s="12">
        <v>7</v>
      </c>
      <c r="G5182" s="14">
        <v>30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 ht="12.75" customHeight="1">
      <c r="A5183" s="11" t="s">
        <v>1605</v>
      </c>
      <c r="B5183" s="12">
        <v>226</v>
      </c>
      <c r="C5183" s="12">
        <v>176</v>
      </c>
      <c r="D5183" s="12" t="s">
        <v>579</v>
      </c>
      <c r="E5183" s="12">
        <v>20</v>
      </c>
      <c r="F5183" s="12">
        <v>7</v>
      </c>
      <c r="G5183" s="14">
        <v>30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>
      <c r="A5184" s="11" t="s">
        <v>1605</v>
      </c>
      <c r="B5184" s="12">
        <v>226</v>
      </c>
      <c r="C5184" s="12">
        <v>176</v>
      </c>
      <c r="D5184" s="12" t="s">
        <v>577</v>
      </c>
      <c r="E5184" s="12">
        <v>20</v>
      </c>
      <c r="F5184" s="12">
        <v>7</v>
      </c>
      <c r="G5184" s="14">
        <v>30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1605</v>
      </c>
      <c r="B5185" s="12">
        <v>289</v>
      </c>
      <c r="C5185" s="12">
        <v>100</v>
      </c>
      <c r="D5185" s="12" t="s">
        <v>580</v>
      </c>
      <c r="E5185" s="12">
        <v>20</v>
      </c>
      <c r="F5185" s="12">
        <v>7</v>
      </c>
      <c r="G5185" s="14">
        <v>30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>
      <c r="A5186" s="11" t="s">
        <v>1605</v>
      </c>
      <c r="B5186" s="12">
        <v>289</v>
      </c>
      <c r="C5186" s="12">
        <v>100</v>
      </c>
      <c r="D5186" s="12" t="s">
        <v>590</v>
      </c>
      <c r="E5186" s="12">
        <v>20</v>
      </c>
      <c r="F5186" s="12">
        <v>7</v>
      </c>
      <c r="G5186" s="14">
        <v>30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 ht="12.75" customHeight="1">
      <c r="A5187" s="11" t="s">
        <v>1605</v>
      </c>
      <c r="B5187" s="12">
        <v>289</v>
      </c>
      <c r="C5187" s="12">
        <v>100</v>
      </c>
      <c r="D5187" s="12" t="s">
        <v>579</v>
      </c>
      <c r="E5187" s="12">
        <v>20</v>
      </c>
      <c r="F5187" s="12">
        <v>7</v>
      </c>
      <c r="G5187" s="14">
        <v>30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>
      <c r="A5188" s="11" t="s">
        <v>1605</v>
      </c>
      <c r="B5188" s="12">
        <v>289</v>
      </c>
      <c r="C5188" s="12">
        <v>100</v>
      </c>
      <c r="D5188" s="12" t="s">
        <v>577</v>
      </c>
      <c r="E5188" s="12">
        <v>20</v>
      </c>
      <c r="F5188" s="12">
        <v>7</v>
      </c>
      <c r="G5188" s="14">
        <v>30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1605</v>
      </c>
      <c r="B5189" s="12">
        <v>160</v>
      </c>
      <c r="C5189" s="12">
        <v>53</v>
      </c>
      <c r="D5189" s="12" t="s">
        <v>580</v>
      </c>
      <c r="E5189" s="12">
        <v>20</v>
      </c>
      <c r="F5189" s="12">
        <v>7</v>
      </c>
      <c r="G5189" s="14">
        <v>30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0" spans="1:14">
      <c r="A5190" s="11" t="s">
        <v>1605</v>
      </c>
      <c r="B5190" s="12">
        <v>160</v>
      </c>
      <c r="C5190" s="12">
        <v>53</v>
      </c>
      <c r="D5190" s="12" t="s">
        <v>590</v>
      </c>
      <c r="E5190" s="12">
        <v>20</v>
      </c>
      <c r="F5190" s="12">
        <v>7</v>
      </c>
      <c r="G5190" s="14">
        <v>30</v>
      </c>
      <c r="H5190" s="12">
        <v>0</v>
      </c>
      <c r="I5190" s="12">
        <v>246</v>
      </c>
      <c r="J5190" s="12">
        <v>0</v>
      </c>
      <c r="K5190" s="12">
        <v>0</v>
      </c>
      <c r="L5190" s="12">
        <v>0</v>
      </c>
      <c r="M5190" s="12">
        <v>0</v>
      </c>
      <c r="N5190" s="12">
        <v>0</v>
      </c>
    </row>
    <row r="5191" spans="1:14" ht="12.75" customHeight="1">
      <c r="A5191" s="11" t="s">
        <v>1605</v>
      </c>
      <c r="B5191" s="12">
        <v>160</v>
      </c>
      <c r="C5191" s="12">
        <v>53</v>
      </c>
      <c r="D5191" s="12" t="s">
        <v>579</v>
      </c>
      <c r="E5191" s="12">
        <v>20</v>
      </c>
      <c r="F5191" s="12">
        <v>7</v>
      </c>
      <c r="G5191" s="14">
        <v>30</v>
      </c>
      <c r="H5191" s="12">
        <v>0</v>
      </c>
      <c r="I5191" s="12">
        <v>246</v>
      </c>
      <c r="J5191" s="12">
        <v>0</v>
      </c>
      <c r="K5191" s="12">
        <v>0</v>
      </c>
      <c r="L5191" s="12">
        <v>0</v>
      </c>
      <c r="M5191" s="12">
        <v>0</v>
      </c>
      <c r="N5191" s="12">
        <v>0</v>
      </c>
    </row>
    <row r="5192" spans="1:14">
      <c r="A5192" s="11" t="s">
        <v>1605</v>
      </c>
      <c r="B5192" s="12">
        <v>160</v>
      </c>
      <c r="C5192" s="12">
        <v>53</v>
      </c>
      <c r="D5192" s="12" t="s">
        <v>577</v>
      </c>
      <c r="E5192" s="12">
        <v>20</v>
      </c>
      <c r="F5192" s="12">
        <v>7</v>
      </c>
      <c r="G5192" s="14">
        <v>30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4" spans="1:14">
      <c r="A5194" s="11" t="s">
        <v>1606</v>
      </c>
    </row>
    <row r="5195" spans="1:14">
      <c r="A5195" s="11" t="s">
        <v>1607</v>
      </c>
      <c r="B5195" s="12">
        <v>200</v>
      </c>
      <c r="C5195" s="12">
        <v>200</v>
      </c>
      <c r="D5195" s="12" t="s">
        <v>580</v>
      </c>
      <c r="E5195" s="12">
        <v>60</v>
      </c>
      <c r="F5195" s="12">
        <v>20</v>
      </c>
      <c r="G5195" s="12">
        <v>80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1607</v>
      </c>
      <c r="B5196" s="12">
        <v>200</v>
      </c>
      <c r="C5196" s="12">
        <v>200</v>
      </c>
      <c r="D5196" s="12" t="s">
        <v>590</v>
      </c>
      <c r="E5196" s="12">
        <v>60</v>
      </c>
      <c r="F5196" s="12">
        <v>20</v>
      </c>
      <c r="G5196" s="12">
        <v>80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 ht="12.75" customHeight="1">
      <c r="A5197" s="11" t="s">
        <v>1607</v>
      </c>
      <c r="B5197" s="12">
        <v>200</v>
      </c>
      <c r="C5197" s="12">
        <v>200</v>
      </c>
      <c r="D5197" s="12" t="s">
        <v>579</v>
      </c>
      <c r="E5197" s="12">
        <v>60</v>
      </c>
      <c r="F5197" s="12">
        <v>20</v>
      </c>
      <c r="G5197" s="12">
        <v>80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>
      <c r="A5198" s="11" t="s">
        <v>1607</v>
      </c>
      <c r="B5198" s="12">
        <v>200</v>
      </c>
      <c r="C5198" s="12">
        <v>200</v>
      </c>
      <c r="D5198" s="12" t="s">
        <v>577</v>
      </c>
      <c r="E5198" s="12">
        <v>60</v>
      </c>
      <c r="F5198" s="12">
        <v>20</v>
      </c>
      <c r="G5198" s="12">
        <v>80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1607</v>
      </c>
      <c r="B5199" s="12">
        <v>200</v>
      </c>
      <c r="C5199" s="12">
        <v>200</v>
      </c>
      <c r="D5199" s="12" t="s">
        <v>580</v>
      </c>
      <c r="E5199" s="12">
        <v>120</v>
      </c>
      <c r="F5199" s="12">
        <v>40</v>
      </c>
      <c r="G5199" s="12">
        <v>80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1607</v>
      </c>
      <c r="B5200" s="12">
        <v>200</v>
      </c>
      <c r="C5200" s="12">
        <v>200</v>
      </c>
      <c r="D5200" s="12" t="s">
        <v>590</v>
      </c>
      <c r="E5200" s="12">
        <v>120</v>
      </c>
      <c r="F5200" s="12">
        <v>40</v>
      </c>
      <c r="G5200" s="12">
        <v>80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 ht="12.75" customHeight="1">
      <c r="A5201" s="11" t="s">
        <v>1607</v>
      </c>
      <c r="B5201" s="12">
        <v>200</v>
      </c>
      <c r="C5201" s="12">
        <v>200</v>
      </c>
      <c r="D5201" s="12" t="s">
        <v>579</v>
      </c>
      <c r="E5201" s="12">
        <v>120</v>
      </c>
      <c r="F5201" s="12">
        <v>40</v>
      </c>
      <c r="G5201" s="12">
        <v>80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>
      <c r="A5202" s="11" t="s">
        <v>1607</v>
      </c>
      <c r="B5202" s="12">
        <v>200</v>
      </c>
      <c r="C5202" s="12">
        <v>200</v>
      </c>
      <c r="D5202" s="12" t="s">
        <v>577</v>
      </c>
      <c r="E5202" s="12">
        <v>120</v>
      </c>
      <c r="F5202" s="12">
        <v>40</v>
      </c>
      <c r="G5202" s="12">
        <v>80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>
      <c r="A5203" s="11" t="s">
        <v>1607</v>
      </c>
      <c r="B5203" s="12">
        <v>200</v>
      </c>
      <c r="C5203" s="12">
        <v>200</v>
      </c>
      <c r="D5203" s="12" t="s">
        <v>582</v>
      </c>
      <c r="E5203" s="12">
        <v>200</v>
      </c>
      <c r="F5203" s="12">
        <v>60</v>
      </c>
      <c r="G5203" s="12">
        <v>80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4" spans="1:14">
      <c r="A5204" s="11" t="s">
        <v>1607</v>
      </c>
      <c r="B5204" s="12">
        <v>200</v>
      </c>
      <c r="C5204" s="12">
        <v>200</v>
      </c>
      <c r="D5204" s="12" t="s">
        <v>580</v>
      </c>
      <c r="E5204" s="12">
        <v>200</v>
      </c>
      <c r="F5204" s="12">
        <v>60</v>
      </c>
      <c r="G5204" s="12">
        <v>80</v>
      </c>
      <c r="H5204" s="12">
        <v>0</v>
      </c>
      <c r="I5204" s="12">
        <v>246</v>
      </c>
      <c r="J5204" s="12">
        <v>0</v>
      </c>
      <c r="K5204" s="12">
        <v>0</v>
      </c>
      <c r="L5204" s="12">
        <v>0</v>
      </c>
      <c r="M5204" s="12">
        <v>0</v>
      </c>
      <c r="N5204" s="12">
        <v>0</v>
      </c>
    </row>
    <row r="5205" spans="1:14">
      <c r="A5205" s="11" t="s">
        <v>1607</v>
      </c>
      <c r="B5205" s="12">
        <v>200</v>
      </c>
      <c r="C5205" s="12">
        <v>200</v>
      </c>
      <c r="D5205" s="12" t="s">
        <v>590</v>
      </c>
      <c r="E5205" s="12">
        <v>200</v>
      </c>
      <c r="F5205" s="12">
        <v>60</v>
      </c>
      <c r="G5205" s="12">
        <v>80</v>
      </c>
      <c r="H5205" s="12">
        <v>0</v>
      </c>
      <c r="I5205" s="12">
        <v>246</v>
      </c>
      <c r="J5205" s="12">
        <v>0</v>
      </c>
      <c r="K5205" s="12">
        <v>0</v>
      </c>
      <c r="L5205" s="12">
        <v>0</v>
      </c>
      <c r="M5205" s="12">
        <v>0</v>
      </c>
      <c r="N5205" s="12">
        <v>0</v>
      </c>
    </row>
    <row r="5206" spans="1:14" ht="12.75" customHeight="1">
      <c r="A5206" s="11" t="s">
        <v>1607</v>
      </c>
      <c r="B5206" s="12">
        <v>200</v>
      </c>
      <c r="C5206" s="12">
        <v>200</v>
      </c>
      <c r="D5206" s="12" t="s">
        <v>579</v>
      </c>
      <c r="E5206" s="12">
        <v>200</v>
      </c>
      <c r="F5206" s="12">
        <v>60</v>
      </c>
      <c r="G5206" s="12">
        <v>80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1607</v>
      </c>
      <c r="B5207" s="12">
        <v>200</v>
      </c>
      <c r="C5207" s="12">
        <v>200</v>
      </c>
      <c r="D5207" s="12" t="s">
        <v>577</v>
      </c>
      <c r="E5207" s="12">
        <v>200</v>
      </c>
      <c r="F5207" s="12">
        <v>60</v>
      </c>
      <c r="G5207" s="12">
        <v>80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>
      <c r="A5208" s="11" t="s">
        <v>1607</v>
      </c>
      <c r="B5208" s="12">
        <v>200</v>
      </c>
      <c r="C5208" s="12">
        <v>200</v>
      </c>
      <c r="D5208" s="12" t="s">
        <v>574</v>
      </c>
      <c r="E5208" s="12">
        <v>200</v>
      </c>
      <c r="F5208" s="12">
        <v>60</v>
      </c>
      <c r="G5208" s="12">
        <v>80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1607</v>
      </c>
      <c r="B5209" s="12">
        <v>200</v>
      </c>
      <c r="C5209" s="12">
        <v>200</v>
      </c>
      <c r="D5209" s="12" t="s">
        <v>589</v>
      </c>
      <c r="E5209" s="12">
        <v>200</v>
      </c>
      <c r="F5209" s="12">
        <v>10</v>
      </c>
      <c r="G5209" s="12">
        <v>80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1607</v>
      </c>
      <c r="B5210" s="12">
        <v>200</v>
      </c>
      <c r="C5210" s="12">
        <v>200</v>
      </c>
      <c r="D5210" s="12" t="s">
        <v>578</v>
      </c>
      <c r="E5210" s="12">
        <v>200</v>
      </c>
      <c r="F5210" s="12">
        <v>10</v>
      </c>
      <c r="G5210" s="12">
        <v>80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1607</v>
      </c>
      <c r="B5211" s="12">
        <v>200</v>
      </c>
      <c r="C5211" s="12">
        <v>200</v>
      </c>
      <c r="D5211" s="12" t="s">
        <v>576</v>
      </c>
      <c r="E5211" s="12">
        <v>200</v>
      </c>
      <c r="F5211" s="12">
        <v>10</v>
      </c>
      <c r="G5211" s="12">
        <v>80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>
      <c r="A5212" s="11" t="s">
        <v>1607</v>
      </c>
      <c r="B5212" s="12">
        <v>200</v>
      </c>
      <c r="C5212" s="12">
        <v>200</v>
      </c>
      <c r="D5212" s="12" t="s">
        <v>573</v>
      </c>
      <c r="E5212" s="12">
        <v>200</v>
      </c>
      <c r="F5212" s="12">
        <v>10</v>
      </c>
      <c r="G5212" s="12">
        <v>80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>
      <c r="A5213" s="11" t="s">
        <v>1607</v>
      </c>
      <c r="B5213" s="12">
        <v>200</v>
      </c>
      <c r="C5213" s="12">
        <v>200</v>
      </c>
      <c r="D5213" s="12" t="s">
        <v>545</v>
      </c>
      <c r="E5213" s="12">
        <v>200</v>
      </c>
      <c r="F5213" s="12">
        <v>10</v>
      </c>
      <c r="G5213" s="12">
        <v>80</v>
      </c>
      <c r="H5213" s="12">
        <v>0</v>
      </c>
      <c r="I5213" s="12">
        <v>246</v>
      </c>
      <c r="J5213" s="12">
        <v>0</v>
      </c>
      <c r="K5213" s="12">
        <v>0</v>
      </c>
      <c r="L5213" s="12">
        <v>0</v>
      </c>
      <c r="M5213" s="12">
        <v>0</v>
      </c>
      <c r="N5213" s="12">
        <v>0</v>
      </c>
    </row>
    <row r="5214" spans="1:14">
      <c r="A5214" s="11" t="s">
        <v>1607</v>
      </c>
      <c r="B5214" s="12">
        <v>200</v>
      </c>
      <c r="C5214" s="12">
        <v>200</v>
      </c>
      <c r="D5214" s="12" t="s">
        <v>544</v>
      </c>
      <c r="E5214" s="12">
        <v>200</v>
      </c>
      <c r="F5214" s="12">
        <v>10</v>
      </c>
      <c r="G5214" s="12">
        <v>80</v>
      </c>
      <c r="H5214" s="12">
        <v>0</v>
      </c>
      <c r="I5214" s="12">
        <v>246</v>
      </c>
      <c r="J5214" s="12">
        <v>0</v>
      </c>
      <c r="K5214" s="12">
        <v>0</v>
      </c>
      <c r="L5214" s="12">
        <v>0</v>
      </c>
      <c r="M5214" s="12">
        <v>0</v>
      </c>
      <c r="N5214" s="12">
        <v>0</v>
      </c>
    </row>
    <row r="5215" spans="1:14">
      <c r="A5215" s="11" t="s">
        <v>1607</v>
      </c>
      <c r="B5215" s="12">
        <v>200</v>
      </c>
      <c r="C5215" s="12">
        <v>200</v>
      </c>
      <c r="D5215" s="12" t="s">
        <v>543</v>
      </c>
      <c r="E5215" s="12">
        <v>200</v>
      </c>
      <c r="F5215" s="12">
        <v>10</v>
      </c>
      <c r="G5215" s="12">
        <v>80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 s="18" customFormat="1">
      <c r="A5216" s="17" t="s">
        <v>1607</v>
      </c>
      <c r="B5216" s="18">
        <v>200</v>
      </c>
      <c r="C5216" s="18">
        <v>200</v>
      </c>
      <c r="D5216" s="18" t="s">
        <v>1117</v>
      </c>
      <c r="E5216" s="18">
        <v>200</v>
      </c>
      <c r="F5216" s="18">
        <v>4</v>
      </c>
      <c r="G5216" s="18">
        <v>60</v>
      </c>
      <c r="H5216" s="18">
        <v>0</v>
      </c>
      <c r="I5216" s="18">
        <v>249</v>
      </c>
      <c r="J5216" s="18">
        <v>0</v>
      </c>
      <c r="K5216" s="18">
        <v>0</v>
      </c>
      <c r="L5216" s="12">
        <v>0</v>
      </c>
      <c r="M5216" s="12">
        <v>0</v>
      </c>
      <c r="N5216" s="12">
        <v>0</v>
      </c>
    </row>
    <row r="5218" spans="1:14">
      <c r="A5218" s="11" t="s">
        <v>1607</v>
      </c>
      <c r="B5218" s="12">
        <v>207</v>
      </c>
      <c r="C5218" s="12">
        <v>185</v>
      </c>
      <c r="D5218" s="12" t="s">
        <v>580</v>
      </c>
      <c r="E5218" s="12">
        <v>20</v>
      </c>
      <c r="F5218" s="12">
        <v>7</v>
      </c>
      <c r="G5218" s="14">
        <v>30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1607</v>
      </c>
      <c r="B5219" s="12">
        <v>207</v>
      </c>
      <c r="C5219" s="12">
        <v>185</v>
      </c>
      <c r="D5219" s="12" t="s">
        <v>590</v>
      </c>
      <c r="E5219" s="12">
        <v>20</v>
      </c>
      <c r="F5219" s="12">
        <v>7</v>
      </c>
      <c r="G5219" s="14">
        <v>30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 ht="12.75" customHeight="1">
      <c r="A5220" s="11" t="s">
        <v>1607</v>
      </c>
      <c r="B5220" s="12">
        <v>207</v>
      </c>
      <c r="C5220" s="12">
        <v>185</v>
      </c>
      <c r="D5220" s="12" t="s">
        <v>579</v>
      </c>
      <c r="E5220" s="12">
        <v>20</v>
      </c>
      <c r="F5220" s="12">
        <v>7</v>
      </c>
      <c r="G5220" s="14">
        <v>30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>
      <c r="A5221" s="11" t="s">
        <v>1607</v>
      </c>
      <c r="B5221" s="12">
        <v>207</v>
      </c>
      <c r="C5221" s="12">
        <v>185</v>
      </c>
      <c r="D5221" s="12" t="s">
        <v>577</v>
      </c>
      <c r="E5221" s="12">
        <v>20</v>
      </c>
      <c r="F5221" s="12">
        <v>7</v>
      </c>
      <c r="G5221" s="14">
        <v>30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1607</v>
      </c>
      <c r="B5222" s="12">
        <v>181</v>
      </c>
      <c r="C5222" s="12">
        <v>302</v>
      </c>
      <c r="D5222" s="12" t="s">
        <v>580</v>
      </c>
      <c r="E5222" s="12">
        <v>20</v>
      </c>
      <c r="F5222" s="12">
        <v>7</v>
      </c>
      <c r="G5222" s="14">
        <v>30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1607</v>
      </c>
      <c r="B5223" s="12">
        <v>181</v>
      </c>
      <c r="C5223" s="12">
        <v>302</v>
      </c>
      <c r="D5223" s="12" t="s">
        <v>590</v>
      </c>
      <c r="E5223" s="12">
        <v>20</v>
      </c>
      <c r="F5223" s="12">
        <v>7</v>
      </c>
      <c r="G5223" s="14">
        <v>30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 ht="12.75" customHeight="1">
      <c r="A5224" s="11" t="s">
        <v>1607</v>
      </c>
      <c r="B5224" s="12">
        <v>181</v>
      </c>
      <c r="C5224" s="12">
        <v>302</v>
      </c>
      <c r="D5224" s="12" t="s">
        <v>579</v>
      </c>
      <c r="E5224" s="12">
        <v>20</v>
      </c>
      <c r="F5224" s="12">
        <v>7</v>
      </c>
      <c r="G5224" s="14">
        <v>30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>
      <c r="A5225" s="11" t="s">
        <v>1607</v>
      </c>
      <c r="B5225" s="12">
        <v>181</v>
      </c>
      <c r="C5225" s="12">
        <v>302</v>
      </c>
      <c r="D5225" s="12" t="s">
        <v>577</v>
      </c>
      <c r="E5225" s="12">
        <v>20</v>
      </c>
      <c r="F5225" s="12">
        <v>7</v>
      </c>
      <c r="G5225" s="14">
        <v>30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1607</v>
      </c>
      <c r="B5226" s="12">
        <v>144</v>
      </c>
      <c r="C5226" s="12">
        <v>137</v>
      </c>
      <c r="D5226" s="12" t="s">
        <v>580</v>
      </c>
      <c r="E5226" s="12">
        <v>20</v>
      </c>
      <c r="F5226" s="12">
        <v>7</v>
      </c>
      <c r="G5226" s="14">
        <v>30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>
      <c r="A5227" s="11" t="s">
        <v>1607</v>
      </c>
      <c r="B5227" s="12">
        <v>144</v>
      </c>
      <c r="C5227" s="12">
        <v>137</v>
      </c>
      <c r="D5227" s="12" t="s">
        <v>590</v>
      </c>
      <c r="E5227" s="12">
        <v>20</v>
      </c>
      <c r="F5227" s="12">
        <v>7</v>
      </c>
      <c r="G5227" s="14">
        <v>30</v>
      </c>
      <c r="H5227" s="12">
        <v>0</v>
      </c>
      <c r="I5227" s="12">
        <v>246</v>
      </c>
      <c r="J5227" s="12">
        <v>0</v>
      </c>
      <c r="K5227" s="12">
        <v>0</v>
      </c>
      <c r="L5227" s="12">
        <v>0</v>
      </c>
      <c r="M5227" s="12">
        <v>0</v>
      </c>
      <c r="N5227" s="12">
        <v>0</v>
      </c>
    </row>
    <row r="5228" spans="1:14" ht="12.75" customHeight="1">
      <c r="A5228" s="11" t="s">
        <v>1607</v>
      </c>
      <c r="B5228" s="12">
        <v>144</v>
      </c>
      <c r="C5228" s="12">
        <v>137</v>
      </c>
      <c r="D5228" s="12" t="s">
        <v>579</v>
      </c>
      <c r="E5228" s="12">
        <v>20</v>
      </c>
      <c r="F5228" s="12">
        <v>7</v>
      </c>
      <c r="G5228" s="14">
        <v>30</v>
      </c>
      <c r="H5228" s="12">
        <v>0</v>
      </c>
      <c r="I5228" s="12">
        <v>246</v>
      </c>
      <c r="J5228" s="12">
        <v>0</v>
      </c>
      <c r="K5228" s="12">
        <v>0</v>
      </c>
      <c r="L5228" s="12">
        <v>0</v>
      </c>
      <c r="M5228" s="12">
        <v>0</v>
      </c>
      <c r="N5228" s="12">
        <v>0</v>
      </c>
    </row>
    <row r="5229" spans="1:14">
      <c r="A5229" s="11" t="s">
        <v>1607</v>
      </c>
      <c r="B5229" s="12">
        <v>144</v>
      </c>
      <c r="C5229" s="12">
        <v>137</v>
      </c>
      <c r="D5229" s="12" t="s">
        <v>577</v>
      </c>
      <c r="E5229" s="12">
        <v>20</v>
      </c>
      <c r="F5229" s="12">
        <v>7</v>
      </c>
      <c r="G5229" s="14">
        <v>30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1607</v>
      </c>
      <c r="B5230" s="12">
        <v>195</v>
      </c>
      <c r="C5230" s="12">
        <v>36</v>
      </c>
      <c r="D5230" s="12" t="s">
        <v>580</v>
      </c>
      <c r="E5230" s="12">
        <v>20</v>
      </c>
      <c r="F5230" s="12">
        <v>7</v>
      </c>
      <c r="G5230" s="14">
        <v>30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>
      <c r="A5231" s="11" t="s">
        <v>1607</v>
      </c>
      <c r="B5231" s="12">
        <v>195</v>
      </c>
      <c r="C5231" s="12">
        <v>36</v>
      </c>
      <c r="D5231" s="12" t="s">
        <v>590</v>
      </c>
      <c r="E5231" s="12">
        <v>20</v>
      </c>
      <c r="F5231" s="12">
        <v>7</v>
      </c>
      <c r="G5231" s="14">
        <v>30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 ht="12.75" customHeight="1">
      <c r="A5232" s="11" t="s">
        <v>1607</v>
      </c>
      <c r="B5232" s="12">
        <v>195</v>
      </c>
      <c r="C5232" s="12">
        <v>36</v>
      </c>
      <c r="D5232" s="12" t="s">
        <v>579</v>
      </c>
      <c r="E5232" s="12">
        <v>20</v>
      </c>
      <c r="F5232" s="12">
        <v>7</v>
      </c>
      <c r="G5232" s="14">
        <v>30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>
      <c r="A5233" s="11" t="s">
        <v>1607</v>
      </c>
      <c r="B5233" s="12">
        <v>195</v>
      </c>
      <c r="C5233" s="12">
        <v>36</v>
      </c>
      <c r="D5233" s="12" t="s">
        <v>577</v>
      </c>
      <c r="E5233" s="12">
        <v>20</v>
      </c>
      <c r="F5233" s="12">
        <v>7</v>
      </c>
      <c r="G5233" s="14">
        <v>30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1607</v>
      </c>
      <c r="B5234" s="12">
        <v>280</v>
      </c>
      <c r="C5234" s="12">
        <v>110</v>
      </c>
      <c r="D5234" s="12" t="s">
        <v>580</v>
      </c>
      <c r="E5234" s="12">
        <v>20</v>
      </c>
      <c r="F5234" s="12">
        <v>7</v>
      </c>
      <c r="G5234" s="14">
        <v>30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>
      <c r="A5235" s="11" t="s">
        <v>1607</v>
      </c>
      <c r="B5235" s="12">
        <v>280</v>
      </c>
      <c r="C5235" s="12">
        <v>110</v>
      </c>
      <c r="D5235" s="12" t="s">
        <v>590</v>
      </c>
      <c r="E5235" s="12">
        <v>20</v>
      </c>
      <c r="F5235" s="12">
        <v>7</v>
      </c>
      <c r="G5235" s="14">
        <v>30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 ht="12.75" customHeight="1">
      <c r="A5236" s="11" t="s">
        <v>1607</v>
      </c>
      <c r="B5236" s="12">
        <v>280</v>
      </c>
      <c r="C5236" s="12">
        <v>110</v>
      </c>
      <c r="D5236" s="12" t="s">
        <v>579</v>
      </c>
      <c r="E5236" s="12">
        <v>20</v>
      </c>
      <c r="F5236" s="12">
        <v>7</v>
      </c>
      <c r="G5236" s="14">
        <v>30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>
      <c r="A5237" s="11" t="s">
        <v>1607</v>
      </c>
      <c r="B5237" s="12">
        <v>280</v>
      </c>
      <c r="C5237" s="12">
        <v>110</v>
      </c>
      <c r="D5237" s="12" t="s">
        <v>577</v>
      </c>
      <c r="E5237" s="12">
        <v>20</v>
      </c>
      <c r="F5237" s="12">
        <v>7</v>
      </c>
      <c r="G5237" s="14">
        <v>30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1607</v>
      </c>
      <c r="B5238" s="12">
        <v>310</v>
      </c>
      <c r="C5238" s="12">
        <v>200</v>
      </c>
      <c r="D5238" s="12" t="s">
        <v>580</v>
      </c>
      <c r="E5238" s="12">
        <v>20</v>
      </c>
      <c r="F5238" s="12">
        <v>7</v>
      </c>
      <c r="G5238" s="14">
        <v>30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39" spans="1:14">
      <c r="A5239" s="11" t="s">
        <v>1607</v>
      </c>
      <c r="B5239" s="12">
        <v>310</v>
      </c>
      <c r="C5239" s="12">
        <v>200</v>
      </c>
      <c r="D5239" s="12" t="s">
        <v>590</v>
      </c>
      <c r="E5239" s="12">
        <v>20</v>
      </c>
      <c r="F5239" s="12">
        <v>7</v>
      </c>
      <c r="G5239" s="14">
        <v>30</v>
      </c>
      <c r="H5239" s="12">
        <v>0</v>
      </c>
      <c r="I5239" s="12">
        <v>246</v>
      </c>
      <c r="J5239" s="12">
        <v>0</v>
      </c>
      <c r="K5239" s="12">
        <v>0</v>
      </c>
      <c r="L5239" s="12">
        <v>0</v>
      </c>
      <c r="M5239" s="12">
        <v>0</v>
      </c>
      <c r="N5239" s="12">
        <v>0</v>
      </c>
    </row>
    <row r="5240" spans="1:14" ht="12.75" customHeight="1">
      <c r="A5240" s="11" t="s">
        <v>1607</v>
      </c>
      <c r="B5240" s="12">
        <v>310</v>
      </c>
      <c r="C5240" s="12">
        <v>200</v>
      </c>
      <c r="D5240" s="12" t="s">
        <v>579</v>
      </c>
      <c r="E5240" s="12">
        <v>20</v>
      </c>
      <c r="F5240" s="12">
        <v>7</v>
      </c>
      <c r="G5240" s="14">
        <v>30</v>
      </c>
      <c r="H5240" s="12">
        <v>0</v>
      </c>
      <c r="I5240" s="12">
        <v>246</v>
      </c>
      <c r="J5240" s="12">
        <v>0</v>
      </c>
      <c r="K5240" s="12">
        <v>0</v>
      </c>
      <c r="L5240" s="12">
        <v>0</v>
      </c>
      <c r="M5240" s="12">
        <v>0</v>
      </c>
      <c r="N5240" s="12">
        <v>0</v>
      </c>
    </row>
    <row r="5241" spans="1:14">
      <c r="A5241" s="11" t="s">
        <v>1607</v>
      </c>
      <c r="B5241" s="12">
        <v>310</v>
      </c>
      <c r="C5241" s="12">
        <v>200</v>
      </c>
      <c r="D5241" s="12" t="s">
        <v>577</v>
      </c>
      <c r="E5241" s="12">
        <v>20</v>
      </c>
      <c r="F5241" s="12">
        <v>7</v>
      </c>
      <c r="G5241" s="14">
        <v>30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3" spans="1:14">
      <c r="A5243" s="11" t="s">
        <v>1608</v>
      </c>
    </row>
    <row r="5244" spans="1:14">
      <c r="A5244" s="11" t="s">
        <v>1609</v>
      </c>
      <c r="B5244" s="12">
        <v>200</v>
      </c>
      <c r="C5244" s="12">
        <v>200</v>
      </c>
      <c r="D5244" s="12" t="s">
        <v>580</v>
      </c>
      <c r="E5244" s="12">
        <v>60</v>
      </c>
      <c r="F5244" s="12">
        <v>20</v>
      </c>
      <c r="G5244" s="12">
        <v>80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1609</v>
      </c>
      <c r="B5245" s="12">
        <v>200</v>
      </c>
      <c r="C5245" s="12">
        <v>200</v>
      </c>
      <c r="D5245" s="12" t="s">
        <v>590</v>
      </c>
      <c r="E5245" s="12">
        <v>60</v>
      </c>
      <c r="F5245" s="12">
        <v>20</v>
      </c>
      <c r="G5245" s="12">
        <v>80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 ht="12.75" customHeight="1">
      <c r="A5246" s="11" t="s">
        <v>1609</v>
      </c>
      <c r="B5246" s="12">
        <v>200</v>
      </c>
      <c r="C5246" s="12">
        <v>200</v>
      </c>
      <c r="D5246" s="12" t="s">
        <v>579</v>
      </c>
      <c r="E5246" s="12">
        <v>60</v>
      </c>
      <c r="F5246" s="12">
        <v>20</v>
      </c>
      <c r="G5246" s="12">
        <v>80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>
      <c r="A5247" s="11" t="s">
        <v>1609</v>
      </c>
      <c r="B5247" s="12">
        <v>200</v>
      </c>
      <c r="C5247" s="12">
        <v>200</v>
      </c>
      <c r="D5247" s="12" t="s">
        <v>577</v>
      </c>
      <c r="E5247" s="12">
        <v>60</v>
      </c>
      <c r="F5247" s="12">
        <v>20</v>
      </c>
      <c r="G5247" s="12">
        <v>80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1609</v>
      </c>
      <c r="B5248" s="12">
        <v>200</v>
      </c>
      <c r="C5248" s="12">
        <v>200</v>
      </c>
      <c r="D5248" s="12" t="s">
        <v>580</v>
      </c>
      <c r="E5248" s="12">
        <v>120</v>
      </c>
      <c r="F5248" s="12">
        <v>40</v>
      </c>
      <c r="G5248" s="12">
        <v>80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1609</v>
      </c>
      <c r="B5249" s="12">
        <v>200</v>
      </c>
      <c r="C5249" s="12">
        <v>200</v>
      </c>
      <c r="D5249" s="12" t="s">
        <v>590</v>
      </c>
      <c r="E5249" s="12">
        <v>120</v>
      </c>
      <c r="F5249" s="12">
        <v>40</v>
      </c>
      <c r="G5249" s="12">
        <v>80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 ht="12.75" customHeight="1">
      <c r="A5250" s="11" t="s">
        <v>1609</v>
      </c>
      <c r="B5250" s="12">
        <v>200</v>
      </c>
      <c r="C5250" s="12">
        <v>200</v>
      </c>
      <c r="D5250" s="12" t="s">
        <v>579</v>
      </c>
      <c r="E5250" s="12">
        <v>120</v>
      </c>
      <c r="F5250" s="12">
        <v>40</v>
      </c>
      <c r="G5250" s="12">
        <v>80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>
      <c r="A5251" s="11" t="s">
        <v>1609</v>
      </c>
      <c r="B5251" s="12">
        <v>200</v>
      </c>
      <c r="C5251" s="12">
        <v>200</v>
      </c>
      <c r="D5251" s="12" t="s">
        <v>577</v>
      </c>
      <c r="E5251" s="12">
        <v>120</v>
      </c>
      <c r="F5251" s="12">
        <v>40</v>
      </c>
      <c r="G5251" s="12">
        <v>80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>
      <c r="A5252" s="11" t="s">
        <v>1609</v>
      </c>
      <c r="B5252" s="12">
        <v>200</v>
      </c>
      <c r="C5252" s="12">
        <v>200</v>
      </c>
      <c r="D5252" s="12" t="s">
        <v>582</v>
      </c>
      <c r="E5252" s="12">
        <v>200</v>
      </c>
      <c r="F5252" s="12">
        <v>60</v>
      </c>
      <c r="G5252" s="12">
        <v>80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3" spans="1:14">
      <c r="A5253" s="11" t="s">
        <v>1609</v>
      </c>
      <c r="B5253" s="12">
        <v>200</v>
      </c>
      <c r="C5253" s="12">
        <v>200</v>
      </c>
      <c r="D5253" s="12" t="s">
        <v>580</v>
      </c>
      <c r="E5253" s="12">
        <v>200</v>
      </c>
      <c r="F5253" s="12">
        <v>60</v>
      </c>
      <c r="G5253" s="12">
        <v>80</v>
      </c>
      <c r="H5253" s="12">
        <v>0</v>
      </c>
      <c r="I5253" s="12">
        <v>246</v>
      </c>
      <c r="J5253" s="12">
        <v>0</v>
      </c>
      <c r="K5253" s="12">
        <v>0</v>
      </c>
      <c r="L5253" s="12">
        <v>0</v>
      </c>
      <c r="M5253" s="12">
        <v>0</v>
      </c>
      <c r="N5253" s="12">
        <v>0</v>
      </c>
    </row>
    <row r="5254" spans="1:14">
      <c r="A5254" s="11" t="s">
        <v>1609</v>
      </c>
      <c r="B5254" s="12">
        <v>200</v>
      </c>
      <c r="C5254" s="12">
        <v>200</v>
      </c>
      <c r="D5254" s="12" t="s">
        <v>590</v>
      </c>
      <c r="E5254" s="12">
        <v>200</v>
      </c>
      <c r="F5254" s="12">
        <v>60</v>
      </c>
      <c r="G5254" s="12">
        <v>80</v>
      </c>
      <c r="H5254" s="12">
        <v>0</v>
      </c>
      <c r="I5254" s="12">
        <v>246</v>
      </c>
      <c r="J5254" s="12">
        <v>0</v>
      </c>
      <c r="K5254" s="12">
        <v>0</v>
      </c>
      <c r="L5254" s="12">
        <v>0</v>
      </c>
      <c r="M5254" s="12">
        <v>0</v>
      </c>
      <c r="N5254" s="12">
        <v>0</v>
      </c>
    </row>
    <row r="5255" spans="1:14" ht="12.75" customHeight="1">
      <c r="A5255" s="11" t="s">
        <v>1609</v>
      </c>
      <c r="B5255" s="12">
        <v>200</v>
      </c>
      <c r="C5255" s="12">
        <v>200</v>
      </c>
      <c r="D5255" s="12" t="s">
        <v>579</v>
      </c>
      <c r="E5255" s="12">
        <v>200</v>
      </c>
      <c r="F5255" s="12">
        <v>60</v>
      </c>
      <c r="G5255" s="12">
        <v>80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1609</v>
      </c>
      <c r="B5256" s="12">
        <v>200</v>
      </c>
      <c r="C5256" s="12">
        <v>200</v>
      </c>
      <c r="D5256" s="12" t="s">
        <v>577</v>
      </c>
      <c r="E5256" s="12">
        <v>200</v>
      </c>
      <c r="F5256" s="12">
        <v>60</v>
      </c>
      <c r="G5256" s="12">
        <v>80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>
      <c r="A5257" s="11" t="s">
        <v>1609</v>
      </c>
      <c r="B5257" s="12">
        <v>200</v>
      </c>
      <c r="C5257" s="12">
        <v>200</v>
      </c>
      <c r="D5257" s="12" t="s">
        <v>574</v>
      </c>
      <c r="E5257" s="12">
        <v>200</v>
      </c>
      <c r="F5257" s="12">
        <v>60</v>
      </c>
      <c r="G5257" s="12">
        <v>80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1609</v>
      </c>
      <c r="B5258" s="12">
        <v>200</v>
      </c>
      <c r="C5258" s="12">
        <v>200</v>
      </c>
      <c r="D5258" s="12" t="s">
        <v>589</v>
      </c>
      <c r="E5258" s="12">
        <v>200</v>
      </c>
      <c r="F5258" s="12">
        <v>10</v>
      </c>
      <c r="G5258" s="12">
        <v>80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1609</v>
      </c>
      <c r="B5259" s="12">
        <v>200</v>
      </c>
      <c r="C5259" s="12">
        <v>200</v>
      </c>
      <c r="D5259" s="12" t="s">
        <v>578</v>
      </c>
      <c r="E5259" s="12">
        <v>200</v>
      </c>
      <c r="F5259" s="12">
        <v>10</v>
      </c>
      <c r="G5259" s="12">
        <v>80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1609</v>
      </c>
      <c r="B5260" s="12">
        <v>200</v>
      </c>
      <c r="C5260" s="12">
        <v>200</v>
      </c>
      <c r="D5260" s="12" t="s">
        <v>576</v>
      </c>
      <c r="E5260" s="12">
        <v>200</v>
      </c>
      <c r="F5260" s="12">
        <v>10</v>
      </c>
      <c r="G5260" s="12">
        <v>80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>
      <c r="A5261" s="11" t="s">
        <v>1609</v>
      </c>
      <c r="B5261" s="12">
        <v>200</v>
      </c>
      <c r="C5261" s="12">
        <v>200</v>
      </c>
      <c r="D5261" s="12" t="s">
        <v>573</v>
      </c>
      <c r="E5261" s="12">
        <v>200</v>
      </c>
      <c r="F5261" s="12">
        <v>10</v>
      </c>
      <c r="G5261" s="12">
        <v>80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>
      <c r="A5262" s="11" t="s">
        <v>1609</v>
      </c>
      <c r="B5262" s="12">
        <v>200</v>
      </c>
      <c r="C5262" s="12">
        <v>200</v>
      </c>
      <c r="D5262" s="12" t="s">
        <v>545</v>
      </c>
      <c r="E5262" s="12">
        <v>200</v>
      </c>
      <c r="F5262" s="12">
        <v>10</v>
      </c>
      <c r="G5262" s="12">
        <v>80</v>
      </c>
      <c r="H5262" s="12">
        <v>0</v>
      </c>
      <c r="I5262" s="12">
        <v>246</v>
      </c>
      <c r="J5262" s="12">
        <v>0</v>
      </c>
      <c r="K5262" s="12">
        <v>0</v>
      </c>
      <c r="L5262" s="12">
        <v>0</v>
      </c>
      <c r="M5262" s="12">
        <v>0</v>
      </c>
      <c r="N5262" s="12">
        <v>0</v>
      </c>
    </row>
    <row r="5263" spans="1:14">
      <c r="A5263" s="11" t="s">
        <v>1609</v>
      </c>
      <c r="B5263" s="12">
        <v>200</v>
      </c>
      <c r="C5263" s="12">
        <v>200</v>
      </c>
      <c r="D5263" s="12" t="s">
        <v>544</v>
      </c>
      <c r="E5263" s="12">
        <v>200</v>
      </c>
      <c r="F5263" s="12">
        <v>10</v>
      </c>
      <c r="G5263" s="12">
        <v>80</v>
      </c>
      <c r="H5263" s="12">
        <v>0</v>
      </c>
      <c r="I5263" s="12">
        <v>246</v>
      </c>
      <c r="J5263" s="12">
        <v>0</v>
      </c>
      <c r="K5263" s="12">
        <v>0</v>
      </c>
      <c r="L5263" s="12">
        <v>0</v>
      </c>
      <c r="M5263" s="12">
        <v>0</v>
      </c>
      <c r="N5263" s="12">
        <v>0</v>
      </c>
    </row>
    <row r="5264" spans="1:14">
      <c r="A5264" s="11" t="s">
        <v>1609</v>
      </c>
      <c r="B5264" s="12">
        <v>200</v>
      </c>
      <c r="C5264" s="12">
        <v>200</v>
      </c>
      <c r="D5264" s="12" t="s">
        <v>543</v>
      </c>
      <c r="E5264" s="12">
        <v>200</v>
      </c>
      <c r="F5264" s="12">
        <v>10</v>
      </c>
      <c r="G5264" s="12">
        <v>80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 s="18" customFormat="1">
      <c r="A5265" s="17" t="s">
        <v>1609</v>
      </c>
      <c r="B5265" s="18">
        <v>200</v>
      </c>
      <c r="C5265" s="18">
        <v>200</v>
      </c>
      <c r="D5265" s="18" t="s">
        <v>1610</v>
      </c>
      <c r="E5265" s="18">
        <v>200</v>
      </c>
      <c r="F5265" s="18">
        <v>5</v>
      </c>
      <c r="G5265" s="18">
        <v>60</v>
      </c>
      <c r="H5265" s="18">
        <v>0</v>
      </c>
      <c r="I5265" s="18">
        <v>249</v>
      </c>
      <c r="J5265" s="18">
        <v>0</v>
      </c>
      <c r="K5265" s="18">
        <v>0</v>
      </c>
      <c r="L5265" s="12">
        <v>0</v>
      </c>
      <c r="M5265" s="12">
        <v>0</v>
      </c>
      <c r="N5265" s="12">
        <v>0</v>
      </c>
    </row>
    <row r="5267" spans="1:14">
      <c r="A5267" s="11" t="s">
        <v>1609</v>
      </c>
      <c r="B5267" s="12">
        <v>48</v>
      </c>
      <c r="C5267" s="12">
        <v>294</v>
      </c>
      <c r="D5267" s="12" t="s">
        <v>580</v>
      </c>
      <c r="E5267" s="12">
        <v>20</v>
      </c>
      <c r="F5267" s="12">
        <v>7</v>
      </c>
      <c r="G5267" s="14">
        <v>30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1609</v>
      </c>
      <c r="B5268" s="12">
        <v>48</v>
      </c>
      <c r="C5268" s="12">
        <v>294</v>
      </c>
      <c r="D5268" s="12" t="s">
        <v>590</v>
      </c>
      <c r="E5268" s="12">
        <v>20</v>
      </c>
      <c r="F5268" s="12">
        <v>7</v>
      </c>
      <c r="G5268" s="14">
        <v>30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 ht="12.75" customHeight="1">
      <c r="A5269" s="11" t="s">
        <v>1609</v>
      </c>
      <c r="B5269" s="12">
        <v>48</v>
      </c>
      <c r="C5269" s="12">
        <v>294</v>
      </c>
      <c r="D5269" s="12" t="s">
        <v>579</v>
      </c>
      <c r="E5269" s="12">
        <v>20</v>
      </c>
      <c r="F5269" s="12">
        <v>7</v>
      </c>
      <c r="G5269" s="14">
        <v>30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>
      <c r="A5270" s="11" t="s">
        <v>1609</v>
      </c>
      <c r="B5270" s="12">
        <v>48</v>
      </c>
      <c r="C5270" s="12">
        <v>294</v>
      </c>
      <c r="D5270" s="12" t="s">
        <v>577</v>
      </c>
      <c r="E5270" s="12">
        <v>20</v>
      </c>
      <c r="F5270" s="12">
        <v>7</v>
      </c>
      <c r="G5270" s="14">
        <v>30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1609</v>
      </c>
      <c r="B5271" s="12">
        <v>290</v>
      </c>
      <c r="C5271" s="12">
        <v>309</v>
      </c>
      <c r="D5271" s="12" t="s">
        <v>580</v>
      </c>
      <c r="E5271" s="12">
        <v>20</v>
      </c>
      <c r="F5271" s="12">
        <v>7</v>
      </c>
      <c r="G5271" s="14">
        <v>30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1609</v>
      </c>
      <c r="B5272" s="12">
        <v>290</v>
      </c>
      <c r="C5272" s="12">
        <v>309</v>
      </c>
      <c r="D5272" s="12" t="s">
        <v>590</v>
      </c>
      <c r="E5272" s="12">
        <v>20</v>
      </c>
      <c r="F5272" s="12">
        <v>7</v>
      </c>
      <c r="G5272" s="14">
        <v>30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 ht="12.75" customHeight="1">
      <c r="A5273" s="11" t="s">
        <v>1609</v>
      </c>
      <c r="B5273" s="12">
        <v>290</v>
      </c>
      <c r="C5273" s="12">
        <v>309</v>
      </c>
      <c r="D5273" s="12" t="s">
        <v>579</v>
      </c>
      <c r="E5273" s="12">
        <v>20</v>
      </c>
      <c r="F5273" s="12">
        <v>7</v>
      </c>
      <c r="G5273" s="14">
        <v>30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>
      <c r="A5274" s="11" t="s">
        <v>1609</v>
      </c>
      <c r="B5274" s="12">
        <v>290</v>
      </c>
      <c r="C5274" s="12">
        <v>309</v>
      </c>
      <c r="D5274" s="12" t="s">
        <v>577</v>
      </c>
      <c r="E5274" s="12">
        <v>20</v>
      </c>
      <c r="F5274" s="12">
        <v>7</v>
      </c>
      <c r="G5274" s="14">
        <v>30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1609</v>
      </c>
      <c r="B5275" s="12">
        <v>340</v>
      </c>
      <c r="C5275" s="12">
        <v>194</v>
      </c>
      <c r="D5275" s="12" t="s">
        <v>580</v>
      </c>
      <c r="E5275" s="12">
        <v>20</v>
      </c>
      <c r="F5275" s="12">
        <v>7</v>
      </c>
      <c r="G5275" s="14">
        <v>30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>
      <c r="A5276" s="11" t="s">
        <v>1609</v>
      </c>
      <c r="B5276" s="12">
        <v>340</v>
      </c>
      <c r="C5276" s="12">
        <v>194</v>
      </c>
      <c r="D5276" s="12" t="s">
        <v>590</v>
      </c>
      <c r="E5276" s="12">
        <v>20</v>
      </c>
      <c r="F5276" s="12">
        <v>7</v>
      </c>
      <c r="G5276" s="14">
        <v>30</v>
      </c>
      <c r="H5276" s="12">
        <v>0</v>
      </c>
      <c r="I5276" s="12">
        <v>246</v>
      </c>
      <c r="J5276" s="12">
        <v>0</v>
      </c>
      <c r="K5276" s="12">
        <v>0</v>
      </c>
      <c r="L5276" s="12">
        <v>0</v>
      </c>
      <c r="M5276" s="12">
        <v>0</v>
      </c>
      <c r="N5276" s="12">
        <v>0</v>
      </c>
    </row>
    <row r="5277" spans="1:14" ht="12.75" customHeight="1">
      <c r="A5277" s="11" t="s">
        <v>1609</v>
      </c>
      <c r="B5277" s="12">
        <v>340</v>
      </c>
      <c r="C5277" s="12">
        <v>194</v>
      </c>
      <c r="D5277" s="12" t="s">
        <v>579</v>
      </c>
      <c r="E5277" s="12">
        <v>20</v>
      </c>
      <c r="F5277" s="12">
        <v>7</v>
      </c>
      <c r="G5277" s="14">
        <v>30</v>
      </c>
      <c r="H5277" s="12">
        <v>0</v>
      </c>
      <c r="I5277" s="12">
        <v>246</v>
      </c>
      <c r="J5277" s="12">
        <v>0</v>
      </c>
      <c r="K5277" s="12">
        <v>0</v>
      </c>
      <c r="L5277" s="12">
        <v>0</v>
      </c>
      <c r="M5277" s="12">
        <v>0</v>
      </c>
      <c r="N5277" s="12">
        <v>0</v>
      </c>
    </row>
    <row r="5278" spans="1:14">
      <c r="A5278" s="11" t="s">
        <v>1609</v>
      </c>
      <c r="B5278" s="12">
        <v>340</v>
      </c>
      <c r="C5278" s="12">
        <v>194</v>
      </c>
      <c r="D5278" s="12" t="s">
        <v>577</v>
      </c>
      <c r="E5278" s="12">
        <v>20</v>
      </c>
      <c r="F5278" s="12">
        <v>7</v>
      </c>
      <c r="G5278" s="14">
        <v>30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1609</v>
      </c>
      <c r="B5279" s="12">
        <v>193</v>
      </c>
      <c r="C5279" s="12">
        <v>60</v>
      </c>
      <c r="D5279" s="12" t="s">
        <v>580</v>
      </c>
      <c r="E5279" s="12">
        <v>20</v>
      </c>
      <c r="F5279" s="12">
        <v>7</v>
      </c>
      <c r="G5279" s="14">
        <v>30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>
      <c r="A5280" s="11" t="s">
        <v>1609</v>
      </c>
      <c r="B5280" s="12">
        <v>193</v>
      </c>
      <c r="C5280" s="12">
        <v>60</v>
      </c>
      <c r="D5280" s="12" t="s">
        <v>590</v>
      </c>
      <c r="E5280" s="12">
        <v>20</v>
      </c>
      <c r="F5280" s="12">
        <v>7</v>
      </c>
      <c r="G5280" s="14">
        <v>30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 ht="12.75" customHeight="1">
      <c r="A5281" s="11" t="s">
        <v>1609</v>
      </c>
      <c r="B5281" s="12">
        <v>193</v>
      </c>
      <c r="C5281" s="12">
        <v>60</v>
      </c>
      <c r="D5281" s="12" t="s">
        <v>579</v>
      </c>
      <c r="E5281" s="12">
        <v>20</v>
      </c>
      <c r="F5281" s="12">
        <v>7</v>
      </c>
      <c r="G5281" s="14">
        <v>30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>
      <c r="A5282" s="11" t="s">
        <v>1609</v>
      </c>
      <c r="B5282" s="12">
        <v>193</v>
      </c>
      <c r="C5282" s="12">
        <v>60</v>
      </c>
      <c r="D5282" s="12" t="s">
        <v>577</v>
      </c>
      <c r="E5282" s="12">
        <v>20</v>
      </c>
      <c r="F5282" s="12">
        <v>7</v>
      </c>
      <c r="G5282" s="14">
        <v>30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1609</v>
      </c>
      <c r="B5283" s="12">
        <v>112</v>
      </c>
      <c r="C5283" s="12">
        <v>109</v>
      </c>
      <c r="D5283" s="12" t="s">
        <v>580</v>
      </c>
      <c r="E5283" s="12">
        <v>20</v>
      </c>
      <c r="F5283" s="12">
        <v>7</v>
      </c>
      <c r="G5283" s="14">
        <v>30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>
      <c r="A5284" s="11" t="s">
        <v>1609</v>
      </c>
      <c r="B5284" s="12">
        <v>112</v>
      </c>
      <c r="C5284" s="12">
        <v>109</v>
      </c>
      <c r="D5284" s="12" t="s">
        <v>590</v>
      </c>
      <c r="E5284" s="12">
        <v>20</v>
      </c>
      <c r="F5284" s="12">
        <v>7</v>
      </c>
      <c r="G5284" s="14">
        <v>30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 ht="12.75" customHeight="1">
      <c r="A5285" s="11" t="s">
        <v>1609</v>
      </c>
      <c r="B5285" s="12">
        <v>112</v>
      </c>
      <c r="C5285" s="12">
        <v>109</v>
      </c>
      <c r="D5285" s="12" t="s">
        <v>579</v>
      </c>
      <c r="E5285" s="12">
        <v>20</v>
      </c>
      <c r="F5285" s="12">
        <v>7</v>
      </c>
      <c r="G5285" s="14">
        <v>30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>
      <c r="A5286" s="11" t="s">
        <v>1609</v>
      </c>
      <c r="B5286" s="12">
        <v>112</v>
      </c>
      <c r="C5286" s="12">
        <v>109</v>
      </c>
      <c r="D5286" s="12" t="s">
        <v>577</v>
      </c>
      <c r="E5286" s="12">
        <v>20</v>
      </c>
      <c r="F5286" s="12">
        <v>7</v>
      </c>
      <c r="G5286" s="14">
        <v>30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1609</v>
      </c>
      <c r="B5287" s="12">
        <v>158</v>
      </c>
      <c r="C5287" s="12">
        <v>204</v>
      </c>
      <c r="D5287" s="12" t="s">
        <v>580</v>
      </c>
      <c r="E5287" s="12">
        <v>20</v>
      </c>
      <c r="F5287" s="12">
        <v>7</v>
      </c>
      <c r="G5287" s="14">
        <v>30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8" spans="1:14">
      <c r="A5288" s="11" t="s">
        <v>1609</v>
      </c>
      <c r="B5288" s="12">
        <v>158</v>
      </c>
      <c r="C5288" s="12">
        <v>204</v>
      </c>
      <c r="D5288" s="12" t="s">
        <v>590</v>
      </c>
      <c r="E5288" s="12">
        <v>20</v>
      </c>
      <c r="F5288" s="12">
        <v>7</v>
      </c>
      <c r="G5288" s="14">
        <v>30</v>
      </c>
      <c r="H5288" s="12">
        <v>0</v>
      </c>
      <c r="I5288" s="12">
        <v>246</v>
      </c>
      <c r="J5288" s="12">
        <v>0</v>
      </c>
      <c r="K5288" s="12">
        <v>0</v>
      </c>
      <c r="L5288" s="12">
        <v>0</v>
      </c>
      <c r="M5288" s="12">
        <v>0</v>
      </c>
      <c r="N5288" s="12">
        <v>0</v>
      </c>
    </row>
    <row r="5289" spans="1:14" ht="12.75" customHeight="1">
      <c r="A5289" s="11" t="s">
        <v>1609</v>
      </c>
      <c r="B5289" s="12">
        <v>158</v>
      </c>
      <c r="C5289" s="12">
        <v>204</v>
      </c>
      <c r="D5289" s="12" t="s">
        <v>579</v>
      </c>
      <c r="E5289" s="12">
        <v>20</v>
      </c>
      <c r="F5289" s="12">
        <v>7</v>
      </c>
      <c r="G5289" s="14">
        <v>30</v>
      </c>
      <c r="H5289" s="12">
        <v>0</v>
      </c>
      <c r="I5289" s="12">
        <v>246</v>
      </c>
      <c r="J5289" s="12">
        <v>0</v>
      </c>
      <c r="K5289" s="12">
        <v>0</v>
      </c>
      <c r="L5289" s="12">
        <v>0</v>
      </c>
      <c r="M5289" s="12">
        <v>0</v>
      </c>
      <c r="N5289" s="12">
        <v>0</v>
      </c>
    </row>
    <row r="5290" spans="1:14">
      <c r="A5290" s="11" t="s">
        <v>1609</v>
      </c>
      <c r="B5290" s="12">
        <v>158</v>
      </c>
      <c r="C5290" s="12">
        <v>204</v>
      </c>
      <c r="D5290" s="12" t="s">
        <v>577</v>
      </c>
      <c r="E5290" s="12">
        <v>20</v>
      </c>
      <c r="F5290" s="12">
        <v>7</v>
      </c>
      <c r="G5290" s="14">
        <v>30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2" spans="1:14">
      <c r="A5292" s="11" t="s">
        <v>1611</v>
      </c>
    </row>
    <row r="5293" spans="1:14">
      <c r="A5293" s="11" t="s">
        <v>1612</v>
      </c>
      <c r="B5293" s="12">
        <v>25</v>
      </c>
      <c r="C5293" s="12">
        <v>25</v>
      </c>
      <c r="D5293" s="12" t="s">
        <v>579</v>
      </c>
      <c r="E5293" s="12">
        <v>25</v>
      </c>
      <c r="F5293" s="12">
        <v>7</v>
      </c>
      <c r="G5293" s="12">
        <v>15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1612</v>
      </c>
      <c r="B5294" s="12">
        <v>25</v>
      </c>
      <c r="C5294" s="12">
        <v>25</v>
      </c>
      <c r="D5294" s="12" t="s">
        <v>577</v>
      </c>
      <c r="E5294" s="12">
        <v>25</v>
      </c>
      <c r="F5294" s="12">
        <v>7</v>
      </c>
      <c r="G5294" s="12">
        <v>15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1612</v>
      </c>
      <c r="B5295" s="12">
        <v>25</v>
      </c>
      <c r="C5295" s="12">
        <v>25</v>
      </c>
      <c r="D5295" s="12" t="s">
        <v>580</v>
      </c>
      <c r="E5295" s="12">
        <v>25</v>
      </c>
      <c r="F5295" s="12">
        <v>10</v>
      </c>
      <c r="G5295" s="12">
        <v>15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>
      <c r="A5296" s="11" t="s">
        <v>1612</v>
      </c>
      <c r="B5296" s="12">
        <v>25</v>
      </c>
      <c r="C5296" s="12">
        <v>25</v>
      </c>
      <c r="D5296" s="12" t="s">
        <v>574</v>
      </c>
      <c r="E5296" s="12">
        <v>25</v>
      </c>
      <c r="F5296" s="12">
        <v>7</v>
      </c>
      <c r="G5296" s="12">
        <v>15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1612</v>
      </c>
      <c r="B5297" s="12">
        <v>25</v>
      </c>
      <c r="C5297" s="12">
        <v>25</v>
      </c>
      <c r="D5297" s="12" t="s">
        <v>590</v>
      </c>
      <c r="E5297" s="12">
        <v>25</v>
      </c>
      <c r="F5297" s="12">
        <v>10</v>
      </c>
      <c r="G5297" s="12">
        <v>15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1612</v>
      </c>
      <c r="B5298" s="12">
        <v>25</v>
      </c>
      <c r="C5298" s="12">
        <v>25</v>
      </c>
      <c r="D5298" s="12" t="s">
        <v>582</v>
      </c>
      <c r="E5298" s="12">
        <v>25</v>
      </c>
      <c r="F5298" s="12">
        <v>3</v>
      </c>
      <c r="G5298" s="12">
        <v>15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1612</v>
      </c>
      <c r="B5299" s="12">
        <v>25</v>
      </c>
      <c r="C5299" s="12">
        <v>25</v>
      </c>
      <c r="D5299" s="12" t="s">
        <v>578</v>
      </c>
      <c r="E5299" s="12">
        <v>25</v>
      </c>
      <c r="F5299" s="12">
        <v>2</v>
      </c>
      <c r="G5299" s="12">
        <v>120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0" spans="1:14">
      <c r="A5300" s="11" t="s">
        <v>1612</v>
      </c>
      <c r="B5300" s="12">
        <v>25</v>
      </c>
      <c r="C5300" s="12">
        <v>25</v>
      </c>
      <c r="D5300" s="12" t="s">
        <v>545</v>
      </c>
      <c r="E5300" s="12">
        <v>25</v>
      </c>
      <c r="F5300" s="12">
        <v>1</v>
      </c>
      <c r="G5300" s="12">
        <v>50</v>
      </c>
      <c r="H5300" s="12">
        <v>0</v>
      </c>
      <c r="I5300" s="12">
        <v>246</v>
      </c>
      <c r="J5300" s="12">
        <v>0</v>
      </c>
      <c r="K5300" s="12">
        <v>0</v>
      </c>
      <c r="L5300" s="12">
        <v>0</v>
      </c>
      <c r="M5300" s="12">
        <v>0</v>
      </c>
      <c r="N5300" s="12">
        <v>0</v>
      </c>
    </row>
    <row r="5301" spans="1:14">
      <c r="A5301" s="11" t="s">
        <v>1612</v>
      </c>
      <c r="B5301" s="12">
        <v>25</v>
      </c>
      <c r="C5301" s="12">
        <v>25</v>
      </c>
      <c r="D5301" s="12" t="s">
        <v>544</v>
      </c>
      <c r="E5301" s="12">
        <v>25</v>
      </c>
      <c r="F5301" s="12">
        <v>1</v>
      </c>
      <c r="G5301" s="12">
        <v>50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2" spans="1:14">
      <c r="A5302" s="11" t="s">
        <v>1612</v>
      </c>
      <c r="B5302" s="12">
        <v>25</v>
      </c>
      <c r="C5302" s="12">
        <v>25</v>
      </c>
      <c r="D5302" s="12" t="s">
        <v>543</v>
      </c>
      <c r="E5302" s="12">
        <v>25</v>
      </c>
      <c r="F5302" s="12">
        <v>1</v>
      </c>
      <c r="G5302" s="12">
        <v>50</v>
      </c>
      <c r="H5302" s="12">
        <v>0</v>
      </c>
      <c r="I5302" s="12">
        <v>246</v>
      </c>
      <c r="J5302" s="12">
        <v>0</v>
      </c>
      <c r="K5302" s="12">
        <v>0</v>
      </c>
      <c r="L5302" s="12">
        <v>0</v>
      </c>
      <c r="M5302" s="12">
        <v>0</v>
      </c>
      <c r="N5302" s="12">
        <v>0</v>
      </c>
    </row>
    <row r="5304" spans="1:14">
      <c r="A5304" s="11" t="s">
        <v>1613</v>
      </c>
      <c r="B5304" s="12">
        <v>25</v>
      </c>
      <c r="C5304" s="12">
        <v>25</v>
      </c>
      <c r="D5304" s="12" t="s">
        <v>579</v>
      </c>
      <c r="E5304" s="12">
        <v>25</v>
      </c>
      <c r="F5304" s="12">
        <v>7</v>
      </c>
      <c r="G5304" s="12">
        <v>15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1613</v>
      </c>
      <c r="B5305" s="12">
        <v>25</v>
      </c>
      <c r="C5305" s="12">
        <v>25</v>
      </c>
      <c r="D5305" s="12" t="s">
        <v>577</v>
      </c>
      <c r="E5305" s="12">
        <v>25</v>
      </c>
      <c r="F5305" s="12">
        <v>7</v>
      </c>
      <c r="G5305" s="12">
        <v>15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1613</v>
      </c>
      <c r="B5306" s="12">
        <v>25</v>
      </c>
      <c r="C5306" s="12">
        <v>25</v>
      </c>
      <c r="D5306" s="12" t="s">
        <v>580</v>
      </c>
      <c r="E5306" s="12">
        <v>25</v>
      </c>
      <c r="F5306" s="12">
        <v>10</v>
      </c>
      <c r="G5306" s="12">
        <v>15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1613</v>
      </c>
      <c r="B5307" s="12">
        <v>25</v>
      </c>
      <c r="C5307" s="12">
        <v>25</v>
      </c>
      <c r="D5307" s="12" t="s">
        <v>574</v>
      </c>
      <c r="E5307" s="12">
        <v>25</v>
      </c>
      <c r="F5307" s="12">
        <v>7</v>
      </c>
      <c r="G5307" s="12">
        <v>15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1613</v>
      </c>
      <c r="B5308" s="12">
        <v>25</v>
      </c>
      <c r="C5308" s="12">
        <v>25</v>
      </c>
      <c r="D5308" s="12" t="s">
        <v>590</v>
      </c>
      <c r="E5308" s="12">
        <v>25</v>
      </c>
      <c r="F5308" s="12">
        <v>10</v>
      </c>
      <c r="G5308" s="12">
        <v>15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1613</v>
      </c>
      <c r="B5309" s="12">
        <v>25</v>
      </c>
      <c r="C5309" s="12">
        <v>25</v>
      </c>
      <c r="D5309" s="12" t="s">
        <v>582</v>
      </c>
      <c r="E5309" s="12">
        <v>25</v>
      </c>
      <c r="F5309" s="12">
        <v>3</v>
      </c>
      <c r="G5309" s="12">
        <v>15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1613</v>
      </c>
      <c r="B5310" s="12">
        <v>25</v>
      </c>
      <c r="C5310" s="12">
        <v>25</v>
      </c>
      <c r="D5310" s="12" t="s">
        <v>576</v>
      </c>
      <c r="E5310" s="12">
        <v>25</v>
      </c>
      <c r="F5310" s="12">
        <v>2</v>
      </c>
      <c r="G5310" s="12">
        <v>120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1" spans="1:14">
      <c r="A5311" s="11" t="s">
        <v>1613</v>
      </c>
      <c r="B5311" s="12">
        <v>25</v>
      </c>
      <c r="C5311" s="12">
        <v>25</v>
      </c>
      <c r="D5311" s="12" t="s">
        <v>545</v>
      </c>
      <c r="E5311" s="12">
        <v>25</v>
      </c>
      <c r="F5311" s="12">
        <v>1</v>
      </c>
      <c r="G5311" s="12">
        <v>50</v>
      </c>
      <c r="H5311" s="12">
        <v>0</v>
      </c>
      <c r="I5311" s="12">
        <v>246</v>
      </c>
      <c r="J5311" s="12">
        <v>0</v>
      </c>
      <c r="K5311" s="12">
        <v>0</v>
      </c>
      <c r="L5311" s="12">
        <v>0</v>
      </c>
      <c r="M5311" s="12">
        <v>0</v>
      </c>
      <c r="N5311" s="12">
        <v>0</v>
      </c>
    </row>
    <row r="5312" spans="1:14">
      <c r="A5312" s="11" t="s">
        <v>1613</v>
      </c>
      <c r="B5312" s="12">
        <v>25</v>
      </c>
      <c r="C5312" s="12">
        <v>25</v>
      </c>
      <c r="D5312" s="12" t="s">
        <v>544</v>
      </c>
      <c r="E5312" s="12">
        <v>25</v>
      </c>
      <c r="F5312" s="12">
        <v>1</v>
      </c>
      <c r="G5312" s="12">
        <v>50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1613</v>
      </c>
      <c r="B5313" s="12">
        <v>25</v>
      </c>
      <c r="C5313" s="12">
        <v>25</v>
      </c>
      <c r="D5313" s="12" t="s">
        <v>543</v>
      </c>
      <c r="E5313" s="12">
        <v>25</v>
      </c>
      <c r="F5313" s="12">
        <v>1</v>
      </c>
      <c r="G5313" s="12">
        <v>50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5" spans="1:14">
      <c r="A5315" s="11" t="s">
        <v>1614</v>
      </c>
      <c r="B5315" s="12">
        <v>25</v>
      </c>
      <c r="C5315" s="12">
        <v>25</v>
      </c>
      <c r="D5315" s="12" t="s">
        <v>579</v>
      </c>
      <c r="E5315" s="12">
        <v>25</v>
      </c>
      <c r="F5315" s="12">
        <v>7</v>
      </c>
      <c r="G5315" s="12">
        <v>15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1614</v>
      </c>
      <c r="B5316" s="12">
        <v>25</v>
      </c>
      <c r="C5316" s="12">
        <v>25</v>
      </c>
      <c r="D5316" s="12" t="s">
        <v>577</v>
      </c>
      <c r="E5316" s="12">
        <v>25</v>
      </c>
      <c r="F5316" s="12">
        <v>7</v>
      </c>
      <c r="G5316" s="12">
        <v>15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1614</v>
      </c>
      <c r="B5317" s="12">
        <v>25</v>
      </c>
      <c r="C5317" s="12">
        <v>25</v>
      </c>
      <c r="D5317" s="12" t="s">
        <v>580</v>
      </c>
      <c r="E5317" s="12">
        <v>25</v>
      </c>
      <c r="F5317" s="12">
        <v>10</v>
      </c>
      <c r="G5317" s="12">
        <v>15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1614</v>
      </c>
      <c r="B5318" s="12">
        <v>25</v>
      </c>
      <c r="C5318" s="12">
        <v>25</v>
      </c>
      <c r="D5318" s="12" t="s">
        <v>574</v>
      </c>
      <c r="E5318" s="12">
        <v>25</v>
      </c>
      <c r="F5318" s="12">
        <v>7</v>
      </c>
      <c r="G5318" s="12">
        <v>15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1614</v>
      </c>
      <c r="B5319" s="12">
        <v>25</v>
      </c>
      <c r="C5319" s="12">
        <v>25</v>
      </c>
      <c r="D5319" s="12" t="s">
        <v>590</v>
      </c>
      <c r="E5319" s="12">
        <v>25</v>
      </c>
      <c r="F5319" s="12">
        <v>10</v>
      </c>
      <c r="G5319" s="12">
        <v>15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1614</v>
      </c>
      <c r="B5320" s="12">
        <v>25</v>
      </c>
      <c r="C5320" s="12">
        <v>25</v>
      </c>
      <c r="D5320" s="12" t="s">
        <v>582</v>
      </c>
      <c r="E5320" s="12">
        <v>25</v>
      </c>
      <c r="F5320" s="12">
        <v>3</v>
      </c>
      <c r="G5320" s="12">
        <v>15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1614</v>
      </c>
      <c r="B5321" s="12">
        <v>25</v>
      </c>
      <c r="C5321" s="12">
        <v>25</v>
      </c>
      <c r="D5321" s="12" t="s">
        <v>589</v>
      </c>
      <c r="E5321" s="12">
        <v>25</v>
      </c>
      <c r="F5321" s="12">
        <v>2</v>
      </c>
      <c r="G5321" s="12">
        <v>120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2" spans="1:14">
      <c r="A5322" s="11" t="s">
        <v>1614</v>
      </c>
      <c r="B5322" s="12">
        <v>25</v>
      </c>
      <c r="C5322" s="12">
        <v>25</v>
      </c>
      <c r="D5322" s="12" t="s">
        <v>545</v>
      </c>
      <c r="E5322" s="12">
        <v>25</v>
      </c>
      <c r="F5322" s="12">
        <v>1</v>
      </c>
      <c r="G5322" s="12">
        <v>50</v>
      </c>
      <c r="H5322" s="12">
        <v>0</v>
      </c>
      <c r="I5322" s="12">
        <v>246</v>
      </c>
      <c r="J5322" s="12">
        <v>0</v>
      </c>
      <c r="K5322" s="12">
        <v>0</v>
      </c>
      <c r="L5322" s="12">
        <v>0</v>
      </c>
      <c r="M5322" s="12">
        <v>0</v>
      </c>
      <c r="N5322" s="12">
        <v>0</v>
      </c>
    </row>
    <row r="5323" spans="1:14">
      <c r="A5323" s="11" t="s">
        <v>1614</v>
      </c>
      <c r="B5323" s="12">
        <v>25</v>
      </c>
      <c r="C5323" s="12">
        <v>25</v>
      </c>
      <c r="D5323" s="12" t="s">
        <v>544</v>
      </c>
      <c r="E5323" s="12">
        <v>25</v>
      </c>
      <c r="F5323" s="12">
        <v>1</v>
      </c>
      <c r="G5323" s="12">
        <v>50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1614</v>
      </c>
      <c r="B5324" s="12">
        <v>25</v>
      </c>
      <c r="C5324" s="12">
        <v>25</v>
      </c>
      <c r="D5324" s="12" t="s">
        <v>543</v>
      </c>
      <c r="E5324" s="12">
        <v>25</v>
      </c>
      <c r="F5324" s="12">
        <v>1</v>
      </c>
      <c r="G5324" s="12">
        <v>50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6" spans="1:14">
      <c r="A5326" s="11" t="s">
        <v>1615</v>
      </c>
      <c r="B5326" s="12">
        <v>25</v>
      </c>
      <c r="C5326" s="12">
        <v>25</v>
      </c>
      <c r="D5326" s="12" t="s">
        <v>579</v>
      </c>
      <c r="E5326" s="12">
        <v>25</v>
      </c>
      <c r="F5326" s="12">
        <v>7</v>
      </c>
      <c r="G5326" s="12">
        <v>15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1615</v>
      </c>
      <c r="B5327" s="12">
        <v>25</v>
      </c>
      <c r="C5327" s="12">
        <v>25</v>
      </c>
      <c r="D5327" s="12" t="s">
        <v>577</v>
      </c>
      <c r="E5327" s="12">
        <v>25</v>
      </c>
      <c r="F5327" s="12">
        <v>7</v>
      </c>
      <c r="G5327" s="12">
        <v>15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1615</v>
      </c>
      <c r="B5328" s="12">
        <v>25</v>
      </c>
      <c r="C5328" s="12">
        <v>25</v>
      </c>
      <c r="D5328" s="12" t="s">
        <v>580</v>
      </c>
      <c r="E5328" s="12">
        <v>25</v>
      </c>
      <c r="F5328" s="12">
        <v>10</v>
      </c>
      <c r="G5328" s="12">
        <v>15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1615</v>
      </c>
      <c r="B5329" s="12">
        <v>25</v>
      </c>
      <c r="C5329" s="12">
        <v>25</v>
      </c>
      <c r="D5329" s="12" t="s">
        <v>574</v>
      </c>
      <c r="E5329" s="12">
        <v>25</v>
      </c>
      <c r="F5329" s="12">
        <v>7</v>
      </c>
      <c r="G5329" s="12">
        <v>15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1615</v>
      </c>
      <c r="B5330" s="12">
        <v>25</v>
      </c>
      <c r="C5330" s="12">
        <v>25</v>
      </c>
      <c r="D5330" s="12" t="s">
        <v>590</v>
      </c>
      <c r="E5330" s="12">
        <v>25</v>
      </c>
      <c r="F5330" s="12">
        <v>10</v>
      </c>
      <c r="G5330" s="12">
        <v>15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1615</v>
      </c>
      <c r="B5331" s="12">
        <v>25</v>
      </c>
      <c r="C5331" s="12">
        <v>25</v>
      </c>
      <c r="D5331" s="12" t="s">
        <v>582</v>
      </c>
      <c r="E5331" s="12">
        <v>25</v>
      </c>
      <c r="F5331" s="12">
        <v>3</v>
      </c>
      <c r="G5331" s="12">
        <v>15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1615</v>
      </c>
      <c r="B5332" s="12">
        <v>25</v>
      </c>
      <c r="C5332" s="12">
        <v>25</v>
      </c>
      <c r="D5332" s="12" t="s">
        <v>573</v>
      </c>
      <c r="E5332" s="12">
        <v>25</v>
      </c>
      <c r="F5332" s="12">
        <v>2</v>
      </c>
      <c r="G5332" s="12">
        <v>120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3" spans="1:14">
      <c r="A5333" s="11" t="s">
        <v>1615</v>
      </c>
      <c r="B5333" s="12">
        <v>25</v>
      </c>
      <c r="C5333" s="12">
        <v>25</v>
      </c>
      <c r="D5333" s="12" t="s">
        <v>545</v>
      </c>
      <c r="E5333" s="12">
        <v>25</v>
      </c>
      <c r="F5333" s="12">
        <v>1</v>
      </c>
      <c r="G5333" s="12">
        <v>50</v>
      </c>
      <c r="H5333" s="12">
        <v>0</v>
      </c>
      <c r="I5333" s="12">
        <v>246</v>
      </c>
      <c r="J5333" s="12">
        <v>0</v>
      </c>
      <c r="K5333" s="12">
        <v>0</v>
      </c>
      <c r="L5333" s="12">
        <v>0</v>
      </c>
      <c r="M5333" s="12">
        <v>0</v>
      </c>
      <c r="N5333" s="12">
        <v>0</v>
      </c>
    </row>
    <row r="5334" spans="1:14">
      <c r="A5334" s="11" t="s">
        <v>1615</v>
      </c>
      <c r="B5334" s="12">
        <v>25</v>
      </c>
      <c r="C5334" s="12">
        <v>25</v>
      </c>
      <c r="D5334" s="12" t="s">
        <v>544</v>
      </c>
      <c r="E5334" s="12">
        <v>25</v>
      </c>
      <c r="F5334" s="12">
        <v>1</v>
      </c>
      <c r="G5334" s="12">
        <v>50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1615</v>
      </c>
      <c r="B5335" s="12">
        <v>25</v>
      </c>
      <c r="C5335" s="12">
        <v>25</v>
      </c>
      <c r="D5335" s="12" t="s">
        <v>543</v>
      </c>
      <c r="E5335" s="12">
        <v>25</v>
      </c>
      <c r="F5335" s="12">
        <v>1</v>
      </c>
      <c r="G5335" s="12">
        <v>50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7" spans="1:14">
      <c r="A5337" s="11" t="s">
        <v>1616</v>
      </c>
      <c r="B5337" s="12">
        <v>25</v>
      </c>
      <c r="C5337" s="12">
        <v>25</v>
      </c>
      <c r="D5337" s="12" t="s">
        <v>579</v>
      </c>
      <c r="E5337" s="12">
        <v>25</v>
      </c>
      <c r="F5337" s="12">
        <v>7</v>
      </c>
      <c r="G5337" s="12">
        <v>15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1616</v>
      </c>
      <c r="B5338" s="12">
        <v>25</v>
      </c>
      <c r="C5338" s="12">
        <v>25</v>
      </c>
      <c r="D5338" s="12" t="s">
        <v>577</v>
      </c>
      <c r="E5338" s="12">
        <v>25</v>
      </c>
      <c r="F5338" s="12">
        <v>7</v>
      </c>
      <c r="G5338" s="12">
        <v>15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1616</v>
      </c>
      <c r="B5339" s="12">
        <v>25</v>
      </c>
      <c r="C5339" s="12">
        <v>25</v>
      </c>
      <c r="D5339" s="12" t="s">
        <v>580</v>
      </c>
      <c r="E5339" s="12">
        <v>25</v>
      </c>
      <c r="F5339" s="12">
        <v>10</v>
      </c>
      <c r="G5339" s="12">
        <v>15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1616</v>
      </c>
      <c r="B5340" s="12">
        <v>25</v>
      </c>
      <c r="C5340" s="12">
        <v>25</v>
      </c>
      <c r="D5340" s="12" t="s">
        <v>574</v>
      </c>
      <c r="E5340" s="12">
        <v>25</v>
      </c>
      <c r="F5340" s="12">
        <v>7</v>
      </c>
      <c r="G5340" s="12">
        <v>15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1616</v>
      </c>
      <c r="B5341" s="12">
        <v>25</v>
      </c>
      <c r="C5341" s="12">
        <v>25</v>
      </c>
      <c r="D5341" s="12" t="s">
        <v>590</v>
      </c>
      <c r="E5341" s="12">
        <v>25</v>
      </c>
      <c r="F5341" s="12">
        <v>10</v>
      </c>
      <c r="G5341" s="12">
        <v>15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1616</v>
      </c>
      <c r="B5342" s="12">
        <v>25</v>
      </c>
      <c r="C5342" s="12">
        <v>25</v>
      </c>
      <c r="D5342" s="12" t="s">
        <v>582</v>
      </c>
      <c r="E5342" s="12">
        <v>25</v>
      </c>
      <c r="F5342" s="12">
        <v>3</v>
      </c>
      <c r="G5342" s="12">
        <v>15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1616</v>
      </c>
      <c r="B5343" s="12">
        <v>25</v>
      </c>
      <c r="C5343" s="12">
        <v>25</v>
      </c>
      <c r="D5343" s="12" t="s">
        <v>578</v>
      </c>
      <c r="E5343" s="12">
        <v>25</v>
      </c>
      <c r="F5343" s="12">
        <v>2</v>
      </c>
      <c r="G5343" s="12">
        <v>120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4" spans="1:14">
      <c r="A5344" s="11" t="s">
        <v>1616</v>
      </c>
      <c r="B5344" s="12">
        <v>25</v>
      </c>
      <c r="C5344" s="12">
        <v>25</v>
      </c>
      <c r="D5344" s="12" t="s">
        <v>545</v>
      </c>
      <c r="E5344" s="12">
        <v>25</v>
      </c>
      <c r="F5344" s="12">
        <v>1</v>
      </c>
      <c r="G5344" s="12">
        <v>50</v>
      </c>
      <c r="H5344" s="12">
        <v>0</v>
      </c>
      <c r="I5344" s="12">
        <v>246</v>
      </c>
      <c r="J5344" s="12">
        <v>0</v>
      </c>
      <c r="K5344" s="12">
        <v>0</v>
      </c>
      <c r="L5344" s="12">
        <v>0</v>
      </c>
      <c r="M5344" s="12">
        <v>0</v>
      </c>
      <c r="N5344" s="12">
        <v>0</v>
      </c>
    </row>
    <row r="5345" spans="1:14">
      <c r="A5345" s="11" t="s">
        <v>1616</v>
      </c>
      <c r="B5345" s="12">
        <v>25</v>
      </c>
      <c r="C5345" s="12">
        <v>25</v>
      </c>
      <c r="D5345" s="12" t="s">
        <v>544</v>
      </c>
      <c r="E5345" s="12">
        <v>25</v>
      </c>
      <c r="F5345" s="12">
        <v>1</v>
      </c>
      <c r="G5345" s="12">
        <v>50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1616</v>
      </c>
      <c r="B5346" s="12">
        <v>25</v>
      </c>
      <c r="C5346" s="12">
        <v>25</v>
      </c>
      <c r="D5346" s="12" t="s">
        <v>543</v>
      </c>
      <c r="E5346" s="12">
        <v>25</v>
      </c>
      <c r="F5346" s="12">
        <v>1</v>
      </c>
      <c r="G5346" s="12">
        <v>50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8" spans="1:14">
      <c r="A5348" s="11" t="s">
        <v>1617</v>
      </c>
      <c r="B5348" s="12">
        <v>25</v>
      </c>
      <c r="C5348" s="12">
        <v>25</v>
      </c>
      <c r="D5348" s="12" t="s">
        <v>579</v>
      </c>
      <c r="E5348" s="12">
        <v>25</v>
      </c>
      <c r="F5348" s="12">
        <v>7</v>
      </c>
      <c r="G5348" s="12">
        <v>15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1617</v>
      </c>
      <c r="B5349" s="12">
        <v>25</v>
      </c>
      <c r="C5349" s="12">
        <v>25</v>
      </c>
      <c r="D5349" s="12" t="s">
        <v>577</v>
      </c>
      <c r="E5349" s="12">
        <v>25</v>
      </c>
      <c r="F5349" s="12">
        <v>7</v>
      </c>
      <c r="G5349" s="12">
        <v>15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1617</v>
      </c>
      <c r="B5350" s="12">
        <v>25</v>
      </c>
      <c r="C5350" s="12">
        <v>25</v>
      </c>
      <c r="D5350" s="12" t="s">
        <v>580</v>
      </c>
      <c r="E5350" s="12">
        <v>25</v>
      </c>
      <c r="F5350" s="12">
        <v>10</v>
      </c>
      <c r="G5350" s="12">
        <v>15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1617</v>
      </c>
      <c r="B5351" s="12">
        <v>25</v>
      </c>
      <c r="C5351" s="12">
        <v>25</v>
      </c>
      <c r="D5351" s="12" t="s">
        <v>574</v>
      </c>
      <c r="E5351" s="12">
        <v>25</v>
      </c>
      <c r="F5351" s="12">
        <v>7</v>
      </c>
      <c r="G5351" s="12">
        <v>15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1617</v>
      </c>
      <c r="B5352" s="12">
        <v>25</v>
      </c>
      <c r="C5352" s="12">
        <v>25</v>
      </c>
      <c r="D5352" s="12" t="s">
        <v>590</v>
      </c>
      <c r="E5352" s="12">
        <v>25</v>
      </c>
      <c r="F5352" s="12">
        <v>10</v>
      </c>
      <c r="G5352" s="12">
        <v>15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1617</v>
      </c>
      <c r="B5353" s="12">
        <v>25</v>
      </c>
      <c r="C5353" s="12">
        <v>25</v>
      </c>
      <c r="D5353" s="12" t="s">
        <v>582</v>
      </c>
      <c r="E5353" s="12">
        <v>25</v>
      </c>
      <c r="F5353" s="12">
        <v>3</v>
      </c>
      <c r="G5353" s="12">
        <v>15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1617</v>
      </c>
      <c r="B5354" s="12">
        <v>25</v>
      </c>
      <c r="C5354" s="12">
        <v>25</v>
      </c>
      <c r="D5354" s="12" t="s">
        <v>576</v>
      </c>
      <c r="E5354" s="12">
        <v>25</v>
      </c>
      <c r="F5354" s="12">
        <v>2</v>
      </c>
      <c r="G5354" s="12">
        <v>120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5" spans="1:14">
      <c r="A5355" s="11" t="s">
        <v>1617</v>
      </c>
      <c r="B5355" s="12">
        <v>25</v>
      </c>
      <c r="C5355" s="12">
        <v>25</v>
      </c>
      <c r="D5355" s="12" t="s">
        <v>545</v>
      </c>
      <c r="E5355" s="12">
        <v>25</v>
      </c>
      <c r="F5355" s="12">
        <v>1</v>
      </c>
      <c r="G5355" s="12">
        <v>50</v>
      </c>
      <c r="H5355" s="12">
        <v>0</v>
      </c>
      <c r="I5355" s="12">
        <v>246</v>
      </c>
      <c r="J5355" s="12">
        <v>0</v>
      </c>
      <c r="K5355" s="12">
        <v>0</v>
      </c>
      <c r="L5355" s="12">
        <v>0</v>
      </c>
      <c r="M5355" s="12">
        <v>0</v>
      </c>
      <c r="N5355" s="12">
        <v>0</v>
      </c>
    </row>
    <row r="5356" spans="1:14">
      <c r="A5356" s="11" t="s">
        <v>1617</v>
      </c>
      <c r="B5356" s="12">
        <v>25</v>
      </c>
      <c r="C5356" s="12">
        <v>25</v>
      </c>
      <c r="D5356" s="12" t="s">
        <v>544</v>
      </c>
      <c r="E5356" s="12">
        <v>25</v>
      </c>
      <c r="F5356" s="12">
        <v>1</v>
      </c>
      <c r="G5356" s="12">
        <v>50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1617</v>
      </c>
      <c r="B5357" s="12">
        <v>25</v>
      </c>
      <c r="C5357" s="12">
        <v>25</v>
      </c>
      <c r="D5357" s="12" t="s">
        <v>543</v>
      </c>
      <c r="E5357" s="12">
        <v>25</v>
      </c>
      <c r="F5357" s="12">
        <v>1</v>
      </c>
      <c r="G5357" s="12">
        <v>50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9" spans="1:14">
      <c r="A5359" s="11" t="s">
        <v>1618</v>
      </c>
      <c r="B5359" s="12">
        <v>25</v>
      </c>
      <c r="C5359" s="12">
        <v>25</v>
      </c>
      <c r="D5359" s="12" t="s">
        <v>579</v>
      </c>
      <c r="E5359" s="12">
        <v>25</v>
      </c>
      <c r="F5359" s="12">
        <v>7</v>
      </c>
      <c r="G5359" s="12">
        <v>15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1618</v>
      </c>
      <c r="B5360" s="12">
        <v>25</v>
      </c>
      <c r="C5360" s="12">
        <v>25</v>
      </c>
      <c r="D5360" s="12" t="s">
        <v>577</v>
      </c>
      <c r="E5360" s="12">
        <v>25</v>
      </c>
      <c r="F5360" s="12">
        <v>7</v>
      </c>
      <c r="G5360" s="12">
        <v>15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1618</v>
      </c>
      <c r="B5361" s="12">
        <v>25</v>
      </c>
      <c r="C5361" s="12">
        <v>25</v>
      </c>
      <c r="D5361" s="12" t="s">
        <v>580</v>
      </c>
      <c r="E5361" s="12">
        <v>25</v>
      </c>
      <c r="F5361" s="12">
        <v>10</v>
      </c>
      <c r="G5361" s="12">
        <v>15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1618</v>
      </c>
      <c r="B5362" s="12">
        <v>25</v>
      </c>
      <c r="C5362" s="12">
        <v>25</v>
      </c>
      <c r="D5362" s="12" t="s">
        <v>574</v>
      </c>
      <c r="E5362" s="12">
        <v>25</v>
      </c>
      <c r="F5362" s="12">
        <v>7</v>
      </c>
      <c r="G5362" s="12">
        <v>15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1618</v>
      </c>
      <c r="B5363" s="12">
        <v>25</v>
      </c>
      <c r="C5363" s="12">
        <v>25</v>
      </c>
      <c r="D5363" s="12" t="s">
        <v>590</v>
      </c>
      <c r="E5363" s="12">
        <v>25</v>
      </c>
      <c r="F5363" s="12">
        <v>10</v>
      </c>
      <c r="G5363" s="12">
        <v>15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1618</v>
      </c>
      <c r="B5364" s="12">
        <v>25</v>
      </c>
      <c r="C5364" s="12">
        <v>25</v>
      </c>
      <c r="D5364" s="12" t="s">
        <v>582</v>
      </c>
      <c r="E5364" s="12">
        <v>25</v>
      </c>
      <c r="F5364" s="12">
        <v>3</v>
      </c>
      <c r="G5364" s="12">
        <v>15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1618</v>
      </c>
      <c r="B5365" s="12">
        <v>25</v>
      </c>
      <c r="C5365" s="12">
        <v>25</v>
      </c>
      <c r="D5365" s="12" t="s">
        <v>589</v>
      </c>
      <c r="E5365" s="12">
        <v>25</v>
      </c>
      <c r="F5365" s="12">
        <v>2</v>
      </c>
      <c r="G5365" s="12">
        <v>120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6" spans="1:14">
      <c r="A5366" s="11" t="s">
        <v>1618</v>
      </c>
      <c r="B5366" s="12">
        <v>25</v>
      </c>
      <c r="C5366" s="12">
        <v>25</v>
      </c>
      <c r="D5366" s="12" t="s">
        <v>545</v>
      </c>
      <c r="E5366" s="12">
        <v>25</v>
      </c>
      <c r="F5366" s="12">
        <v>1</v>
      </c>
      <c r="G5366" s="12">
        <v>50</v>
      </c>
      <c r="H5366" s="12">
        <v>0</v>
      </c>
      <c r="I5366" s="12">
        <v>246</v>
      </c>
      <c r="J5366" s="12">
        <v>0</v>
      </c>
      <c r="K5366" s="12">
        <v>0</v>
      </c>
      <c r="L5366" s="12">
        <v>0</v>
      </c>
      <c r="M5366" s="12">
        <v>0</v>
      </c>
      <c r="N5366" s="12">
        <v>0</v>
      </c>
    </row>
    <row r="5367" spans="1:14">
      <c r="A5367" s="11" t="s">
        <v>1618</v>
      </c>
      <c r="B5367" s="12">
        <v>25</v>
      </c>
      <c r="C5367" s="12">
        <v>25</v>
      </c>
      <c r="D5367" s="12" t="s">
        <v>544</v>
      </c>
      <c r="E5367" s="12">
        <v>25</v>
      </c>
      <c r="F5367" s="12">
        <v>1</v>
      </c>
      <c r="G5367" s="12">
        <v>50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1618</v>
      </c>
      <c r="B5368" s="12">
        <v>25</v>
      </c>
      <c r="C5368" s="12">
        <v>25</v>
      </c>
      <c r="D5368" s="12" t="s">
        <v>543</v>
      </c>
      <c r="E5368" s="12">
        <v>25</v>
      </c>
      <c r="F5368" s="12">
        <v>1</v>
      </c>
      <c r="G5368" s="12">
        <v>50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70" spans="1:14">
      <c r="A5370" s="11" t="s">
        <v>1619</v>
      </c>
      <c r="B5370" s="12">
        <v>25</v>
      </c>
      <c r="C5370" s="12">
        <v>25</v>
      </c>
      <c r="D5370" s="12" t="s">
        <v>579</v>
      </c>
      <c r="E5370" s="12">
        <v>25</v>
      </c>
      <c r="F5370" s="12">
        <v>7</v>
      </c>
      <c r="G5370" s="12">
        <v>15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1619</v>
      </c>
      <c r="B5371" s="12">
        <v>25</v>
      </c>
      <c r="C5371" s="12">
        <v>25</v>
      </c>
      <c r="D5371" s="12" t="s">
        <v>577</v>
      </c>
      <c r="E5371" s="12">
        <v>25</v>
      </c>
      <c r="F5371" s="12">
        <v>7</v>
      </c>
      <c r="G5371" s="12">
        <v>15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1619</v>
      </c>
      <c r="B5372" s="12">
        <v>25</v>
      </c>
      <c r="C5372" s="12">
        <v>25</v>
      </c>
      <c r="D5372" s="12" t="s">
        <v>580</v>
      </c>
      <c r="E5372" s="12">
        <v>25</v>
      </c>
      <c r="F5372" s="12">
        <v>10</v>
      </c>
      <c r="G5372" s="12">
        <v>15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1619</v>
      </c>
      <c r="B5373" s="12">
        <v>25</v>
      </c>
      <c r="C5373" s="12">
        <v>25</v>
      </c>
      <c r="D5373" s="12" t="s">
        <v>574</v>
      </c>
      <c r="E5373" s="12">
        <v>25</v>
      </c>
      <c r="F5373" s="12">
        <v>7</v>
      </c>
      <c r="G5373" s="12">
        <v>15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1619</v>
      </c>
      <c r="B5374" s="12">
        <v>25</v>
      </c>
      <c r="C5374" s="12">
        <v>25</v>
      </c>
      <c r="D5374" s="12" t="s">
        <v>590</v>
      </c>
      <c r="E5374" s="12">
        <v>25</v>
      </c>
      <c r="F5374" s="12">
        <v>10</v>
      </c>
      <c r="G5374" s="12">
        <v>15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1619</v>
      </c>
      <c r="B5375" s="12">
        <v>25</v>
      </c>
      <c r="C5375" s="12">
        <v>25</v>
      </c>
      <c r="D5375" s="12" t="s">
        <v>582</v>
      </c>
      <c r="E5375" s="12">
        <v>25</v>
      </c>
      <c r="F5375" s="12">
        <v>3</v>
      </c>
      <c r="G5375" s="12">
        <v>15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1619</v>
      </c>
      <c r="B5376" s="12">
        <v>25</v>
      </c>
      <c r="C5376" s="12">
        <v>25</v>
      </c>
      <c r="D5376" s="12" t="s">
        <v>573</v>
      </c>
      <c r="E5376" s="12">
        <v>25</v>
      </c>
      <c r="F5376" s="12">
        <v>2</v>
      </c>
      <c r="G5376" s="12">
        <v>120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7" spans="1:14">
      <c r="A5377" s="11" t="s">
        <v>1619</v>
      </c>
      <c r="B5377" s="12">
        <v>25</v>
      </c>
      <c r="C5377" s="12">
        <v>25</v>
      </c>
      <c r="D5377" s="12" t="s">
        <v>545</v>
      </c>
      <c r="E5377" s="12">
        <v>25</v>
      </c>
      <c r="F5377" s="12">
        <v>1</v>
      </c>
      <c r="G5377" s="12">
        <v>50</v>
      </c>
      <c r="H5377" s="12">
        <v>0</v>
      </c>
      <c r="I5377" s="12">
        <v>246</v>
      </c>
      <c r="J5377" s="12">
        <v>0</v>
      </c>
      <c r="K5377" s="12">
        <v>0</v>
      </c>
      <c r="L5377" s="12">
        <v>0</v>
      </c>
      <c r="M5377" s="12">
        <v>0</v>
      </c>
      <c r="N5377" s="12">
        <v>0</v>
      </c>
    </row>
    <row r="5378" spans="1:14">
      <c r="A5378" s="11" t="s">
        <v>1619</v>
      </c>
      <c r="B5378" s="12">
        <v>25</v>
      </c>
      <c r="C5378" s="12">
        <v>25</v>
      </c>
      <c r="D5378" s="12" t="s">
        <v>544</v>
      </c>
      <c r="E5378" s="12">
        <v>25</v>
      </c>
      <c r="F5378" s="12">
        <v>1</v>
      </c>
      <c r="G5378" s="12">
        <v>50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1619</v>
      </c>
      <c r="B5379" s="12">
        <v>25</v>
      </c>
      <c r="C5379" s="12">
        <v>25</v>
      </c>
      <c r="D5379" s="12" t="s">
        <v>543</v>
      </c>
      <c r="E5379" s="12">
        <v>25</v>
      </c>
      <c r="F5379" s="12">
        <v>1</v>
      </c>
      <c r="G5379" s="12">
        <v>50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1" spans="1:14">
      <c r="A5381" s="11" t="s">
        <v>1620</v>
      </c>
      <c r="B5381" s="12">
        <v>25</v>
      </c>
      <c r="C5381" s="12">
        <v>25</v>
      </c>
      <c r="D5381" s="12" t="s">
        <v>579</v>
      </c>
      <c r="E5381" s="12">
        <v>25</v>
      </c>
      <c r="F5381" s="12">
        <v>7</v>
      </c>
      <c r="G5381" s="12">
        <v>15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1620</v>
      </c>
      <c r="B5382" s="12">
        <v>25</v>
      </c>
      <c r="C5382" s="12">
        <v>25</v>
      </c>
      <c r="D5382" s="12" t="s">
        <v>577</v>
      </c>
      <c r="E5382" s="12">
        <v>25</v>
      </c>
      <c r="F5382" s="12">
        <v>7</v>
      </c>
      <c r="G5382" s="12">
        <v>15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1620</v>
      </c>
      <c r="B5383" s="12">
        <v>25</v>
      </c>
      <c r="C5383" s="12">
        <v>25</v>
      </c>
      <c r="D5383" s="12" t="s">
        <v>580</v>
      </c>
      <c r="E5383" s="12">
        <v>25</v>
      </c>
      <c r="F5383" s="12">
        <v>10</v>
      </c>
      <c r="G5383" s="12">
        <v>15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1620</v>
      </c>
      <c r="B5384" s="12">
        <v>25</v>
      </c>
      <c r="C5384" s="12">
        <v>25</v>
      </c>
      <c r="D5384" s="12" t="s">
        <v>574</v>
      </c>
      <c r="E5384" s="12">
        <v>25</v>
      </c>
      <c r="F5384" s="12">
        <v>7</v>
      </c>
      <c r="G5384" s="12">
        <v>15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1620</v>
      </c>
      <c r="B5385" s="12">
        <v>25</v>
      </c>
      <c r="C5385" s="12">
        <v>25</v>
      </c>
      <c r="D5385" s="12" t="s">
        <v>590</v>
      </c>
      <c r="E5385" s="12">
        <v>25</v>
      </c>
      <c r="F5385" s="12">
        <v>10</v>
      </c>
      <c r="G5385" s="12">
        <v>15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1620</v>
      </c>
      <c r="B5386" s="12">
        <v>25</v>
      </c>
      <c r="C5386" s="12">
        <v>25</v>
      </c>
      <c r="D5386" s="12" t="s">
        <v>582</v>
      </c>
      <c r="E5386" s="12">
        <v>25</v>
      </c>
      <c r="F5386" s="12">
        <v>3</v>
      </c>
      <c r="G5386" s="12">
        <v>15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1620</v>
      </c>
      <c r="B5387" s="12">
        <v>25</v>
      </c>
      <c r="C5387" s="12">
        <v>25</v>
      </c>
      <c r="D5387" s="12" t="s">
        <v>578</v>
      </c>
      <c r="E5387" s="12">
        <v>25</v>
      </c>
      <c r="F5387" s="12">
        <v>2</v>
      </c>
      <c r="G5387" s="12">
        <v>120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8" spans="1:14">
      <c r="A5388" s="11" t="s">
        <v>1620</v>
      </c>
      <c r="B5388" s="12">
        <v>25</v>
      </c>
      <c r="C5388" s="12">
        <v>25</v>
      </c>
      <c r="D5388" s="12" t="s">
        <v>545</v>
      </c>
      <c r="E5388" s="12">
        <v>25</v>
      </c>
      <c r="F5388" s="12">
        <v>1</v>
      </c>
      <c r="G5388" s="12">
        <v>50</v>
      </c>
      <c r="H5388" s="12">
        <v>0</v>
      </c>
      <c r="I5388" s="12">
        <v>246</v>
      </c>
      <c r="J5388" s="12">
        <v>0</v>
      </c>
      <c r="K5388" s="12">
        <v>0</v>
      </c>
      <c r="L5388" s="12">
        <v>0</v>
      </c>
      <c r="M5388" s="12">
        <v>0</v>
      </c>
      <c r="N5388" s="12">
        <v>0</v>
      </c>
    </row>
    <row r="5389" spans="1:14">
      <c r="A5389" s="11" t="s">
        <v>1620</v>
      </c>
      <c r="B5389" s="12">
        <v>25</v>
      </c>
      <c r="C5389" s="12">
        <v>25</v>
      </c>
      <c r="D5389" s="12" t="s">
        <v>544</v>
      </c>
      <c r="E5389" s="12">
        <v>25</v>
      </c>
      <c r="F5389" s="12">
        <v>1</v>
      </c>
      <c r="G5389" s="12">
        <v>50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1620</v>
      </c>
      <c r="B5390" s="12">
        <v>25</v>
      </c>
      <c r="C5390" s="12">
        <v>25</v>
      </c>
      <c r="D5390" s="12" t="s">
        <v>543</v>
      </c>
      <c r="E5390" s="12">
        <v>25</v>
      </c>
      <c r="F5390" s="12">
        <v>1</v>
      </c>
      <c r="G5390" s="12">
        <v>50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2" spans="1:14">
      <c r="A5392" s="11" t="s">
        <v>1621</v>
      </c>
      <c r="B5392" s="12">
        <v>25</v>
      </c>
      <c r="C5392" s="12">
        <v>25</v>
      </c>
      <c r="D5392" s="12" t="s">
        <v>579</v>
      </c>
      <c r="E5392" s="12">
        <v>25</v>
      </c>
      <c r="F5392" s="12">
        <v>7</v>
      </c>
      <c r="G5392" s="12">
        <v>15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1621</v>
      </c>
      <c r="B5393" s="12">
        <v>25</v>
      </c>
      <c r="C5393" s="12">
        <v>25</v>
      </c>
      <c r="D5393" s="12" t="s">
        <v>577</v>
      </c>
      <c r="E5393" s="12">
        <v>25</v>
      </c>
      <c r="F5393" s="12">
        <v>7</v>
      </c>
      <c r="G5393" s="12">
        <v>15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1621</v>
      </c>
      <c r="B5394" s="12">
        <v>25</v>
      </c>
      <c r="C5394" s="12">
        <v>25</v>
      </c>
      <c r="D5394" s="12" t="s">
        <v>580</v>
      </c>
      <c r="E5394" s="12">
        <v>25</v>
      </c>
      <c r="F5394" s="12">
        <v>10</v>
      </c>
      <c r="G5394" s="12">
        <v>15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1621</v>
      </c>
      <c r="B5395" s="12">
        <v>25</v>
      </c>
      <c r="C5395" s="12">
        <v>25</v>
      </c>
      <c r="D5395" s="12" t="s">
        <v>574</v>
      </c>
      <c r="E5395" s="12">
        <v>25</v>
      </c>
      <c r="F5395" s="12">
        <v>7</v>
      </c>
      <c r="G5395" s="12">
        <v>15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1621</v>
      </c>
      <c r="B5396" s="12">
        <v>25</v>
      </c>
      <c r="C5396" s="12">
        <v>25</v>
      </c>
      <c r="D5396" s="12" t="s">
        <v>590</v>
      </c>
      <c r="E5396" s="12">
        <v>25</v>
      </c>
      <c r="F5396" s="12">
        <v>10</v>
      </c>
      <c r="G5396" s="12">
        <v>15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1621</v>
      </c>
      <c r="B5397" s="12">
        <v>25</v>
      </c>
      <c r="C5397" s="12">
        <v>25</v>
      </c>
      <c r="D5397" s="12" t="s">
        <v>582</v>
      </c>
      <c r="E5397" s="12">
        <v>25</v>
      </c>
      <c r="F5397" s="12">
        <v>3</v>
      </c>
      <c r="G5397" s="12">
        <v>15</v>
      </c>
      <c r="H5397" s="12">
        <v>0</v>
      </c>
      <c r="I5397" s="12">
        <v>1</v>
      </c>
    </row>
    <row r="5398" spans="1:14">
      <c r="A5398" s="11" t="s">
        <v>1621</v>
      </c>
      <c r="B5398" s="12">
        <v>25</v>
      </c>
      <c r="C5398" s="12">
        <v>25</v>
      </c>
      <c r="D5398" s="12" t="s">
        <v>576</v>
      </c>
      <c r="E5398" s="12">
        <v>25</v>
      </c>
      <c r="F5398" s="12">
        <v>2</v>
      </c>
      <c r="G5398" s="12">
        <v>120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399" spans="1:14">
      <c r="A5399" s="11" t="s">
        <v>1621</v>
      </c>
      <c r="B5399" s="12">
        <v>25</v>
      </c>
      <c r="C5399" s="12">
        <v>25</v>
      </c>
      <c r="D5399" s="12" t="s">
        <v>545</v>
      </c>
      <c r="E5399" s="12">
        <v>25</v>
      </c>
      <c r="F5399" s="12">
        <v>1</v>
      </c>
      <c r="G5399" s="12">
        <v>50</v>
      </c>
      <c r="H5399" s="12">
        <v>0</v>
      </c>
      <c r="I5399" s="12">
        <v>246</v>
      </c>
      <c r="J5399" s="12">
        <v>0</v>
      </c>
      <c r="K5399" s="12">
        <v>0</v>
      </c>
      <c r="L5399" s="12">
        <v>0</v>
      </c>
      <c r="M5399" s="12">
        <v>0</v>
      </c>
      <c r="N5399" s="12">
        <v>0</v>
      </c>
    </row>
    <row r="5400" spans="1:14">
      <c r="A5400" s="11" t="s">
        <v>1621</v>
      </c>
      <c r="B5400" s="12">
        <v>25</v>
      </c>
      <c r="C5400" s="12">
        <v>25</v>
      </c>
      <c r="D5400" s="12" t="s">
        <v>544</v>
      </c>
      <c r="E5400" s="12">
        <v>25</v>
      </c>
      <c r="F5400" s="12">
        <v>1</v>
      </c>
      <c r="G5400" s="12">
        <v>50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1621</v>
      </c>
      <c r="B5401" s="12">
        <v>25</v>
      </c>
      <c r="C5401" s="12">
        <v>25</v>
      </c>
      <c r="D5401" s="12" t="s">
        <v>543</v>
      </c>
      <c r="E5401" s="12">
        <v>25</v>
      </c>
      <c r="F5401" s="12">
        <v>1</v>
      </c>
      <c r="G5401" s="12">
        <v>50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3" spans="1:14">
      <c r="A5403" s="11" t="s">
        <v>1622</v>
      </c>
      <c r="B5403" s="12">
        <v>25</v>
      </c>
      <c r="C5403" s="12">
        <v>25</v>
      </c>
      <c r="D5403" s="12" t="s">
        <v>579</v>
      </c>
      <c r="E5403" s="12">
        <v>25</v>
      </c>
      <c r="F5403" s="12">
        <v>7</v>
      </c>
      <c r="G5403" s="12">
        <v>15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1622</v>
      </c>
      <c r="B5404" s="12">
        <v>25</v>
      </c>
      <c r="C5404" s="12">
        <v>25</v>
      </c>
      <c r="D5404" s="12" t="s">
        <v>577</v>
      </c>
      <c r="E5404" s="12">
        <v>25</v>
      </c>
      <c r="F5404" s="12">
        <v>7</v>
      </c>
      <c r="G5404" s="12">
        <v>15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1622</v>
      </c>
      <c r="B5405" s="12">
        <v>25</v>
      </c>
      <c r="C5405" s="12">
        <v>25</v>
      </c>
      <c r="D5405" s="12" t="s">
        <v>580</v>
      </c>
      <c r="E5405" s="12">
        <v>25</v>
      </c>
      <c r="F5405" s="12">
        <v>10</v>
      </c>
      <c r="G5405" s="12">
        <v>15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1622</v>
      </c>
      <c r="B5406" s="12">
        <v>25</v>
      </c>
      <c r="C5406" s="12">
        <v>25</v>
      </c>
      <c r="D5406" s="12" t="s">
        <v>574</v>
      </c>
      <c r="E5406" s="12">
        <v>25</v>
      </c>
      <c r="F5406" s="12">
        <v>7</v>
      </c>
      <c r="G5406" s="12">
        <v>15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1622</v>
      </c>
      <c r="B5407" s="12">
        <v>25</v>
      </c>
      <c r="C5407" s="12">
        <v>25</v>
      </c>
      <c r="D5407" s="12" t="s">
        <v>590</v>
      </c>
      <c r="E5407" s="12">
        <v>25</v>
      </c>
      <c r="F5407" s="12">
        <v>10</v>
      </c>
      <c r="G5407" s="12">
        <v>15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1622</v>
      </c>
      <c r="B5408" s="12">
        <v>25</v>
      </c>
      <c r="C5408" s="12">
        <v>25</v>
      </c>
      <c r="D5408" s="12" t="s">
        <v>582</v>
      </c>
      <c r="E5408" s="12">
        <v>25</v>
      </c>
      <c r="F5408" s="12">
        <v>3</v>
      </c>
      <c r="G5408" s="12">
        <v>15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1622</v>
      </c>
      <c r="B5409" s="12">
        <v>25</v>
      </c>
      <c r="C5409" s="12">
        <v>25</v>
      </c>
      <c r="D5409" s="12" t="s">
        <v>589</v>
      </c>
      <c r="E5409" s="12">
        <v>25</v>
      </c>
      <c r="F5409" s="12">
        <v>2</v>
      </c>
      <c r="G5409" s="12">
        <v>120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0" spans="1:14">
      <c r="A5410" s="11" t="s">
        <v>1622</v>
      </c>
      <c r="B5410" s="12">
        <v>25</v>
      </c>
      <c r="C5410" s="12">
        <v>25</v>
      </c>
      <c r="D5410" s="12" t="s">
        <v>545</v>
      </c>
      <c r="E5410" s="12">
        <v>25</v>
      </c>
      <c r="F5410" s="12">
        <v>1</v>
      </c>
      <c r="G5410" s="12">
        <v>50</v>
      </c>
      <c r="H5410" s="12">
        <v>0</v>
      </c>
      <c r="I5410" s="12">
        <v>246</v>
      </c>
      <c r="J5410" s="12">
        <v>0</v>
      </c>
      <c r="K5410" s="12">
        <v>0</v>
      </c>
      <c r="L5410" s="12">
        <v>0</v>
      </c>
      <c r="M5410" s="12">
        <v>0</v>
      </c>
      <c r="N5410" s="12">
        <v>0</v>
      </c>
    </row>
    <row r="5411" spans="1:14">
      <c r="A5411" s="11" t="s">
        <v>1622</v>
      </c>
      <c r="B5411" s="12">
        <v>25</v>
      </c>
      <c r="C5411" s="12">
        <v>25</v>
      </c>
      <c r="D5411" s="12" t="s">
        <v>544</v>
      </c>
      <c r="E5411" s="12">
        <v>25</v>
      </c>
      <c r="F5411" s="12">
        <v>1</v>
      </c>
      <c r="G5411" s="12">
        <v>50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1622</v>
      </c>
      <c r="B5412" s="12">
        <v>25</v>
      </c>
      <c r="C5412" s="12">
        <v>25</v>
      </c>
      <c r="D5412" s="12" t="s">
        <v>543</v>
      </c>
      <c r="E5412" s="12">
        <v>25</v>
      </c>
      <c r="F5412" s="12">
        <v>1</v>
      </c>
      <c r="G5412" s="12">
        <v>50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4" spans="1:14">
      <c r="A5414" s="11" t="s">
        <v>1623</v>
      </c>
      <c r="B5414" s="12">
        <v>25</v>
      </c>
      <c r="C5414" s="12">
        <v>25</v>
      </c>
      <c r="D5414" s="12" t="s">
        <v>579</v>
      </c>
      <c r="E5414" s="12">
        <v>25</v>
      </c>
      <c r="F5414" s="12">
        <v>7</v>
      </c>
      <c r="G5414" s="12">
        <v>15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1623</v>
      </c>
      <c r="B5415" s="12">
        <v>25</v>
      </c>
      <c r="C5415" s="12">
        <v>25</v>
      </c>
      <c r="D5415" s="12" t="s">
        <v>577</v>
      </c>
      <c r="E5415" s="12">
        <v>25</v>
      </c>
      <c r="F5415" s="12">
        <v>7</v>
      </c>
      <c r="G5415" s="12">
        <v>15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1623</v>
      </c>
      <c r="B5416" s="12">
        <v>25</v>
      </c>
      <c r="C5416" s="12">
        <v>25</v>
      </c>
      <c r="D5416" s="12" t="s">
        <v>580</v>
      </c>
      <c r="E5416" s="12">
        <v>25</v>
      </c>
      <c r="F5416" s="12">
        <v>10</v>
      </c>
      <c r="G5416" s="12">
        <v>15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1623</v>
      </c>
      <c r="B5417" s="12">
        <v>25</v>
      </c>
      <c r="C5417" s="12">
        <v>25</v>
      </c>
      <c r="D5417" s="12" t="s">
        <v>574</v>
      </c>
      <c r="E5417" s="12">
        <v>25</v>
      </c>
      <c r="F5417" s="12">
        <v>7</v>
      </c>
      <c r="G5417" s="12">
        <v>15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1623</v>
      </c>
      <c r="B5418" s="12">
        <v>25</v>
      </c>
      <c r="C5418" s="12">
        <v>25</v>
      </c>
      <c r="D5418" s="12" t="s">
        <v>590</v>
      </c>
      <c r="E5418" s="12">
        <v>25</v>
      </c>
      <c r="F5418" s="12">
        <v>10</v>
      </c>
      <c r="G5418" s="12">
        <v>15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1623</v>
      </c>
      <c r="B5419" s="12">
        <v>25</v>
      </c>
      <c r="C5419" s="12">
        <v>25</v>
      </c>
      <c r="D5419" s="12" t="s">
        <v>582</v>
      </c>
      <c r="E5419" s="12">
        <v>25</v>
      </c>
      <c r="F5419" s="12">
        <v>3</v>
      </c>
      <c r="G5419" s="12">
        <v>15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1623</v>
      </c>
      <c r="B5420" s="12">
        <v>25</v>
      </c>
      <c r="C5420" s="12">
        <v>25</v>
      </c>
      <c r="D5420" s="12" t="s">
        <v>573</v>
      </c>
      <c r="E5420" s="12">
        <v>25</v>
      </c>
      <c r="F5420" s="12">
        <v>2</v>
      </c>
      <c r="G5420" s="12">
        <v>120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1" spans="1:14">
      <c r="A5421" s="11" t="s">
        <v>1623</v>
      </c>
      <c r="B5421" s="12">
        <v>25</v>
      </c>
      <c r="C5421" s="12">
        <v>25</v>
      </c>
      <c r="D5421" s="12" t="s">
        <v>545</v>
      </c>
      <c r="E5421" s="12">
        <v>25</v>
      </c>
      <c r="F5421" s="12">
        <v>1</v>
      </c>
      <c r="G5421" s="12">
        <v>50</v>
      </c>
      <c r="H5421" s="12">
        <v>0</v>
      </c>
      <c r="I5421" s="12">
        <v>246</v>
      </c>
      <c r="J5421" s="12">
        <v>0</v>
      </c>
      <c r="K5421" s="12">
        <v>0</v>
      </c>
      <c r="L5421" s="12">
        <v>0</v>
      </c>
      <c r="M5421" s="12">
        <v>0</v>
      </c>
      <c r="N5421" s="12">
        <v>0</v>
      </c>
    </row>
    <row r="5422" spans="1:14">
      <c r="A5422" s="11" t="s">
        <v>1623</v>
      </c>
      <c r="B5422" s="12">
        <v>25</v>
      </c>
      <c r="C5422" s="12">
        <v>25</v>
      </c>
      <c r="D5422" s="12" t="s">
        <v>544</v>
      </c>
      <c r="E5422" s="12">
        <v>25</v>
      </c>
      <c r="F5422" s="12">
        <v>1</v>
      </c>
      <c r="G5422" s="12">
        <v>50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1623</v>
      </c>
      <c r="B5423" s="12">
        <v>25</v>
      </c>
      <c r="C5423" s="12">
        <v>25</v>
      </c>
      <c r="D5423" s="12" t="s">
        <v>543</v>
      </c>
      <c r="E5423" s="12">
        <v>25</v>
      </c>
      <c r="F5423" s="12">
        <v>1</v>
      </c>
      <c r="G5423" s="12">
        <v>50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5" spans="1:14">
      <c r="A5425" s="11" t="s">
        <v>1624</v>
      </c>
      <c r="B5425" s="12">
        <v>25</v>
      </c>
      <c r="C5425" s="12">
        <v>25</v>
      </c>
      <c r="D5425" s="12" t="s">
        <v>579</v>
      </c>
      <c r="E5425" s="12">
        <v>25</v>
      </c>
      <c r="F5425" s="12">
        <v>7</v>
      </c>
      <c r="G5425" s="12">
        <v>15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1624</v>
      </c>
      <c r="B5426" s="12">
        <v>25</v>
      </c>
      <c r="C5426" s="12">
        <v>25</v>
      </c>
      <c r="D5426" s="12" t="s">
        <v>577</v>
      </c>
      <c r="E5426" s="12">
        <v>25</v>
      </c>
      <c r="F5426" s="12">
        <v>7</v>
      </c>
      <c r="G5426" s="12">
        <v>15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1624</v>
      </c>
      <c r="B5427" s="12">
        <v>25</v>
      </c>
      <c r="C5427" s="12">
        <v>25</v>
      </c>
      <c r="D5427" s="12" t="s">
        <v>580</v>
      </c>
      <c r="E5427" s="12">
        <v>25</v>
      </c>
      <c r="F5427" s="12">
        <v>10</v>
      </c>
      <c r="G5427" s="12">
        <v>15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1624</v>
      </c>
      <c r="B5428" s="12">
        <v>25</v>
      </c>
      <c r="C5428" s="12">
        <v>25</v>
      </c>
      <c r="D5428" s="12" t="s">
        <v>574</v>
      </c>
      <c r="E5428" s="12">
        <v>25</v>
      </c>
      <c r="F5428" s="12">
        <v>7</v>
      </c>
      <c r="G5428" s="12">
        <v>15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1624</v>
      </c>
      <c r="B5429" s="12">
        <v>25</v>
      </c>
      <c r="C5429" s="12">
        <v>25</v>
      </c>
      <c r="D5429" s="12" t="s">
        <v>590</v>
      </c>
      <c r="E5429" s="12">
        <v>25</v>
      </c>
      <c r="F5429" s="12">
        <v>10</v>
      </c>
      <c r="G5429" s="12">
        <v>15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1624</v>
      </c>
      <c r="B5430" s="12">
        <v>25</v>
      </c>
      <c r="C5430" s="12">
        <v>25</v>
      </c>
      <c r="D5430" s="12" t="s">
        <v>582</v>
      </c>
      <c r="E5430" s="12">
        <v>25</v>
      </c>
      <c r="F5430" s="12">
        <v>3</v>
      </c>
      <c r="G5430" s="12">
        <v>15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1624</v>
      </c>
      <c r="B5431" s="12">
        <v>25</v>
      </c>
      <c r="C5431" s="12">
        <v>25</v>
      </c>
      <c r="D5431" s="12" t="s">
        <v>578</v>
      </c>
      <c r="E5431" s="12">
        <v>25</v>
      </c>
      <c r="F5431" s="12">
        <v>2</v>
      </c>
      <c r="G5431" s="12">
        <v>120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2" spans="1:14">
      <c r="A5432" s="11" t="s">
        <v>1624</v>
      </c>
      <c r="B5432" s="12">
        <v>25</v>
      </c>
      <c r="C5432" s="12">
        <v>25</v>
      </c>
      <c r="D5432" s="12" t="s">
        <v>545</v>
      </c>
      <c r="E5432" s="12">
        <v>25</v>
      </c>
      <c r="F5432" s="12">
        <v>1</v>
      </c>
      <c r="G5432" s="12">
        <v>50</v>
      </c>
      <c r="H5432" s="12">
        <v>0</v>
      </c>
      <c r="I5432" s="12">
        <v>246</v>
      </c>
      <c r="J5432" s="12">
        <v>0</v>
      </c>
      <c r="K5432" s="12">
        <v>0</v>
      </c>
      <c r="L5432" s="12">
        <v>0</v>
      </c>
      <c r="M5432" s="12">
        <v>0</v>
      </c>
      <c r="N5432" s="12">
        <v>0</v>
      </c>
    </row>
    <row r="5433" spans="1:14">
      <c r="A5433" s="11" t="s">
        <v>1624</v>
      </c>
      <c r="B5433" s="12">
        <v>25</v>
      </c>
      <c r="C5433" s="12">
        <v>25</v>
      </c>
      <c r="D5433" s="12" t="s">
        <v>544</v>
      </c>
      <c r="E5433" s="12">
        <v>25</v>
      </c>
      <c r="F5433" s="12">
        <v>1</v>
      </c>
      <c r="G5433" s="12">
        <v>50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1624</v>
      </c>
      <c r="B5434" s="12">
        <v>25</v>
      </c>
      <c r="C5434" s="12">
        <v>25</v>
      </c>
      <c r="D5434" s="12" t="s">
        <v>543</v>
      </c>
      <c r="E5434" s="12">
        <v>25</v>
      </c>
      <c r="F5434" s="12">
        <v>1</v>
      </c>
      <c r="G5434" s="12">
        <v>50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6" spans="1:14">
      <c r="A5436" s="11" t="s">
        <v>1625</v>
      </c>
      <c r="B5436" s="12">
        <v>25</v>
      </c>
      <c r="C5436" s="12">
        <v>25</v>
      </c>
      <c r="D5436" s="12" t="s">
        <v>579</v>
      </c>
      <c r="E5436" s="12">
        <v>25</v>
      </c>
      <c r="F5436" s="12">
        <v>7</v>
      </c>
      <c r="G5436" s="12">
        <v>15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1625</v>
      </c>
      <c r="B5437" s="12">
        <v>25</v>
      </c>
      <c r="C5437" s="12">
        <v>25</v>
      </c>
      <c r="D5437" s="12" t="s">
        <v>577</v>
      </c>
      <c r="E5437" s="12">
        <v>25</v>
      </c>
      <c r="F5437" s="12">
        <v>7</v>
      </c>
      <c r="G5437" s="12">
        <v>15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1625</v>
      </c>
      <c r="B5438" s="12">
        <v>25</v>
      </c>
      <c r="C5438" s="12">
        <v>25</v>
      </c>
      <c r="D5438" s="12" t="s">
        <v>580</v>
      </c>
      <c r="E5438" s="12">
        <v>25</v>
      </c>
      <c r="F5438" s="12">
        <v>10</v>
      </c>
      <c r="G5438" s="12">
        <v>15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1625</v>
      </c>
      <c r="B5439" s="12">
        <v>25</v>
      </c>
      <c r="C5439" s="12">
        <v>25</v>
      </c>
      <c r="D5439" s="12" t="s">
        <v>574</v>
      </c>
      <c r="E5439" s="12">
        <v>25</v>
      </c>
      <c r="F5439" s="12">
        <v>7</v>
      </c>
      <c r="G5439" s="12">
        <v>15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1625</v>
      </c>
      <c r="B5440" s="12">
        <v>25</v>
      </c>
      <c r="C5440" s="12">
        <v>25</v>
      </c>
      <c r="D5440" s="12" t="s">
        <v>590</v>
      </c>
      <c r="E5440" s="12">
        <v>25</v>
      </c>
      <c r="F5440" s="12">
        <v>10</v>
      </c>
      <c r="G5440" s="12">
        <v>15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1625</v>
      </c>
      <c r="B5441" s="12">
        <v>25</v>
      </c>
      <c r="C5441" s="12">
        <v>25</v>
      </c>
      <c r="D5441" s="12" t="s">
        <v>582</v>
      </c>
      <c r="E5441" s="12">
        <v>25</v>
      </c>
      <c r="F5441" s="12">
        <v>3</v>
      </c>
      <c r="G5441" s="12">
        <v>15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1625</v>
      </c>
      <c r="B5442" s="12">
        <v>25</v>
      </c>
      <c r="C5442" s="12">
        <v>25</v>
      </c>
      <c r="D5442" s="12" t="s">
        <v>576</v>
      </c>
      <c r="E5442" s="12">
        <v>25</v>
      </c>
      <c r="F5442" s="12">
        <v>2</v>
      </c>
      <c r="G5442" s="12">
        <v>120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3" spans="1:14">
      <c r="A5443" s="11" t="s">
        <v>1625</v>
      </c>
      <c r="B5443" s="12">
        <v>25</v>
      </c>
      <c r="C5443" s="12">
        <v>25</v>
      </c>
      <c r="D5443" s="12" t="s">
        <v>545</v>
      </c>
      <c r="E5443" s="12">
        <v>25</v>
      </c>
      <c r="F5443" s="12">
        <v>1</v>
      </c>
      <c r="G5443" s="12">
        <v>50</v>
      </c>
      <c r="H5443" s="12">
        <v>0</v>
      </c>
      <c r="I5443" s="12">
        <v>246</v>
      </c>
      <c r="J5443" s="12">
        <v>0</v>
      </c>
      <c r="K5443" s="12">
        <v>0</v>
      </c>
      <c r="L5443" s="12">
        <v>0</v>
      </c>
      <c r="M5443" s="12">
        <v>0</v>
      </c>
      <c r="N5443" s="12">
        <v>0</v>
      </c>
    </row>
    <row r="5444" spans="1:14">
      <c r="A5444" s="11" t="s">
        <v>1625</v>
      </c>
      <c r="B5444" s="12">
        <v>25</v>
      </c>
      <c r="C5444" s="12">
        <v>25</v>
      </c>
      <c r="D5444" s="12" t="s">
        <v>544</v>
      </c>
      <c r="E5444" s="12">
        <v>25</v>
      </c>
      <c r="F5444" s="12">
        <v>1</v>
      </c>
      <c r="G5444" s="12">
        <v>50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1625</v>
      </c>
      <c r="B5445" s="12">
        <v>25</v>
      </c>
      <c r="C5445" s="12">
        <v>25</v>
      </c>
      <c r="D5445" s="12" t="s">
        <v>543</v>
      </c>
      <c r="E5445" s="12">
        <v>25</v>
      </c>
      <c r="F5445" s="12">
        <v>1</v>
      </c>
      <c r="G5445" s="12">
        <v>50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7" spans="1:14">
      <c r="A5447" s="11" t="s">
        <v>1626</v>
      </c>
      <c r="B5447" s="12">
        <v>25</v>
      </c>
      <c r="C5447" s="12">
        <v>25</v>
      </c>
      <c r="D5447" s="12" t="s">
        <v>579</v>
      </c>
      <c r="E5447" s="12">
        <v>25</v>
      </c>
      <c r="F5447" s="12">
        <v>7</v>
      </c>
      <c r="G5447" s="12">
        <v>15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1626</v>
      </c>
      <c r="B5448" s="12">
        <v>25</v>
      </c>
      <c r="C5448" s="12">
        <v>25</v>
      </c>
      <c r="D5448" s="12" t="s">
        <v>577</v>
      </c>
      <c r="E5448" s="12">
        <v>25</v>
      </c>
      <c r="F5448" s="12">
        <v>7</v>
      </c>
      <c r="G5448" s="12">
        <v>15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1626</v>
      </c>
      <c r="B5449" s="12">
        <v>25</v>
      </c>
      <c r="C5449" s="12">
        <v>25</v>
      </c>
      <c r="D5449" s="12" t="s">
        <v>580</v>
      </c>
      <c r="E5449" s="12">
        <v>25</v>
      </c>
      <c r="F5449" s="12">
        <v>10</v>
      </c>
      <c r="G5449" s="12">
        <v>15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1626</v>
      </c>
      <c r="B5450" s="12">
        <v>25</v>
      </c>
      <c r="C5450" s="12">
        <v>25</v>
      </c>
      <c r="D5450" s="12" t="s">
        <v>574</v>
      </c>
      <c r="E5450" s="12">
        <v>25</v>
      </c>
      <c r="F5450" s="12">
        <v>7</v>
      </c>
      <c r="G5450" s="12">
        <v>15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1626</v>
      </c>
      <c r="B5451" s="12">
        <v>25</v>
      </c>
      <c r="C5451" s="12">
        <v>25</v>
      </c>
      <c r="D5451" s="12" t="s">
        <v>590</v>
      </c>
      <c r="E5451" s="12">
        <v>25</v>
      </c>
      <c r="F5451" s="12">
        <v>10</v>
      </c>
      <c r="G5451" s="12">
        <v>15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1626</v>
      </c>
      <c r="B5452" s="12">
        <v>25</v>
      </c>
      <c r="C5452" s="12">
        <v>25</v>
      </c>
      <c r="D5452" s="12" t="s">
        <v>582</v>
      </c>
      <c r="E5452" s="12">
        <v>25</v>
      </c>
      <c r="F5452" s="12">
        <v>3</v>
      </c>
      <c r="G5452" s="12">
        <v>15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1626</v>
      </c>
      <c r="B5453" s="12">
        <v>25</v>
      </c>
      <c r="C5453" s="12">
        <v>25</v>
      </c>
      <c r="D5453" s="12" t="s">
        <v>589</v>
      </c>
      <c r="E5453" s="12">
        <v>25</v>
      </c>
      <c r="F5453" s="12">
        <v>2</v>
      </c>
      <c r="G5453" s="12">
        <v>120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4" spans="1:14">
      <c r="A5454" s="11" t="s">
        <v>1626</v>
      </c>
      <c r="B5454" s="12">
        <v>25</v>
      </c>
      <c r="C5454" s="12">
        <v>25</v>
      </c>
      <c r="D5454" s="12" t="s">
        <v>545</v>
      </c>
      <c r="E5454" s="12">
        <v>25</v>
      </c>
      <c r="F5454" s="12">
        <v>1</v>
      </c>
      <c r="G5454" s="12">
        <v>50</v>
      </c>
      <c r="H5454" s="12">
        <v>0</v>
      </c>
      <c r="I5454" s="12">
        <v>246</v>
      </c>
      <c r="J5454" s="12">
        <v>0</v>
      </c>
      <c r="K5454" s="12">
        <v>0</v>
      </c>
      <c r="L5454" s="12">
        <v>0</v>
      </c>
      <c r="M5454" s="12">
        <v>0</v>
      </c>
      <c r="N5454" s="12">
        <v>0</v>
      </c>
    </row>
    <row r="5455" spans="1:14">
      <c r="A5455" s="11" t="s">
        <v>1626</v>
      </c>
      <c r="B5455" s="12">
        <v>25</v>
      </c>
      <c r="C5455" s="12">
        <v>25</v>
      </c>
      <c r="D5455" s="12" t="s">
        <v>544</v>
      </c>
      <c r="E5455" s="12">
        <v>25</v>
      </c>
      <c r="F5455" s="12">
        <v>1</v>
      </c>
      <c r="G5455" s="12">
        <v>50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1626</v>
      </c>
      <c r="B5456" s="12">
        <v>25</v>
      </c>
      <c r="C5456" s="12">
        <v>25</v>
      </c>
      <c r="D5456" s="12" t="s">
        <v>543</v>
      </c>
      <c r="E5456" s="12">
        <v>25</v>
      </c>
      <c r="F5456" s="12">
        <v>1</v>
      </c>
      <c r="G5456" s="12">
        <v>50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8" spans="1:14">
      <c r="A5458" s="11" t="s">
        <v>1627</v>
      </c>
      <c r="B5458" s="12">
        <v>25</v>
      </c>
      <c r="C5458" s="12">
        <v>25</v>
      </c>
      <c r="D5458" s="12" t="s">
        <v>579</v>
      </c>
      <c r="E5458" s="12">
        <v>25</v>
      </c>
      <c r="F5458" s="12">
        <v>7</v>
      </c>
      <c r="G5458" s="12">
        <v>15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1627</v>
      </c>
      <c r="B5459" s="12">
        <v>25</v>
      </c>
      <c r="C5459" s="12">
        <v>25</v>
      </c>
      <c r="D5459" s="12" t="s">
        <v>577</v>
      </c>
      <c r="E5459" s="12">
        <v>25</v>
      </c>
      <c r="F5459" s="12">
        <v>7</v>
      </c>
      <c r="G5459" s="12">
        <v>15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1627</v>
      </c>
      <c r="B5460" s="12">
        <v>25</v>
      </c>
      <c r="C5460" s="12">
        <v>25</v>
      </c>
      <c r="D5460" s="12" t="s">
        <v>580</v>
      </c>
      <c r="E5460" s="12">
        <v>25</v>
      </c>
      <c r="F5460" s="12">
        <v>10</v>
      </c>
      <c r="G5460" s="12">
        <v>15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1627</v>
      </c>
      <c r="B5461" s="12">
        <v>25</v>
      </c>
      <c r="C5461" s="12">
        <v>25</v>
      </c>
      <c r="D5461" s="12" t="s">
        <v>574</v>
      </c>
      <c r="E5461" s="12">
        <v>25</v>
      </c>
      <c r="F5461" s="12">
        <v>7</v>
      </c>
      <c r="G5461" s="12">
        <v>15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1627</v>
      </c>
      <c r="B5462" s="12">
        <v>25</v>
      </c>
      <c r="C5462" s="12">
        <v>25</v>
      </c>
      <c r="D5462" s="12" t="s">
        <v>590</v>
      </c>
      <c r="E5462" s="12">
        <v>25</v>
      </c>
      <c r="F5462" s="12">
        <v>10</v>
      </c>
      <c r="G5462" s="12">
        <v>15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1627</v>
      </c>
      <c r="B5463" s="12">
        <v>25</v>
      </c>
      <c r="C5463" s="12">
        <v>25</v>
      </c>
      <c r="D5463" s="12" t="s">
        <v>582</v>
      </c>
      <c r="E5463" s="12">
        <v>25</v>
      </c>
      <c r="F5463" s="12">
        <v>3</v>
      </c>
      <c r="G5463" s="12">
        <v>15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1627</v>
      </c>
      <c r="B5464" s="12">
        <v>25</v>
      </c>
      <c r="C5464" s="12">
        <v>25</v>
      </c>
      <c r="D5464" s="12" t="s">
        <v>573</v>
      </c>
      <c r="E5464" s="12">
        <v>25</v>
      </c>
      <c r="F5464" s="12">
        <v>2</v>
      </c>
      <c r="G5464" s="12">
        <v>120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5" spans="1:14">
      <c r="A5465" s="11" t="s">
        <v>1627</v>
      </c>
      <c r="B5465" s="12">
        <v>25</v>
      </c>
      <c r="C5465" s="12">
        <v>25</v>
      </c>
      <c r="D5465" s="12" t="s">
        <v>545</v>
      </c>
      <c r="E5465" s="12">
        <v>25</v>
      </c>
      <c r="F5465" s="12">
        <v>1</v>
      </c>
      <c r="G5465" s="12">
        <v>50</v>
      </c>
      <c r="H5465" s="12">
        <v>0</v>
      </c>
      <c r="I5465" s="12">
        <v>246</v>
      </c>
      <c r="J5465" s="12">
        <v>0</v>
      </c>
      <c r="K5465" s="12">
        <v>0</v>
      </c>
      <c r="L5465" s="12">
        <v>0</v>
      </c>
      <c r="M5465" s="12">
        <v>0</v>
      </c>
      <c r="N5465" s="12">
        <v>0</v>
      </c>
    </row>
    <row r="5466" spans="1:14">
      <c r="A5466" s="11" t="s">
        <v>1627</v>
      </c>
      <c r="B5466" s="12">
        <v>25</v>
      </c>
      <c r="C5466" s="12">
        <v>25</v>
      </c>
      <c r="D5466" s="12" t="s">
        <v>544</v>
      </c>
      <c r="E5466" s="12">
        <v>25</v>
      </c>
      <c r="F5466" s="12">
        <v>1</v>
      </c>
      <c r="G5466" s="12">
        <v>50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1627</v>
      </c>
      <c r="B5467" s="12">
        <v>25</v>
      </c>
      <c r="C5467" s="12">
        <v>25</v>
      </c>
      <c r="D5467" s="12" t="s">
        <v>543</v>
      </c>
      <c r="E5467" s="12">
        <v>25</v>
      </c>
      <c r="F5467" s="12">
        <v>1</v>
      </c>
      <c r="G5467" s="12">
        <v>50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9" spans="1:14">
      <c r="A5469" s="11" t="s">
        <v>1628</v>
      </c>
      <c r="B5469" s="12">
        <v>25</v>
      </c>
      <c r="C5469" s="12">
        <v>25</v>
      </c>
      <c r="D5469" s="12" t="s">
        <v>579</v>
      </c>
      <c r="E5469" s="12">
        <v>25</v>
      </c>
      <c r="F5469" s="12">
        <v>7</v>
      </c>
      <c r="G5469" s="12">
        <v>15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1628</v>
      </c>
      <c r="B5470" s="12">
        <v>25</v>
      </c>
      <c r="C5470" s="12">
        <v>25</v>
      </c>
      <c r="D5470" s="12" t="s">
        <v>577</v>
      </c>
      <c r="E5470" s="12">
        <v>25</v>
      </c>
      <c r="F5470" s="12">
        <v>7</v>
      </c>
      <c r="G5470" s="12">
        <v>15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1628</v>
      </c>
      <c r="B5471" s="12">
        <v>25</v>
      </c>
      <c r="C5471" s="12">
        <v>25</v>
      </c>
      <c r="D5471" s="12" t="s">
        <v>580</v>
      </c>
      <c r="E5471" s="12">
        <v>25</v>
      </c>
      <c r="F5471" s="12">
        <v>10</v>
      </c>
      <c r="G5471" s="12">
        <v>15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1628</v>
      </c>
      <c r="B5472" s="12">
        <v>25</v>
      </c>
      <c r="C5472" s="12">
        <v>25</v>
      </c>
      <c r="D5472" s="12" t="s">
        <v>574</v>
      </c>
      <c r="E5472" s="12">
        <v>25</v>
      </c>
      <c r="F5472" s="12">
        <v>7</v>
      </c>
      <c r="G5472" s="12">
        <v>15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1628</v>
      </c>
      <c r="B5473" s="12">
        <v>25</v>
      </c>
      <c r="C5473" s="12">
        <v>25</v>
      </c>
      <c r="D5473" s="12" t="s">
        <v>590</v>
      </c>
      <c r="E5473" s="12">
        <v>25</v>
      </c>
      <c r="F5473" s="12">
        <v>10</v>
      </c>
      <c r="G5473" s="12">
        <v>15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1628</v>
      </c>
      <c r="B5474" s="12">
        <v>25</v>
      </c>
      <c r="C5474" s="12">
        <v>25</v>
      </c>
      <c r="D5474" s="12" t="s">
        <v>582</v>
      </c>
      <c r="E5474" s="12">
        <v>25</v>
      </c>
      <c r="F5474" s="12">
        <v>3</v>
      </c>
      <c r="G5474" s="12">
        <v>15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1628</v>
      </c>
      <c r="B5475" s="12">
        <v>25</v>
      </c>
      <c r="C5475" s="12">
        <v>25</v>
      </c>
      <c r="D5475" s="12" t="s">
        <v>578</v>
      </c>
      <c r="E5475" s="12">
        <v>25</v>
      </c>
      <c r="F5475" s="12">
        <v>2</v>
      </c>
      <c r="G5475" s="12">
        <v>120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6" spans="1:14">
      <c r="A5476" s="11" t="s">
        <v>1628</v>
      </c>
      <c r="B5476" s="12">
        <v>25</v>
      </c>
      <c r="C5476" s="12">
        <v>25</v>
      </c>
      <c r="D5476" s="12" t="s">
        <v>545</v>
      </c>
      <c r="E5476" s="12">
        <v>25</v>
      </c>
      <c r="F5476" s="12">
        <v>1</v>
      </c>
      <c r="G5476" s="12">
        <v>50</v>
      </c>
      <c r="H5476" s="12">
        <v>0</v>
      </c>
      <c r="I5476" s="12">
        <v>246</v>
      </c>
      <c r="J5476" s="12">
        <v>0</v>
      </c>
      <c r="K5476" s="12">
        <v>0</v>
      </c>
      <c r="L5476" s="12">
        <v>0</v>
      </c>
      <c r="M5476" s="12">
        <v>0</v>
      </c>
      <c r="N5476" s="12">
        <v>0</v>
      </c>
    </row>
    <row r="5477" spans="1:14">
      <c r="A5477" s="11" t="s">
        <v>1628</v>
      </c>
      <c r="B5477" s="12">
        <v>25</v>
      </c>
      <c r="C5477" s="12">
        <v>25</v>
      </c>
      <c r="D5477" s="12" t="s">
        <v>544</v>
      </c>
      <c r="E5477" s="12">
        <v>25</v>
      </c>
      <c r="F5477" s="12">
        <v>1</v>
      </c>
      <c r="G5477" s="12">
        <v>50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1628</v>
      </c>
      <c r="B5478" s="12">
        <v>25</v>
      </c>
      <c r="C5478" s="12">
        <v>25</v>
      </c>
      <c r="D5478" s="12" t="s">
        <v>543</v>
      </c>
      <c r="E5478" s="12">
        <v>25</v>
      </c>
      <c r="F5478" s="12">
        <v>1</v>
      </c>
      <c r="G5478" s="12">
        <v>50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80" spans="1:14">
      <c r="A5480" s="11" t="s">
        <v>1629</v>
      </c>
      <c r="B5480" s="12">
        <v>25</v>
      </c>
      <c r="C5480" s="12">
        <v>25</v>
      </c>
      <c r="D5480" s="12" t="s">
        <v>579</v>
      </c>
      <c r="E5480" s="12">
        <v>25</v>
      </c>
      <c r="F5480" s="12">
        <v>7</v>
      </c>
      <c r="G5480" s="12">
        <v>15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1629</v>
      </c>
      <c r="B5481" s="12">
        <v>25</v>
      </c>
      <c r="C5481" s="12">
        <v>25</v>
      </c>
      <c r="D5481" s="12" t="s">
        <v>577</v>
      </c>
      <c r="E5481" s="12">
        <v>25</v>
      </c>
      <c r="F5481" s="12">
        <v>7</v>
      </c>
      <c r="G5481" s="12">
        <v>15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1629</v>
      </c>
      <c r="B5482" s="12">
        <v>25</v>
      </c>
      <c r="C5482" s="12">
        <v>25</v>
      </c>
      <c r="D5482" s="12" t="s">
        <v>580</v>
      </c>
      <c r="E5482" s="12">
        <v>25</v>
      </c>
      <c r="F5482" s="12">
        <v>10</v>
      </c>
      <c r="G5482" s="12">
        <v>15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1629</v>
      </c>
      <c r="B5483" s="12">
        <v>25</v>
      </c>
      <c r="C5483" s="12">
        <v>25</v>
      </c>
      <c r="D5483" s="12" t="s">
        <v>574</v>
      </c>
      <c r="E5483" s="12">
        <v>25</v>
      </c>
      <c r="F5483" s="12">
        <v>7</v>
      </c>
      <c r="G5483" s="12">
        <v>15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1629</v>
      </c>
      <c r="B5484" s="12">
        <v>25</v>
      </c>
      <c r="C5484" s="12">
        <v>25</v>
      </c>
      <c r="D5484" s="12" t="s">
        <v>590</v>
      </c>
      <c r="E5484" s="12">
        <v>25</v>
      </c>
      <c r="F5484" s="12">
        <v>10</v>
      </c>
      <c r="G5484" s="12">
        <v>15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1629</v>
      </c>
      <c r="B5485" s="12">
        <v>25</v>
      </c>
      <c r="C5485" s="12">
        <v>25</v>
      </c>
      <c r="D5485" s="12" t="s">
        <v>582</v>
      </c>
      <c r="E5485" s="12">
        <v>25</v>
      </c>
      <c r="F5485" s="12">
        <v>3</v>
      </c>
      <c r="G5485" s="12">
        <v>15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1629</v>
      </c>
      <c r="B5486" s="12">
        <v>25</v>
      </c>
      <c r="C5486" s="12">
        <v>25</v>
      </c>
      <c r="D5486" s="12" t="s">
        <v>576</v>
      </c>
      <c r="E5486" s="12">
        <v>25</v>
      </c>
      <c r="F5486" s="12">
        <v>2</v>
      </c>
      <c r="G5486" s="12">
        <v>120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7" spans="1:14">
      <c r="A5487" s="11" t="s">
        <v>1629</v>
      </c>
      <c r="B5487" s="12">
        <v>25</v>
      </c>
      <c r="C5487" s="12">
        <v>25</v>
      </c>
      <c r="D5487" s="12" t="s">
        <v>545</v>
      </c>
      <c r="E5487" s="12">
        <v>25</v>
      </c>
      <c r="F5487" s="12">
        <v>1</v>
      </c>
      <c r="G5487" s="12">
        <v>50</v>
      </c>
      <c r="H5487" s="12">
        <v>0</v>
      </c>
      <c r="I5487" s="12">
        <v>246</v>
      </c>
      <c r="J5487" s="12">
        <v>0</v>
      </c>
      <c r="K5487" s="12">
        <v>0</v>
      </c>
      <c r="L5487" s="12">
        <v>0</v>
      </c>
      <c r="M5487" s="12">
        <v>0</v>
      </c>
      <c r="N5487" s="12">
        <v>0</v>
      </c>
    </row>
    <row r="5488" spans="1:14">
      <c r="A5488" s="11" t="s">
        <v>1629</v>
      </c>
      <c r="B5488" s="12">
        <v>25</v>
      </c>
      <c r="C5488" s="12">
        <v>25</v>
      </c>
      <c r="D5488" s="12" t="s">
        <v>544</v>
      </c>
      <c r="E5488" s="12">
        <v>25</v>
      </c>
      <c r="F5488" s="12">
        <v>1</v>
      </c>
      <c r="G5488" s="12">
        <v>50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1629</v>
      </c>
      <c r="B5489" s="12">
        <v>25</v>
      </c>
      <c r="C5489" s="12">
        <v>25</v>
      </c>
      <c r="D5489" s="12" t="s">
        <v>543</v>
      </c>
      <c r="E5489" s="12">
        <v>25</v>
      </c>
      <c r="F5489" s="12">
        <v>1</v>
      </c>
      <c r="G5489" s="12">
        <v>50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1" spans="1:14">
      <c r="A5491" s="11" t="s">
        <v>1630</v>
      </c>
      <c r="B5491" s="12">
        <v>25</v>
      </c>
      <c r="C5491" s="12">
        <v>25</v>
      </c>
      <c r="D5491" s="12" t="s">
        <v>579</v>
      </c>
      <c r="E5491" s="12">
        <v>25</v>
      </c>
      <c r="F5491" s="12">
        <v>7</v>
      </c>
      <c r="G5491" s="12">
        <v>15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1630</v>
      </c>
      <c r="B5492" s="12">
        <v>25</v>
      </c>
      <c r="C5492" s="12">
        <v>25</v>
      </c>
      <c r="D5492" s="12" t="s">
        <v>577</v>
      </c>
      <c r="E5492" s="12">
        <v>25</v>
      </c>
      <c r="F5492" s="12">
        <v>7</v>
      </c>
      <c r="G5492" s="12">
        <v>15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1630</v>
      </c>
      <c r="B5493" s="12">
        <v>25</v>
      </c>
      <c r="C5493" s="12">
        <v>25</v>
      </c>
      <c r="D5493" s="12" t="s">
        <v>580</v>
      </c>
      <c r="E5493" s="12">
        <v>25</v>
      </c>
      <c r="F5493" s="12">
        <v>10</v>
      </c>
      <c r="G5493" s="12">
        <v>15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1630</v>
      </c>
      <c r="B5494" s="12">
        <v>25</v>
      </c>
      <c r="C5494" s="12">
        <v>25</v>
      </c>
      <c r="D5494" s="12" t="s">
        <v>574</v>
      </c>
      <c r="E5494" s="12">
        <v>25</v>
      </c>
      <c r="F5494" s="12">
        <v>7</v>
      </c>
      <c r="G5494" s="12">
        <v>15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1630</v>
      </c>
      <c r="B5495" s="12">
        <v>25</v>
      </c>
      <c r="C5495" s="12">
        <v>25</v>
      </c>
      <c r="D5495" s="12" t="s">
        <v>590</v>
      </c>
      <c r="E5495" s="12">
        <v>25</v>
      </c>
      <c r="F5495" s="12">
        <v>10</v>
      </c>
      <c r="G5495" s="12">
        <v>15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1630</v>
      </c>
      <c r="B5496" s="12">
        <v>25</v>
      </c>
      <c r="C5496" s="12">
        <v>25</v>
      </c>
      <c r="D5496" s="12" t="s">
        <v>582</v>
      </c>
      <c r="E5496" s="12">
        <v>25</v>
      </c>
      <c r="F5496" s="12">
        <v>3</v>
      </c>
      <c r="G5496" s="12">
        <v>15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1630</v>
      </c>
      <c r="B5497" s="12">
        <v>25</v>
      </c>
      <c r="C5497" s="12">
        <v>25</v>
      </c>
      <c r="D5497" s="12" t="s">
        <v>589</v>
      </c>
      <c r="E5497" s="12">
        <v>25</v>
      </c>
      <c r="F5497" s="12">
        <v>2</v>
      </c>
      <c r="G5497" s="12">
        <v>120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8" spans="1:14">
      <c r="A5498" s="11" t="s">
        <v>1630</v>
      </c>
      <c r="B5498" s="12">
        <v>25</v>
      </c>
      <c r="C5498" s="12">
        <v>25</v>
      </c>
      <c r="D5498" s="12" t="s">
        <v>545</v>
      </c>
      <c r="E5498" s="12">
        <v>25</v>
      </c>
      <c r="F5498" s="12">
        <v>1</v>
      </c>
      <c r="G5498" s="12">
        <v>50</v>
      </c>
      <c r="H5498" s="12">
        <v>0</v>
      </c>
      <c r="I5498" s="12">
        <v>246</v>
      </c>
      <c r="J5498" s="12">
        <v>0</v>
      </c>
      <c r="K5498" s="12">
        <v>0</v>
      </c>
      <c r="L5498" s="12">
        <v>0</v>
      </c>
      <c r="M5498" s="12">
        <v>0</v>
      </c>
      <c r="N5498" s="12">
        <v>0</v>
      </c>
    </row>
    <row r="5499" spans="1:14">
      <c r="A5499" s="11" t="s">
        <v>1630</v>
      </c>
      <c r="B5499" s="12">
        <v>25</v>
      </c>
      <c r="C5499" s="12">
        <v>25</v>
      </c>
      <c r="D5499" s="12" t="s">
        <v>544</v>
      </c>
      <c r="E5499" s="12">
        <v>25</v>
      </c>
      <c r="F5499" s="12">
        <v>1</v>
      </c>
      <c r="G5499" s="12">
        <v>50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1630</v>
      </c>
      <c r="B5500" s="12">
        <v>25</v>
      </c>
      <c r="C5500" s="12">
        <v>25</v>
      </c>
      <c r="D5500" s="12" t="s">
        <v>543</v>
      </c>
      <c r="E5500" s="12">
        <v>25</v>
      </c>
      <c r="F5500" s="12">
        <v>1</v>
      </c>
      <c r="G5500" s="12">
        <v>50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2" spans="1:14">
      <c r="A5502" s="11" t="s">
        <v>1631</v>
      </c>
      <c r="B5502" s="12">
        <v>25</v>
      </c>
      <c r="C5502" s="12">
        <v>25</v>
      </c>
      <c r="D5502" s="12" t="s">
        <v>579</v>
      </c>
      <c r="E5502" s="12">
        <v>25</v>
      </c>
      <c r="F5502" s="12">
        <v>7</v>
      </c>
      <c r="G5502" s="12">
        <v>15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1631</v>
      </c>
      <c r="B5503" s="12">
        <v>25</v>
      </c>
      <c r="C5503" s="12">
        <v>25</v>
      </c>
      <c r="D5503" s="12" t="s">
        <v>577</v>
      </c>
      <c r="E5503" s="12">
        <v>25</v>
      </c>
      <c r="F5503" s="12">
        <v>7</v>
      </c>
      <c r="G5503" s="12">
        <v>15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1631</v>
      </c>
      <c r="B5504" s="12">
        <v>25</v>
      </c>
      <c r="C5504" s="12">
        <v>25</v>
      </c>
      <c r="D5504" s="12" t="s">
        <v>580</v>
      </c>
      <c r="E5504" s="12">
        <v>25</v>
      </c>
      <c r="F5504" s="12">
        <v>10</v>
      </c>
      <c r="G5504" s="12">
        <v>15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1631</v>
      </c>
      <c r="B5505" s="12">
        <v>25</v>
      </c>
      <c r="C5505" s="12">
        <v>25</v>
      </c>
      <c r="D5505" s="12" t="s">
        <v>574</v>
      </c>
      <c r="E5505" s="12">
        <v>25</v>
      </c>
      <c r="F5505" s="12">
        <v>7</v>
      </c>
      <c r="G5505" s="12">
        <v>15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1631</v>
      </c>
      <c r="B5506" s="12">
        <v>25</v>
      </c>
      <c r="C5506" s="12">
        <v>25</v>
      </c>
      <c r="D5506" s="12" t="s">
        <v>590</v>
      </c>
      <c r="E5506" s="12">
        <v>25</v>
      </c>
      <c r="F5506" s="12">
        <v>10</v>
      </c>
      <c r="G5506" s="12">
        <v>15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1631</v>
      </c>
      <c r="B5507" s="12">
        <v>25</v>
      </c>
      <c r="C5507" s="12">
        <v>25</v>
      </c>
      <c r="D5507" s="12" t="s">
        <v>582</v>
      </c>
      <c r="E5507" s="12">
        <v>25</v>
      </c>
      <c r="F5507" s="12">
        <v>3</v>
      </c>
      <c r="G5507" s="12">
        <v>15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1631</v>
      </c>
      <c r="B5508" s="12">
        <v>25</v>
      </c>
      <c r="C5508" s="12">
        <v>25</v>
      </c>
      <c r="D5508" s="12" t="s">
        <v>573</v>
      </c>
      <c r="E5508" s="12">
        <v>25</v>
      </c>
      <c r="F5508" s="12">
        <v>2</v>
      </c>
      <c r="G5508" s="12">
        <v>120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09" spans="1:14">
      <c r="A5509" s="11" t="s">
        <v>1631</v>
      </c>
      <c r="B5509" s="12">
        <v>25</v>
      </c>
      <c r="C5509" s="12">
        <v>25</v>
      </c>
      <c r="D5509" s="12" t="s">
        <v>545</v>
      </c>
      <c r="E5509" s="12">
        <v>25</v>
      </c>
      <c r="F5509" s="12">
        <v>1</v>
      </c>
      <c r="G5509" s="12">
        <v>50</v>
      </c>
      <c r="H5509" s="12">
        <v>0</v>
      </c>
      <c r="I5509" s="12">
        <v>246</v>
      </c>
      <c r="J5509" s="12">
        <v>0</v>
      </c>
      <c r="K5509" s="12">
        <v>0</v>
      </c>
      <c r="L5509" s="12">
        <v>0</v>
      </c>
      <c r="M5509" s="12">
        <v>0</v>
      </c>
      <c r="N5509" s="12">
        <v>0</v>
      </c>
    </row>
    <row r="5510" spans="1:14">
      <c r="A5510" s="11" t="s">
        <v>1631</v>
      </c>
      <c r="B5510" s="12">
        <v>25</v>
      </c>
      <c r="C5510" s="12">
        <v>25</v>
      </c>
      <c r="D5510" s="12" t="s">
        <v>544</v>
      </c>
      <c r="E5510" s="12">
        <v>25</v>
      </c>
      <c r="F5510" s="12">
        <v>1</v>
      </c>
      <c r="G5510" s="12">
        <v>50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1631</v>
      </c>
      <c r="B5511" s="12">
        <v>25</v>
      </c>
      <c r="C5511" s="12">
        <v>25</v>
      </c>
      <c r="D5511" s="12" t="s">
        <v>543</v>
      </c>
      <c r="E5511" s="12">
        <v>25</v>
      </c>
      <c r="F5511" s="12">
        <v>1</v>
      </c>
      <c r="G5511" s="12">
        <v>50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3" spans="1:14">
      <c r="A5513" s="11" t="s">
        <v>1632</v>
      </c>
      <c r="B5513" s="12">
        <v>25</v>
      </c>
      <c r="C5513" s="12">
        <v>25</v>
      </c>
      <c r="D5513" s="12" t="s">
        <v>579</v>
      </c>
      <c r="E5513" s="12">
        <v>25</v>
      </c>
      <c r="F5513" s="12">
        <v>7</v>
      </c>
      <c r="G5513" s="12">
        <v>15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1632</v>
      </c>
      <c r="B5514" s="12">
        <v>25</v>
      </c>
      <c r="C5514" s="12">
        <v>25</v>
      </c>
      <c r="D5514" s="12" t="s">
        <v>577</v>
      </c>
      <c r="E5514" s="12">
        <v>25</v>
      </c>
      <c r="F5514" s="12">
        <v>7</v>
      </c>
      <c r="G5514" s="12">
        <v>15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1632</v>
      </c>
      <c r="B5515" s="12">
        <v>25</v>
      </c>
      <c r="C5515" s="12">
        <v>25</v>
      </c>
      <c r="D5515" s="12" t="s">
        <v>580</v>
      </c>
      <c r="E5515" s="12">
        <v>25</v>
      </c>
      <c r="F5515" s="12">
        <v>10</v>
      </c>
      <c r="G5515" s="12">
        <v>15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1632</v>
      </c>
      <c r="B5516" s="12">
        <v>25</v>
      </c>
      <c r="C5516" s="12">
        <v>25</v>
      </c>
      <c r="D5516" s="12" t="s">
        <v>574</v>
      </c>
      <c r="E5516" s="12">
        <v>25</v>
      </c>
      <c r="F5516" s="12">
        <v>7</v>
      </c>
      <c r="G5516" s="12">
        <v>15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1632</v>
      </c>
      <c r="B5517" s="12">
        <v>25</v>
      </c>
      <c r="C5517" s="12">
        <v>25</v>
      </c>
      <c r="D5517" s="12" t="s">
        <v>590</v>
      </c>
      <c r="E5517" s="12">
        <v>25</v>
      </c>
      <c r="F5517" s="12">
        <v>10</v>
      </c>
      <c r="G5517" s="12">
        <v>15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1632</v>
      </c>
      <c r="B5518" s="12">
        <v>25</v>
      </c>
      <c r="C5518" s="12">
        <v>25</v>
      </c>
      <c r="D5518" s="12" t="s">
        <v>582</v>
      </c>
      <c r="E5518" s="12">
        <v>25</v>
      </c>
      <c r="F5518" s="12">
        <v>3</v>
      </c>
      <c r="G5518" s="12">
        <v>15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1632</v>
      </c>
      <c r="B5519" s="12">
        <v>25</v>
      </c>
      <c r="C5519" s="12">
        <v>25</v>
      </c>
      <c r="D5519" s="12" t="s">
        <v>578</v>
      </c>
      <c r="E5519" s="12">
        <v>25</v>
      </c>
      <c r="F5519" s="12">
        <v>2</v>
      </c>
      <c r="G5519" s="12">
        <v>120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0" spans="1:14">
      <c r="A5520" s="11" t="s">
        <v>1632</v>
      </c>
      <c r="B5520" s="12">
        <v>25</v>
      </c>
      <c r="C5520" s="12">
        <v>25</v>
      </c>
      <c r="D5520" s="12" t="s">
        <v>545</v>
      </c>
      <c r="E5520" s="12">
        <v>25</v>
      </c>
      <c r="F5520" s="12">
        <v>1</v>
      </c>
      <c r="G5520" s="12">
        <v>50</v>
      </c>
      <c r="H5520" s="12">
        <v>0</v>
      </c>
      <c r="I5520" s="12">
        <v>246</v>
      </c>
      <c r="J5520" s="12">
        <v>0</v>
      </c>
      <c r="K5520" s="12">
        <v>0</v>
      </c>
      <c r="L5520" s="12">
        <v>0</v>
      </c>
      <c r="M5520" s="12">
        <v>0</v>
      </c>
      <c r="N5520" s="12">
        <v>0</v>
      </c>
    </row>
    <row r="5521" spans="1:14">
      <c r="A5521" s="11" t="s">
        <v>1632</v>
      </c>
      <c r="B5521" s="12">
        <v>25</v>
      </c>
      <c r="C5521" s="12">
        <v>25</v>
      </c>
      <c r="D5521" s="12" t="s">
        <v>544</v>
      </c>
      <c r="E5521" s="12">
        <v>25</v>
      </c>
      <c r="F5521" s="12">
        <v>1</v>
      </c>
      <c r="G5521" s="12">
        <v>50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1632</v>
      </c>
      <c r="B5522" s="12">
        <v>25</v>
      </c>
      <c r="C5522" s="12">
        <v>25</v>
      </c>
      <c r="D5522" s="12" t="s">
        <v>543</v>
      </c>
      <c r="E5522" s="12">
        <v>25</v>
      </c>
      <c r="F5522" s="12">
        <v>1</v>
      </c>
      <c r="G5522" s="12">
        <v>50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4" spans="1:14">
      <c r="A5524" s="11" t="s">
        <v>1633</v>
      </c>
      <c r="B5524" s="12">
        <v>25</v>
      </c>
      <c r="C5524" s="12">
        <v>25</v>
      </c>
      <c r="D5524" s="12" t="s">
        <v>579</v>
      </c>
      <c r="E5524" s="12">
        <v>25</v>
      </c>
      <c r="F5524" s="12">
        <v>7</v>
      </c>
      <c r="G5524" s="12">
        <v>15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1633</v>
      </c>
      <c r="B5525" s="12">
        <v>25</v>
      </c>
      <c r="C5525" s="12">
        <v>25</v>
      </c>
      <c r="D5525" s="12" t="s">
        <v>577</v>
      </c>
      <c r="E5525" s="12">
        <v>25</v>
      </c>
      <c r="F5525" s="12">
        <v>7</v>
      </c>
      <c r="G5525" s="12">
        <v>15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1633</v>
      </c>
      <c r="B5526" s="12">
        <v>25</v>
      </c>
      <c r="C5526" s="12">
        <v>25</v>
      </c>
      <c r="D5526" s="12" t="s">
        <v>580</v>
      </c>
      <c r="E5526" s="12">
        <v>25</v>
      </c>
      <c r="F5526" s="12">
        <v>10</v>
      </c>
      <c r="G5526" s="12">
        <v>15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1633</v>
      </c>
      <c r="B5527" s="12">
        <v>25</v>
      </c>
      <c r="C5527" s="12">
        <v>25</v>
      </c>
      <c r="D5527" s="12" t="s">
        <v>574</v>
      </c>
      <c r="E5527" s="12">
        <v>25</v>
      </c>
      <c r="F5527" s="12">
        <v>7</v>
      </c>
      <c r="G5527" s="12">
        <v>15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1633</v>
      </c>
      <c r="B5528" s="12">
        <v>25</v>
      </c>
      <c r="C5528" s="12">
        <v>25</v>
      </c>
      <c r="D5528" s="12" t="s">
        <v>590</v>
      </c>
      <c r="E5528" s="12">
        <v>25</v>
      </c>
      <c r="F5528" s="12">
        <v>10</v>
      </c>
      <c r="G5528" s="12">
        <v>15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1633</v>
      </c>
      <c r="B5529" s="12">
        <v>25</v>
      </c>
      <c r="C5529" s="12">
        <v>25</v>
      </c>
      <c r="D5529" s="12" t="s">
        <v>582</v>
      </c>
      <c r="E5529" s="12">
        <v>25</v>
      </c>
      <c r="F5529" s="12">
        <v>3</v>
      </c>
      <c r="G5529" s="12">
        <v>15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1633</v>
      </c>
      <c r="B5530" s="12">
        <v>25</v>
      </c>
      <c r="C5530" s="12">
        <v>25</v>
      </c>
      <c r="D5530" s="12" t="s">
        <v>576</v>
      </c>
      <c r="E5530" s="12">
        <v>25</v>
      </c>
      <c r="F5530" s="12">
        <v>2</v>
      </c>
      <c r="G5530" s="12">
        <v>120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1" spans="1:14">
      <c r="A5531" s="11" t="s">
        <v>1633</v>
      </c>
      <c r="B5531" s="12">
        <v>25</v>
      </c>
      <c r="C5531" s="12">
        <v>25</v>
      </c>
      <c r="D5531" s="12" t="s">
        <v>545</v>
      </c>
      <c r="E5531" s="12">
        <v>25</v>
      </c>
      <c r="F5531" s="12">
        <v>1</v>
      </c>
      <c r="G5531" s="12">
        <v>50</v>
      </c>
      <c r="H5531" s="12">
        <v>0</v>
      </c>
      <c r="I5531" s="12">
        <v>246</v>
      </c>
      <c r="J5531" s="12">
        <v>0</v>
      </c>
      <c r="K5531" s="12">
        <v>0</v>
      </c>
      <c r="L5531" s="12">
        <v>0</v>
      </c>
      <c r="M5531" s="12">
        <v>0</v>
      </c>
      <c r="N5531" s="12">
        <v>0</v>
      </c>
    </row>
    <row r="5532" spans="1:14">
      <c r="A5532" s="11" t="s">
        <v>1633</v>
      </c>
      <c r="B5532" s="12">
        <v>25</v>
      </c>
      <c r="C5532" s="12">
        <v>25</v>
      </c>
      <c r="D5532" s="12" t="s">
        <v>544</v>
      </c>
      <c r="E5532" s="12">
        <v>25</v>
      </c>
      <c r="F5532" s="12">
        <v>1</v>
      </c>
      <c r="G5532" s="12">
        <v>50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1633</v>
      </c>
      <c r="B5533" s="12">
        <v>25</v>
      </c>
      <c r="C5533" s="12">
        <v>25</v>
      </c>
      <c r="D5533" s="12" t="s">
        <v>543</v>
      </c>
      <c r="E5533" s="12">
        <v>25</v>
      </c>
      <c r="F5533" s="12">
        <v>1</v>
      </c>
      <c r="G5533" s="12">
        <v>50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5" spans="1:14">
      <c r="A5535" s="11" t="s">
        <v>1634</v>
      </c>
      <c r="B5535" s="12">
        <v>25</v>
      </c>
      <c r="C5535" s="12">
        <v>25</v>
      </c>
      <c r="D5535" s="12" t="s">
        <v>579</v>
      </c>
      <c r="E5535" s="12">
        <v>25</v>
      </c>
      <c r="F5535" s="12">
        <v>7</v>
      </c>
      <c r="G5535" s="12">
        <v>15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1634</v>
      </c>
      <c r="B5536" s="12">
        <v>25</v>
      </c>
      <c r="C5536" s="12">
        <v>25</v>
      </c>
      <c r="D5536" s="12" t="s">
        <v>577</v>
      </c>
      <c r="E5536" s="12">
        <v>25</v>
      </c>
      <c r="F5536" s="12">
        <v>7</v>
      </c>
      <c r="G5536" s="12">
        <v>15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1634</v>
      </c>
      <c r="B5537" s="12">
        <v>25</v>
      </c>
      <c r="C5537" s="12">
        <v>25</v>
      </c>
      <c r="D5537" s="12" t="s">
        <v>580</v>
      </c>
      <c r="E5537" s="12">
        <v>25</v>
      </c>
      <c r="F5537" s="12">
        <v>10</v>
      </c>
      <c r="G5537" s="12">
        <v>15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1634</v>
      </c>
      <c r="B5538" s="12">
        <v>25</v>
      </c>
      <c r="C5538" s="12">
        <v>25</v>
      </c>
      <c r="D5538" s="12" t="s">
        <v>574</v>
      </c>
      <c r="E5538" s="12">
        <v>25</v>
      </c>
      <c r="F5538" s="12">
        <v>7</v>
      </c>
      <c r="G5538" s="12">
        <v>15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1634</v>
      </c>
      <c r="B5539" s="12">
        <v>25</v>
      </c>
      <c r="C5539" s="12">
        <v>25</v>
      </c>
      <c r="D5539" s="12" t="s">
        <v>590</v>
      </c>
      <c r="E5539" s="12">
        <v>25</v>
      </c>
      <c r="F5539" s="12">
        <v>10</v>
      </c>
      <c r="G5539" s="12">
        <v>15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1634</v>
      </c>
      <c r="B5540" s="12">
        <v>25</v>
      </c>
      <c r="C5540" s="12">
        <v>25</v>
      </c>
      <c r="D5540" s="12" t="s">
        <v>582</v>
      </c>
      <c r="E5540" s="12">
        <v>25</v>
      </c>
      <c r="F5540" s="12">
        <v>3</v>
      </c>
      <c r="G5540" s="12">
        <v>15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1634</v>
      </c>
      <c r="B5541" s="12">
        <v>25</v>
      </c>
      <c r="C5541" s="12">
        <v>25</v>
      </c>
      <c r="D5541" s="12" t="s">
        <v>589</v>
      </c>
      <c r="E5541" s="12">
        <v>25</v>
      </c>
      <c r="F5541" s="12">
        <v>2</v>
      </c>
      <c r="G5541" s="12">
        <v>120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2" spans="1:14">
      <c r="A5542" s="11" t="s">
        <v>1634</v>
      </c>
      <c r="B5542" s="12">
        <v>25</v>
      </c>
      <c r="C5542" s="12">
        <v>25</v>
      </c>
      <c r="D5542" s="12" t="s">
        <v>545</v>
      </c>
      <c r="E5542" s="12">
        <v>25</v>
      </c>
      <c r="F5542" s="12">
        <v>1</v>
      </c>
      <c r="G5542" s="12">
        <v>50</v>
      </c>
      <c r="H5542" s="12">
        <v>0</v>
      </c>
      <c r="I5542" s="12">
        <v>246</v>
      </c>
      <c r="J5542" s="12">
        <v>0</v>
      </c>
      <c r="K5542" s="12">
        <v>0</v>
      </c>
      <c r="L5542" s="12">
        <v>0</v>
      </c>
      <c r="M5542" s="12">
        <v>0</v>
      </c>
      <c r="N5542" s="12">
        <v>0</v>
      </c>
    </row>
    <row r="5543" spans="1:14">
      <c r="A5543" s="11" t="s">
        <v>1634</v>
      </c>
      <c r="B5543" s="12">
        <v>25</v>
      </c>
      <c r="C5543" s="12">
        <v>25</v>
      </c>
      <c r="D5543" s="12" t="s">
        <v>544</v>
      </c>
      <c r="E5543" s="12">
        <v>25</v>
      </c>
      <c r="F5543" s="12">
        <v>1</v>
      </c>
      <c r="G5543" s="12">
        <v>50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1634</v>
      </c>
      <c r="B5544" s="12">
        <v>25</v>
      </c>
      <c r="C5544" s="12">
        <v>25</v>
      </c>
      <c r="D5544" s="12" t="s">
        <v>543</v>
      </c>
      <c r="E5544" s="12">
        <v>25</v>
      </c>
      <c r="F5544" s="12">
        <v>1</v>
      </c>
      <c r="G5544" s="12">
        <v>50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6" spans="1:14">
      <c r="A5546" s="11" t="s">
        <v>1635</v>
      </c>
      <c r="B5546" s="12">
        <v>25</v>
      </c>
      <c r="C5546" s="12">
        <v>25</v>
      </c>
      <c r="D5546" s="12" t="s">
        <v>579</v>
      </c>
      <c r="E5546" s="12">
        <v>25</v>
      </c>
      <c r="F5546" s="12">
        <v>7</v>
      </c>
      <c r="G5546" s="12">
        <v>15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1635</v>
      </c>
      <c r="B5547" s="12">
        <v>25</v>
      </c>
      <c r="C5547" s="12">
        <v>25</v>
      </c>
      <c r="D5547" s="12" t="s">
        <v>577</v>
      </c>
      <c r="E5547" s="12">
        <v>25</v>
      </c>
      <c r="F5547" s="12">
        <v>7</v>
      </c>
      <c r="G5547" s="12">
        <v>15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1635</v>
      </c>
      <c r="B5548" s="12">
        <v>25</v>
      </c>
      <c r="C5548" s="12">
        <v>25</v>
      </c>
      <c r="D5548" s="12" t="s">
        <v>580</v>
      </c>
      <c r="E5548" s="12">
        <v>25</v>
      </c>
      <c r="F5548" s="12">
        <v>10</v>
      </c>
      <c r="G5548" s="12">
        <v>15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1635</v>
      </c>
      <c r="B5549" s="12">
        <v>25</v>
      </c>
      <c r="C5549" s="12">
        <v>25</v>
      </c>
      <c r="D5549" s="12" t="s">
        <v>574</v>
      </c>
      <c r="E5549" s="12">
        <v>25</v>
      </c>
      <c r="F5549" s="12">
        <v>7</v>
      </c>
      <c r="G5549" s="12">
        <v>15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1635</v>
      </c>
      <c r="B5550" s="12">
        <v>25</v>
      </c>
      <c r="C5550" s="12">
        <v>25</v>
      </c>
      <c r="D5550" s="12" t="s">
        <v>590</v>
      </c>
      <c r="E5550" s="12">
        <v>25</v>
      </c>
      <c r="F5550" s="12">
        <v>10</v>
      </c>
      <c r="G5550" s="12">
        <v>15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1635</v>
      </c>
      <c r="B5551" s="12">
        <v>25</v>
      </c>
      <c r="C5551" s="12">
        <v>25</v>
      </c>
      <c r="D5551" s="12" t="s">
        <v>582</v>
      </c>
      <c r="E5551" s="12">
        <v>25</v>
      </c>
      <c r="F5551" s="12">
        <v>3</v>
      </c>
      <c r="G5551" s="12">
        <v>15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1635</v>
      </c>
      <c r="B5552" s="12">
        <v>25</v>
      </c>
      <c r="C5552" s="12">
        <v>25</v>
      </c>
      <c r="D5552" s="12" t="s">
        <v>573</v>
      </c>
      <c r="E5552" s="12">
        <v>25</v>
      </c>
      <c r="F5552" s="12">
        <v>2</v>
      </c>
      <c r="G5552" s="12">
        <v>120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3" spans="1:14">
      <c r="A5553" s="11" t="s">
        <v>1635</v>
      </c>
      <c r="B5553" s="12">
        <v>25</v>
      </c>
      <c r="C5553" s="12">
        <v>25</v>
      </c>
      <c r="D5553" s="12" t="s">
        <v>545</v>
      </c>
      <c r="E5553" s="12">
        <v>25</v>
      </c>
      <c r="F5553" s="12">
        <v>1</v>
      </c>
      <c r="G5553" s="12">
        <v>50</v>
      </c>
      <c r="H5553" s="12">
        <v>0</v>
      </c>
      <c r="I5553" s="12">
        <v>246</v>
      </c>
      <c r="J5553" s="12">
        <v>0</v>
      </c>
      <c r="K5553" s="12">
        <v>0</v>
      </c>
      <c r="L5553" s="12">
        <v>0</v>
      </c>
      <c r="M5553" s="12">
        <v>0</v>
      </c>
      <c r="N5553" s="12">
        <v>0</v>
      </c>
    </row>
    <row r="5554" spans="1:14">
      <c r="A5554" s="11" t="s">
        <v>1635</v>
      </c>
      <c r="B5554" s="12">
        <v>25</v>
      </c>
      <c r="C5554" s="12">
        <v>25</v>
      </c>
      <c r="D5554" s="12" t="s">
        <v>544</v>
      </c>
      <c r="E5554" s="12">
        <v>25</v>
      </c>
      <c r="F5554" s="12">
        <v>1</v>
      </c>
      <c r="G5554" s="12">
        <v>50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1635</v>
      </c>
      <c r="B5555" s="12">
        <v>25</v>
      </c>
      <c r="C5555" s="12">
        <v>25</v>
      </c>
      <c r="D5555" s="12" t="s">
        <v>543</v>
      </c>
      <c r="E5555" s="12">
        <v>25</v>
      </c>
      <c r="F5555" s="12">
        <v>1</v>
      </c>
      <c r="G5555" s="12">
        <v>50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7" spans="1:14">
      <c r="A5557" s="11" t="s">
        <v>1636</v>
      </c>
      <c r="B5557" s="12">
        <v>25</v>
      </c>
      <c r="C5557" s="12">
        <v>25</v>
      </c>
      <c r="D5557" s="12" t="s">
        <v>579</v>
      </c>
      <c r="E5557" s="12">
        <v>25</v>
      </c>
      <c r="F5557" s="12">
        <v>7</v>
      </c>
      <c r="G5557" s="12">
        <v>15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1636</v>
      </c>
      <c r="B5558" s="12">
        <v>25</v>
      </c>
      <c r="C5558" s="12">
        <v>25</v>
      </c>
      <c r="D5558" s="12" t="s">
        <v>577</v>
      </c>
      <c r="E5558" s="12">
        <v>25</v>
      </c>
      <c r="F5558" s="12">
        <v>7</v>
      </c>
      <c r="G5558" s="12">
        <v>15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1636</v>
      </c>
      <c r="B5559" s="12">
        <v>25</v>
      </c>
      <c r="C5559" s="12">
        <v>25</v>
      </c>
      <c r="D5559" s="12" t="s">
        <v>580</v>
      </c>
      <c r="E5559" s="12">
        <v>25</v>
      </c>
      <c r="F5559" s="12">
        <v>10</v>
      </c>
      <c r="G5559" s="12">
        <v>15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1636</v>
      </c>
      <c r="B5560" s="12">
        <v>25</v>
      </c>
      <c r="C5560" s="12">
        <v>25</v>
      </c>
      <c r="D5560" s="12" t="s">
        <v>574</v>
      </c>
      <c r="E5560" s="12">
        <v>25</v>
      </c>
      <c r="F5560" s="12">
        <v>7</v>
      </c>
      <c r="G5560" s="12">
        <v>15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1636</v>
      </c>
      <c r="B5561" s="12">
        <v>25</v>
      </c>
      <c r="C5561" s="12">
        <v>25</v>
      </c>
      <c r="D5561" s="12" t="s">
        <v>590</v>
      </c>
      <c r="E5561" s="12">
        <v>25</v>
      </c>
      <c r="F5561" s="12">
        <v>10</v>
      </c>
      <c r="G5561" s="12">
        <v>15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1636</v>
      </c>
      <c r="B5562" s="12">
        <v>25</v>
      </c>
      <c r="C5562" s="12">
        <v>25</v>
      </c>
      <c r="D5562" s="12" t="s">
        <v>582</v>
      </c>
      <c r="E5562" s="12">
        <v>25</v>
      </c>
      <c r="F5562" s="12">
        <v>3</v>
      </c>
      <c r="G5562" s="12">
        <v>15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1636</v>
      </c>
      <c r="B5563" s="12">
        <v>25</v>
      </c>
      <c r="C5563" s="12">
        <v>25</v>
      </c>
      <c r="D5563" s="12" t="s">
        <v>578</v>
      </c>
      <c r="E5563" s="12">
        <v>25</v>
      </c>
      <c r="F5563" s="12">
        <v>2</v>
      </c>
      <c r="G5563" s="12">
        <v>120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4" spans="1:14">
      <c r="A5564" s="11" t="s">
        <v>1636</v>
      </c>
      <c r="B5564" s="12">
        <v>25</v>
      </c>
      <c r="C5564" s="12">
        <v>25</v>
      </c>
      <c r="D5564" s="12" t="s">
        <v>545</v>
      </c>
      <c r="E5564" s="12">
        <v>25</v>
      </c>
      <c r="F5564" s="12">
        <v>1</v>
      </c>
      <c r="G5564" s="12">
        <v>50</v>
      </c>
      <c r="H5564" s="12">
        <v>0</v>
      </c>
      <c r="I5564" s="12">
        <v>246</v>
      </c>
      <c r="J5564" s="12">
        <v>0</v>
      </c>
      <c r="K5564" s="12">
        <v>0</v>
      </c>
      <c r="L5564" s="12">
        <v>0</v>
      </c>
      <c r="M5564" s="12">
        <v>0</v>
      </c>
      <c r="N5564" s="12">
        <v>0</v>
      </c>
    </row>
    <row r="5565" spans="1:14">
      <c r="A5565" s="11" t="s">
        <v>1636</v>
      </c>
      <c r="B5565" s="12">
        <v>25</v>
      </c>
      <c r="C5565" s="12">
        <v>25</v>
      </c>
      <c r="D5565" s="12" t="s">
        <v>544</v>
      </c>
      <c r="E5565" s="12">
        <v>25</v>
      </c>
      <c r="F5565" s="12">
        <v>1</v>
      </c>
      <c r="G5565" s="12">
        <v>50</v>
      </c>
      <c r="H5565" s="12">
        <v>0</v>
      </c>
      <c r="I5565" s="12">
        <v>246</v>
      </c>
      <c r="J5565" s="12">
        <v>0</v>
      </c>
      <c r="K5565" s="12">
        <v>0</v>
      </c>
      <c r="L5565" s="12">
        <v>0</v>
      </c>
      <c r="M5565" s="12">
        <v>0</v>
      </c>
      <c r="N5565" s="12">
        <v>0</v>
      </c>
    </row>
    <row r="5566" spans="1:14">
      <c r="A5566" s="11" t="s">
        <v>1636</v>
      </c>
      <c r="B5566" s="12">
        <v>25</v>
      </c>
      <c r="C5566" s="12">
        <v>25</v>
      </c>
      <c r="D5566" s="12" t="s">
        <v>543</v>
      </c>
      <c r="E5566" s="12">
        <v>25</v>
      </c>
      <c r="F5566" s="12">
        <v>1</v>
      </c>
      <c r="G5566" s="12">
        <v>50</v>
      </c>
      <c r="H5566" s="12">
        <v>0</v>
      </c>
      <c r="I5566" s="12">
        <v>246</v>
      </c>
      <c r="J5566" s="12">
        <v>0</v>
      </c>
      <c r="K5566" s="12">
        <v>0</v>
      </c>
      <c r="L5566" s="12">
        <v>0</v>
      </c>
      <c r="M5566" s="12">
        <v>0</v>
      </c>
      <c r="N5566" s="12">
        <v>0</v>
      </c>
    </row>
    <row r="5569" spans="1:14">
      <c r="A5569" s="11" t="s">
        <v>1637</v>
      </c>
    </row>
    <row r="5570" spans="1:14">
      <c r="A5570" s="11" t="s">
        <v>1638</v>
      </c>
      <c r="B5570" s="12">
        <v>25</v>
      </c>
      <c r="C5570" s="12">
        <v>25</v>
      </c>
      <c r="D5570" s="12" t="s">
        <v>582</v>
      </c>
      <c r="E5570" s="12">
        <v>25</v>
      </c>
      <c r="F5570" s="12">
        <v>10</v>
      </c>
      <c r="G5570" s="14">
        <v>30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1639</v>
      </c>
      <c r="B5571" s="12">
        <v>25</v>
      </c>
      <c r="C5571" s="12">
        <v>25</v>
      </c>
      <c r="D5571" s="12" t="s">
        <v>580</v>
      </c>
      <c r="E5571" s="12">
        <v>25</v>
      </c>
      <c r="F5571" s="12">
        <v>10</v>
      </c>
      <c r="G5571" s="14">
        <v>30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1639</v>
      </c>
      <c r="B5572" s="12">
        <v>25</v>
      </c>
      <c r="C5572" s="12">
        <v>25</v>
      </c>
      <c r="D5572" s="12" t="s">
        <v>590</v>
      </c>
      <c r="E5572" s="12">
        <v>25</v>
      </c>
      <c r="F5572" s="12">
        <v>10</v>
      </c>
      <c r="G5572" s="14">
        <v>30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1639</v>
      </c>
      <c r="B5573" s="12">
        <v>25</v>
      </c>
      <c r="C5573" s="12">
        <v>25</v>
      </c>
      <c r="D5573" s="12" t="s">
        <v>579</v>
      </c>
      <c r="E5573" s="12">
        <v>25</v>
      </c>
      <c r="F5573" s="12">
        <v>10</v>
      </c>
      <c r="G5573" s="14">
        <v>30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4" spans="1:14">
      <c r="A5574" s="11" t="s">
        <v>1639</v>
      </c>
      <c r="B5574" s="12">
        <v>25</v>
      </c>
      <c r="C5574" s="12">
        <v>25</v>
      </c>
      <c r="D5574" s="12" t="s">
        <v>577</v>
      </c>
      <c r="E5574" s="12">
        <v>25</v>
      </c>
      <c r="F5574" s="12">
        <v>10</v>
      </c>
      <c r="G5574" s="14">
        <v>30</v>
      </c>
      <c r="H5574" s="12">
        <v>0</v>
      </c>
      <c r="I5574" s="12">
        <v>246</v>
      </c>
      <c r="J5574" s="12">
        <v>0</v>
      </c>
      <c r="K5574" s="12">
        <v>0</v>
      </c>
      <c r="L5574" s="12">
        <v>0</v>
      </c>
      <c r="M5574" s="12">
        <v>0</v>
      </c>
      <c r="N5574" s="12">
        <v>0</v>
      </c>
    </row>
    <row r="5575" spans="1:14">
      <c r="A5575" s="11" t="s">
        <v>1639</v>
      </c>
      <c r="B5575" s="12">
        <v>25</v>
      </c>
      <c r="C5575" s="12">
        <v>25</v>
      </c>
      <c r="D5575" s="12" t="s">
        <v>1640</v>
      </c>
      <c r="E5575" s="12">
        <v>25</v>
      </c>
      <c r="F5575" s="12">
        <v>10</v>
      </c>
      <c r="G5575" s="14">
        <v>30</v>
      </c>
      <c r="H5575" s="12">
        <v>0</v>
      </c>
      <c r="I5575" s="12">
        <v>246</v>
      </c>
      <c r="J5575" s="12">
        <v>0</v>
      </c>
      <c r="K5575" s="12">
        <v>0</v>
      </c>
      <c r="L5575" s="12">
        <v>0</v>
      </c>
      <c r="M5575" s="12">
        <v>0</v>
      </c>
      <c r="N5575" s="12">
        <v>0</v>
      </c>
    </row>
    <row r="5576" spans="1:14">
      <c r="A5576" s="11" t="s">
        <v>1639</v>
      </c>
      <c r="B5576" s="12">
        <v>25</v>
      </c>
      <c r="C5576" s="12">
        <v>25</v>
      </c>
      <c r="D5576" s="12" t="s">
        <v>576</v>
      </c>
      <c r="E5576" s="12">
        <v>25</v>
      </c>
      <c r="F5576" s="12">
        <v>2</v>
      </c>
      <c r="G5576" s="14">
        <v>30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8" spans="1:14">
      <c r="A5578" s="11" t="s">
        <v>1641</v>
      </c>
    </row>
    <row r="5579" spans="1:14">
      <c r="A5579" s="11" t="s">
        <v>1642</v>
      </c>
      <c r="B5579" s="12">
        <v>30</v>
      </c>
      <c r="C5579" s="12">
        <v>70</v>
      </c>
      <c r="D5579" s="12" t="s">
        <v>580</v>
      </c>
      <c r="E5579" s="12">
        <v>10</v>
      </c>
      <c r="F5579" s="12">
        <v>10</v>
      </c>
      <c r="G5579" s="14">
        <v>30</v>
      </c>
      <c r="H5579" s="12">
        <v>0</v>
      </c>
      <c r="I5579" s="12">
        <v>246</v>
      </c>
      <c r="J5579" s="12">
        <v>0</v>
      </c>
      <c r="K5579" s="12">
        <v>0</v>
      </c>
      <c r="L5579" s="12">
        <v>0</v>
      </c>
      <c r="M5579" s="12">
        <v>0</v>
      </c>
      <c r="N5579" s="12">
        <v>0</v>
      </c>
    </row>
    <row r="5580" spans="1:14">
      <c r="A5580" s="11" t="s">
        <v>1642</v>
      </c>
      <c r="B5580" s="12">
        <v>30</v>
      </c>
      <c r="C5580" s="12">
        <v>70</v>
      </c>
      <c r="D5580" s="12" t="s">
        <v>590</v>
      </c>
      <c r="E5580" s="12">
        <v>10</v>
      </c>
      <c r="F5580" s="12">
        <v>10</v>
      </c>
      <c r="G5580" s="14">
        <v>30</v>
      </c>
      <c r="H5580" s="12">
        <v>0</v>
      </c>
      <c r="I5580" s="12">
        <v>246</v>
      </c>
      <c r="J5580" s="12">
        <v>0</v>
      </c>
      <c r="K5580" s="12">
        <v>0</v>
      </c>
      <c r="L5580" s="12">
        <v>0</v>
      </c>
      <c r="M5580" s="12">
        <v>0</v>
      </c>
      <c r="N5580" s="12">
        <v>0</v>
      </c>
    </row>
    <row r="5581" spans="1:14">
      <c r="A5581" s="11" t="s">
        <v>1642</v>
      </c>
      <c r="B5581" s="12">
        <v>30</v>
      </c>
      <c r="C5581" s="12">
        <v>70</v>
      </c>
      <c r="D5581" s="12" t="s">
        <v>582</v>
      </c>
      <c r="E5581" s="12">
        <v>10</v>
      </c>
      <c r="F5581" s="12">
        <v>10</v>
      </c>
      <c r="G5581" s="14">
        <v>30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1642</v>
      </c>
      <c r="B5582" s="12">
        <v>60</v>
      </c>
      <c r="C5582" s="12">
        <v>65</v>
      </c>
      <c r="D5582" s="12" t="s">
        <v>580</v>
      </c>
      <c r="E5582" s="12">
        <v>10</v>
      </c>
      <c r="F5582" s="12">
        <v>10</v>
      </c>
      <c r="G5582" s="14">
        <v>30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1642</v>
      </c>
      <c r="B5583" s="12">
        <v>60</v>
      </c>
      <c r="C5583" s="12">
        <v>65</v>
      </c>
      <c r="D5583" s="12" t="s">
        <v>590</v>
      </c>
      <c r="E5583" s="12">
        <v>10</v>
      </c>
      <c r="F5583" s="12">
        <v>10</v>
      </c>
      <c r="G5583" s="14">
        <v>30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1642</v>
      </c>
      <c r="B5584" s="12">
        <v>60</v>
      </c>
      <c r="C5584" s="12">
        <v>65</v>
      </c>
      <c r="D5584" s="12" t="s">
        <v>582</v>
      </c>
      <c r="E5584" s="12">
        <v>10</v>
      </c>
      <c r="F5584" s="12">
        <v>10</v>
      </c>
      <c r="G5584" s="14">
        <v>30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1642</v>
      </c>
      <c r="B5585" s="12">
        <v>40</v>
      </c>
      <c r="C5585" s="12">
        <v>45</v>
      </c>
      <c r="D5585" s="12" t="s">
        <v>580</v>
      </c>
      <c r="E5585" s="12">
        <v>10</v>
      </c>
      <c r="F5585" s="12">
        <v>10</v>
      </c>
      <c r="G5585" s="14">
        <v>30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1642</v>
      </c>
      <c r="B5586" s="12">
        <v>40</v>
      </c>
      <c r="C5586" s="12">
        <v>45</v>
      </c>
      <c r="D5586" s="12" t="s">
        <v>590</v>
      </c>
      <c r="E5586" s="12">
        <v>10</v>
      </c>
      <c r="F5586" s="12">
        <v>10</v>
      </c>
      <c r="G5586" s="14">
        <v>30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1642</v>
      </c>
      <c r="B5587" s="12">
        <v>40</v>
      </c>
      <c r="C5587" s="12">
        <v>45</v>
      </c>
      <c r="D5587" s="12" t="s">
        <v>582</v>
      </c>
      <c r="E5587" s="12">
        <v>10</v>
      </c>
      <c r="F5587" s="12">
        <v>10</v>
      </c>
      <c r="G5587" s="14">
        <v>30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8" spans="1:14">
      <c r="A5588" s="11" t="s">
        <v>1642</v>
      </c>
      <c r="B5588" s="12">
        <v>70</v>
      </c>
      <c r="C5588" s="12">
        <v>35</v>
      </c>
      <c r="D5588" s="12" t="s">
        <v>580</v>
      </c>
      <c r="E5588" s="12">
        <v>20</v>
      </c>
      <c r="F5588" s="12">
        <v>10</v>
      </c>
      <c r="G5588" s="14">
        <v>30</v>
      </c>
      <c r="H5588" s="12">
        <v>0</v>
      </c>
      <c r="I5588" s="12">
        <v>246</v>
      </c>
      <c r="J5588" s="12">
        <v>0</v>
      </c>
      <c r="K5588" s="12">
        <v>0</v>
      </c>
      <c r="L5588" s="12">
        <v>0</v>
      </c>
      <c r="M5588" s="12">
        <v>0</v>
      </c>
      <c r="N5588" s="12">
        <v>0</v>
      </c>
    </row>
    <row r="5589" spans="1:14">
      <c r="A5589" s="11" t="s">
        <v>1642</v>
      </c>
      <c r="B5589" s="12">
        <v>70</v>
      </c>
      <c r="C5589" s="12">
        <v>35</v>
      </c>
      <c r="D5589" s="12" t="s">
        <v>590</v>
      </c>
      <c r="E5589" s="12">
        <v>20</v>
      </c>
      <c r="F5589" s="12">
        <v>10</v>
      </c>
      <c r="G5589" s="14">
        <v>30</v>
      </c>
      <c r="H5589" s="12">
        <v>0</v>
      </c>
      <c r="I5589" s="12">
        <v>246</v>
      </c>
      <c r="J5589" s="12">
        <v>0</v>
      </c>
      <c r="K5589" s="12">
        <v>0</v>
      </c>
      <c r="L5589" s="12">
        <v>0</v>
      </c>
      <c r="M5589" s="12">
        <v>0</v>
      </c>
      <c r="N5589" s="12">
        <v>0</v>
      </c>
    </row>
    <row r="5590" spans="1:14">
      <c r="A5590" s="11" t="s">
        <v>1642</v>
      </c>
      <c r="B5590" s="12">
        <v>70</v>
      </c>
      <c r="C5590" s="12">
        <v>35</v>
      </c>
      <c r="D5590" s="12" t="s">
        <v>582</v>
      </c>
      <c r="E5590" s="12">
        <v>20</v>
      </c>
      <c r="F5590" s="12">
        <v>10</v>
      </c>
      <c r="G5590" s="14">
        <v>30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1642</v>
      </c>
      <c r="B5591" s="12">
        <v>100</v>
      </c>
      <c r="C5591" s="12">
        <v>100</v>
      </c>
      <c r="D5591" s="12" t="s">
        <v>582</v>
      </c>
      <c r="E5591" s="12">
        <v>100</v>
      </c>
      <c r="F5591" s="12">
        <v>25</v>
      </c>
      <c r="G5591" s="14">
        <v>30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1642</v>
      </c>
      <c r="B5592" s="12">
        <v>100</v>
      </c>
      <c r="C5592" s="12">
        <v>100</v>
      </c>
      <c r="D5592" s="12" t="s">
        <v>1643</v>
      </c>
      <c r="E5592" s="12">
        <v>100</v>
      </c>
      <c r="F5592" s="12">
        <v>25</v>
      </c>
      <c r="G5592" s="14">
        <v>30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>
      <c r="A5593" s="11" t="s">
        <v>1642</v>
      </c>
      <c r="B5593" s="12">
        <v>100</v>
      </c>
      <c r="C5593" s="12">
        <v>100</v>
      </c>
      <c r="D5593" s="12" t="s">
        <v>590</v>
      </c>
      <c r="E5593" s="12">
        <v>100</v>
      </c>
      <c r="F5593" s="12">
        <v>25</v>
      </c>
      <c r="G5593" s="14">
        <v>30</v>
      </c>
      <c r="H5593" s="12">
        <v>0</v>
      </c>
      <c r="I5593" s="12">
        <v>246</v>
      </c>
      <c r="J5593" s="12">
        <v>0</v>
      </c>
      <c r="K5593" s="12">
        <v>0</v>
      </c>
      <c r="L5593" s="12">
        <v>0</v>
      </c>
      <c r="M5593" s="12">
        <v>0</v>
      </c>
      <c r="N5593" s="12">
        <v>0</v>
      </c>
    </row>
    <row r="5594" spans="1:14">
      <c r="A5594" s="11" t="s">
        <v>1642</v>
      </c>
      <c r="B5594" s="12">
        <v>100</v>
      </c>
      <c r="C5594" s="12">
        <v>100</v>
      </c>
      <c r="D5594" s="12" t="s">
        <v>1644</v>
      </c>
      <c r="E5594" s="12">
        <v>100</v>
      </c>
      <c r="F5594" s="12">
        <v>50</v>
      </c>
      <c r="G5594" s="14">
        <v>30</v>
      </c>
      <c r="H5594" s="12">
        <v>0</v>
      </c>
      <c r="I5594" s="12">
        <v>246</v>
      </c>
      <c r="J5594" s="12">
        <v>0</v>
      </c>
      <c r="K5594" s="12">
        <v>0</v>
      </c>
      <c r="L5594" s="12">
        <v>0</v>
      </c>
      <c r="M5594" s="12">
        <v>0</v>
      </c>
      <c r="N5594" s="12">
        <v>0</v>
      </c>
    </row>
    <row r="5595" spans="1:14">
      <c r="A5595" s="11" t="s">
        <v>1642</v>
      </c>
      <c r="B5595" s="12">
        <v>100</v>
      </c>
      <c r="C5595" s="12">
        <v>100</v>
      </c>
      <c r="D5595" s="12" t="s">
        <v>1645</v>
      </c>
      <c r="E5595" s="12">
        <v>100</v>
      </c>
      <c r="F5595" s="12">
        <v>50</v>
      </c>
      <c r="G5595" s="14">
        <v>30</v>
      </c>
      <c r="H5595" s="12">
        <v>0</v>
      </c>
      <c r="I5595" s="12">
        <v>246</v>
      </c>
      <c r="J5595" s="12">
        <v>0</v>
      </c>
      <c r="K5595" s="12">
        <v>0</v>
      </c>
      <c r="L5595" s="12">
        <v>0</v>
      </c>
      <c r="M5595" s="12">
        <v>0</v>
      </c>
      <c r="N5595" s="12">
        <v>0</v>
      </c>
    </row>
    <row r="5596" spans="1:14">
      <c r="A5596" s="11" t="s">
        <v>1642</v>
      </c>
      <c r="B5596" s="12">
        <v>100</v>
      </c>
      <c r="C5596" s="12">
        <v>100</v>
      </c>
      <c r="D5596" s="12" t="s">
        <v>1646</v>
      </c>
      <c r="E5596" s="12">
        <v>100</v>
      </c>
      <c r="F5596" s="12">
        <v>50</v>
      </c>
      <c r="G5596" s="14">
        <v>30</v>
      </c>
      <c r="H5596" s="12">
        <v>0</v>
      </c>
      <c r="I5596" s="12">
        <v>246</v>
      </c>
      <c r="J5596" s="12">
        <v>0</v>
      </c>
      <c r="K5596" s="12">
        <v>0</v>
      </c>
      <c r="L5596" s="12">
        <v>0</v>
      </c>
      <c r="M5596" s="12">
        <v>0</v>
      </c>
      <c r="N5596" s="12">
        <v>0</v>
      </c>
    </row>
    <row r="5597" spans="1:14">
      <c r="A5597" s="11" t="s">
        <v>1642</v>
      </c>
      <c r="B5597" s="12">
        <v>100</v>
      </c>
      <c r="C5597" s="12">
        <v>100</v>
      </c>
      <c r="D5597" s="12" t="s">
        <v>580</v>
      </c>
      <c r="E5597" s="12">
        <v>100</v>
      </c>
      <c r="F5597" s="12">
        <v>50</v>
      </c>
      <c r="G5597" s="12">
        <v>60</v>
      </c>
      <c r="H5597" s="12">
        <v>0</v>
      </c>
      <c r="I5597" s="12">
        <v>246</v>
      </c>
      <c r="J5597" s="12">
        <v>0</v>
      </c>
      <c r="K5597" s="12">
        <v>0</v>
      </c>
      <c r="L5597" s="12">
        <v>0</v>
      </c>
      <c r="M5597" s="12">
        <v>0</v>
      </c>
      <c r="N5597" s="12">
        <v>0</v>
      </c>
    </row>
    <row r="5598" spans="1:14" s="18" customFormat="1">
      <c r="A5598" s="17" t="s">
        <v>1642</v>
      </c>
      <c r="B5598" s="18">
        <v>100</v>
      </c>
      <c r="C5598" s="18">
        <v>100</v>
      </c>
      <c r="D5598" s="18" t="s">
        <v>1117</v>
      </c>
      <c r="E5598" s="18">
        <v>100</v>
      </c>
      <c r="F5598" s="18">
        <v>1</v>
      </c>
      <c r="G5598" s="18">
        <v>60</v>
      </c>
      <c r="H5598" s="18">
        <v>0</v>
      </c>
      <c r="I5598" s="18">
        <v>249</v>
      </c>
      <c r="J5598" s="18">
        <v>0</v>
      </c>
      <c r="K5598" s="18">
        <v>0</v>
      </c>
      <c r="L5598" s="12">
        <v>0</v>
      </c>
      <c r="M5598" s="12">
        <v>0</v>
      </c>
      <c r="N5598" s="12">
        <v>0</v>
      </c>
    </row>
    <row r="5599" spans="1:14" s="18" customFormat="1">
      <c r="A5599" s="17" t="s">
        <v>1642</v>
      </c>
      <c r="B5599" s="18">
        <v>100</v>
      </c>
      <c r="C5599" s="18">
        <v>100</v>
      </c>
      <c r="D5599" s="18" t="s">
        <v>1123</v>
      </c>
      <c r="E5599" s="18">
        <v>100</v>
      </c>
      <c r="F5599" s="18">
        <v>9</v>
      </c>
      <c r="G5599" s="18">
        <v>30</v>
      </c>
      <c r="H5599" s="18">
        <v>0</v>
      </c>
      <c r="I5599" s="18">
        <v>249</v>
      </c>
      <c r="J5599" s="18">
        <v>0</v>
      </c>
      <c r="K5599" s="18">
        <v>0</v>
      </c>
      <c r="L5599" s="12">
        <v>0</v>
      </c>
      <c r="M5599" s="12">
        <v>0</v>
      </c>
      <c r="N5599" s="12">
        <v>0</v>
      </c>
    </row>
    <row r="5600" spans="1:14" s="18" customFormat="1">
      <c r="A5600" s="17" t="s">
        <v>1642</v>
      </c>
      <c r="B5600" s="18">
        <v>100</v>
      </c>
      <c r="C5600" s="18">
        <v>100</v>
      </c>
      <c r="D5600" s="18" t="s">
        <v>1117</v>
      </c>
      <c r="E5600" s="18">
        <v>100</v>
      </c>
      <c r="F5600" s="18">
        <v>5</v>
      </c>
      <c r="G5600" s="18">
        <v>60</v>
      </c>
      <c r="H5600" s="18">
        <v>0</v>
      </c>
      <c r="I5600" s="18">
        <v>249</v>
      </c>
      <c r="J5600" s="18">
        <v>0</v>
      </c>
      <c r="K5600" s="18">
        <v>0</v>
      </c>
      <c r="L5600" s="12">
        <v>0</v>
      </c>
      <c r="M5600" s="12">
        <v>0</v>
      </c>
      <c r="N5600" s="12">
        <v>0</v>
      </c>
    </row>
    <row r="5601" spans="1:14" s="18" customFormat="1">
      <c r="A5601" s="17" t="s">
        <v>1642</v>
      </c>
      <c r="B5601" s="18">
        <v>100</v>
      </c>
      <c r="C5601" s="18">
        <v>100</v>
      </c>
      <c r="D5601" s="18" t="s">
        <v>1647</v>
      </c>
      <c r="E5601" s="18">
        <v>100</v>
      </c>
      <c r="F5601" s="18">
        <v>10</v>
      </c>
      <c r="G5601" s="18">
        <v>60</v>
      </c>
      <c r="H5601" s="18">
        <v>0</v>
      </c>
      <c r="I5601" s="18">
        <v>249</v>
      </c>
      <c r="J5601" s="18">
        <v>0</v>
      </c>
      <c r="K5601" s="18">
        <v>0</v>
      </c>
      <c r="L5601" s="12">
        <v>0</v>
      </c>
      <c r="M5601" s="12">
        <v>0</v>
      </c>
      <c r="N5601" s="12">
        <v>0</v>
      </c>
    </row>
    <row r="5602" spans="1:14" s="18" customFormat="1">
      <c r="A5602" s="17" t="s">
        <v>1642</v>
      </c>
      <c r="B5602" s="18">
        <v>100</v>
      </c>
      <c r="C5602" s="18">
        <v>100</v>
      </c>
      <c r="D5602" s="18" t="s">
        <v>1648</v>
      </c>
      <c r="E5602" s="18">
        <v>100</v>
      </c>
      <c r="F5602" s="18">
        <v>2</v>
      </c>
      <c r="G5602" s="18">
        <v>90</v>
      </c>
      <c r="H5602" s="18">
        <v>0</v>
      </c>
      <c r="I5602" s="18">
        <v>249</v>
      </c>
      <c r="J5602" s="18">
        <v>0</v>
      </c>
      <c r="K5602" s="18">
        <v>0</v>
      </c>
      <c r="L5602" s="12">
        <v>0</v>
      </c>
      <c r="M5602" s="12">
        <v>0</v>
      </c>
      <c r="N5602" s="12">
        <v>0</v>
      </c>
    </row>
    <row r="5603" spans="1:14" s="18" customFormat="1">
      <c r="A5603" s="17" t="s">
        <v>1642</v>
      </c>
      <c r="B5603" s="18">
        <v>100</v>
      </c>
      <c r="C5603" s="18">
        <v>100</v>
      </c>
      <c r="D5603" s="18" t="s">
        <v>1125</v>
      </c>
      <c r="E5603" s="18">
        <v>100</v>
      </c>
      <c r="F5603" s="18">
        <v>2</v>
      </c>
      <c r="G5603" s="18">
        <v>90</v>
      </c>
      <c r="H5603" s="18">
        <v>0</v>
      </c>
      <c r="I5603" s="18">
        <v>249</v>
      </c>
      <c r="J5603" s="18">
        <v>0</v>
      </c>
      <c r="K5603" s="18">
        <v>0</v>
      </c>
      <c r="L5603" s="12">
        <v>0</v>
      </c>
      <c r="M5603" s="12">
        <v>0</v>
      </c>
      <c r="N5603" s="12">
        <v>0</v>
      </c>
    </row>
    <row r="5604" spans="1:14">
      <c r="A5604" s="11" t="s">
        <v>1649</v>
      </c>
    </row>
    <row r="5605" spans="1:14" s="18" customFormat="1">
      <c r="A5605" s="17" t="s">
        <v>1650</v>
      </c>
      <c r="B5605" s="18">
        <v>80</v>
      </c>
      <c r="C5605" s="18">
        <v>28</v>
      </c>
      <c r="D5605" s="18" t="s">
        <v>536</v>
      </c>
      <c r="E5605" s="18">
        <v>0</v>
      </c>
      <c r="F5605" s="18">
        <v>1</v>
      </c>
      <c r="G5605" s="18">
        <v>60</v>
      </c>
      <c r="H5605" s="18">
        <v>0</v>
      </c>
      <c r="I5605" s="18">
        <v>249</v>
      </c>
      <c r="J5605" s="18">
        <v>0</v>
      </c>
      <c r="K5605" s="18">
        <v>0</v>
      </c>
      <c r="L5605" s="12">
        <v>0</v>
      </c>
      <c r="M5605" s="12">
        <v>0</v>
      </c>
      <c r="N5605" s="12">
        <v>0</v>
      </c>
    </row>
    <row r="5607" spans="1:14">
      <c r="A5607" s="11" t="s">
        <v>1253</v>
      </c>
    </row>
    <row r="5608" spans="1:14">
      <c r="A5608" s="11" t="s">
        <v>1651</v>
      </c>
    </row>
    <row r="5609" spans="1:14">
      <c r="A5609" s="11" t="s">
        <v>1652</v>
      </c>
      <c r="B5609" s="12">
        <v>100</v>
      </c>
      <c r="C5609" s="12">
        <v>100</v>
      </c>
      <c r="D5609" s="27" t="s">
        <v>1207</v>
      </c>
      <c r="E5609" s="12">
        <v>70</v>
      </c>
      <c r="F5609" s="12">
        <v>15</v>
      </c>
      <c r="G5609" s="12">
        <v>80</v>
      </c>
      <c r="H5609" s="12">
        <v>0</v>
      </c>
      <c r="I5609" s="12">
        <v>246</v>
      </c>
      <c r="J5609" s="12">
        <v>0</v>
      </c>
      <c r="K5609" s="12">
        <v>0</v>
      </c>
      <c r="L5609" s="12">
        <v>0</v>
      </c>
      <c r="M5609" s="12">
        <v>0</v>
      </c>
      <c r="N5609" s="12">
        <v>0</v>
      </c>
    </row>
    <row r="5610" spans="1:14">
      <c r="A5610" s="11" t="s">
        <v>1652</v>
      </c>
      <c r="B5610" s="12">
        <v>100</v>
      </c>
      <c r="C5610" s="12">
        <v>100</v>
      </c>
      <c r="D5610" s="27" t="s">
        <v>1208</v>
      </c>
      <c r="E5610" s="12">
        <v>70</v>
      </c>
      <c r="F5610" s="12">
        <v>15</v>
      </c>
      <c r="G5610" s="12">
        <v>80</v>
      </c>
      <c r="H5610" s="12">
        <v>0</v>
      </c>
      <c r="I5610" s="12">
        <v>246</v>
      </c>
      <c r="J5610" s="12">
        <v>0</v>
      </c>
      <c r="K5610" s="12">
        <v>0</v>
      </c>
      <c r="L5610" s="12">
        <v>0</v>
      </c>
      <c r="M5610" s="12">
        <v>0</v>
      </c>
      <c r="N5610" s="12">
        <v>0</v>
      </c>
    </row>
    <row r="5611" spans="1:14" ht="16">
      <c r="A5611" s="11" t="s">
        <v>1652</v>
      </c>
      <c r="B5611" s="12">
        <v>100</v>
      </c>
      <c r="C5611" s="12">
        <v>100</v>
      </c>
      <c r="D5611" s="29" t="s">
        <v>1209</v>
      </c>
      <c r="E5611" s="12">
        <v>70</v>
      </c>
      <c r="F5611" s="12">
        <v>15</v>
      </c>
      <c r="G5611" s="12">
        <v>80</v>
      </c>
      <c r="H5611" s="12">
        <v>0</v>
      </c>
      <c r="I5611" s="12">
        <v>246</v>
      </c>
      <c r="J5611" s="12">
        <v>0</v>
      </c>
      <c r="K5611" s="12">
        <v>0</v>
      </c>
      <c r="L5611" s="12">
        <v>0</v>
      </c>
      <c r="M5611" s="12">
        <v>0</v>
      </c>
      <c r="N5611" s="12">
        <v>0</v>
      </c>
    </row>
    <row r="5612" spans="1:14" ht="16">
      <c r="A5612" s="11" t="s">
        <v>1652</v>
      </c>
      <c r="B5612" s="12">
        <v>100</v>
      </c>
      <c r="C5612" s="12">
        <v>100</v>
      </c>
      <c r="D5612" s="29" t="s">
        <v>1210</v>
      </c>
      <c r="E5612" s="12">
        <v>70</v>
      </c>
      <c r="F5612" s="12">
        <v>15</v>
      </c>
      <c r="G5612" s="12">
        <v>80</v>
      </c>
      <c r="H5612" s="12">
        <v>0</v>
      </c>
      <c r="I5612" s="12">
        <v>246</v>
      </c>
      <c r="J5612" s="12">
        <v>0</v>
      </c>
      <c r="K5612" s="12">
        <v>0</v>
      </c>
      <c r="L5612" s="12">
        <v>0</v>
      </c>
      <c r="M5612" s="12">
        <v>0</v>
      </c>
      <c r="N5612" s="12">
        <v>0</v>
      </c>
    </row>
    <row r="5613" spans="1:14" ht="16">
      <c r="A5613" s="11" t="s">
        <v>1652</v>
      </c>
      <c r="B5613" s="12">
        <v>100</v>
      </c>
      <c r="C5613" s="12">
        <v>100</v>
      </c>
      <c r="D5613" s="29" t="s">
        <v>1211</v>
      </c>
      <c r="E5613" s="12">
        <v>70</v>
      </c>
      <c r="F5613" s="12">
        <v>15</v>
      </c>
      <c r="G5613" s="12">
        <v>80</v>
      </c>
      <c r="H5613" s="12">
        <v>0</v>
      </c>
      <c r="I5613" s="12">
        <v>246</v>
      </c>
      <c r="J5613" s="12">
        <v>0</v>
      </c>
      <c r="K5613" s="12">
        <v>0</v>
      </c>
      <c r="L5613" s="12">
        <v>0</v>
      </c>
      <c r="M5613" s="12">
        <v>0</v>
      </c>
      <c r="N5613" s="12">
        <v>0</v>
      </c>
    </row>
    <row r="5614" spans="1:14">
      <c r="A5614" s="11" t="s">
        <v>1652</v>
      </c>
      <c r="B5614" s="12">
        <v>100</v>
      </c>
      <c r="C5614" s="12">
        <v>100</v>
      </c>
      <c r="D5614" s="27" t="s">
        <v>1207</v>
      </c>
      <c r="E5614" s="12">
        <v>70</v>
      </c>
      <c r="F5614" s="12">
        <v>15</v>
      </c>
      <c r="G5614" s="12">
        <v>80</v>
      </c>
      <c r="H5614" s="12">
        <v>0</v>
      </c>
      <c r="I5614" s="12">
        <v>246</v>
      </c>
      <c r="J5614" s="12">
        <v>0</v>
      </c>
      <c r="K5614" s="12">
        <v>0</v>
      </c>
      <c r="L5614" s="12">
        <v>0</v>
      </c>
      <c r="M5614" s="12">
        <v>0</v>
      </c>
      <c r="N5614" s="12">
        <v>0</v>
      </c>
    </row>
    <row r="5615" spans="1:14">
      <c r="A5615" s="11" t="s">
        <v>1652</v>
      </c>
      <c r="B5615" s="12">
        <v>100</v>
      </c>
      <c r="C5615" s="12">
        <v>100</v>
      </c>
      <c r="D5615" s="27" t="s">
        <v>1208</v>
      </c>
      <c r="E5615" s="12">
        <v>70</v>
      </c>
      <c r="F5615" s="12">
        <v>15</v>
      </c>
      <c r="G5615" s="12">
        <v>80</v>
      </c>
      <c r="H5615" s="12">
        <v>0</v>
      </c>
      <c r="I5615" s="12">
        <v>246</v>
      </c>
      <c r="J5615" s="12">
        <v>0</v>
      </c>
      <c r="K5615" s="12">
        <v>0</v>
      </c>
      <c r="L5615" s="12">
        <v>0</v>
      </c>
      <c r="M5615" s="12">
        <v>0</v>
      </c>
      <c r="N5615" s="12">
        <v>0</v>
      </c>
    </row>
    <row r="5616" spans="1:14" ht="16">
      <c r="A5616" s="11" t="s">
        <v>1652</v>
      </c>
      <c r="B5616" s="12">
        <v>100</v>
      </c>
      <c r="C5616" s="12">
        <v>100</v>
      </c>
      <c r="D5616" s="29" t="s">
        <v>1209</v>
      </c>
      <c r="E5616" s="12">
        <v>70</v>
      </c>
      <c r="F5616" s="12">
        <v>15</v>
      </c>
      <c r="G5616" s="12">
        <v>80</v>
      </c>
      <c r="H5616" s="12">
        <v>0</v>
      </c>
      <c r="I5616" s="12">
        <v>246</v>
      </c>
      <c r="J5616" s="12">
        <v>0</v>
      </c>
      <c r="K5616" s="12">
        <v>0</v>
      </c>
      <c r="L5616" s="12">
        <v>0</v>
      </c>
      <c r="M5616" s="12">
        <v>0</v>
      </c>
      <c r="N5616" s="12">
        <v>0</v>
      </c>
    </row>
    <row r="5617" spans="1:14" ht="16">
      <c r="A5617" s="11" t="s">
        <v>1652</v>
      </c>
      <c r="B5617" s="12">
        <v>100</v>
      </c>
      <c r="C5617" s="12">
        <v>100</v>
      </c>
      <c r="D5617" s="29" t="s">
        <v>1210</v>
      </c>
      <c r="E5617" s="12">
        <v>70</v>
      </c>
      <c r="F5617" s="12">
        <v>15</v>
      </c>
      <c r="G5617" s="12">
        <v>80</v>
      </c>
      <c r="H5617" s="12">
        <v>0</v>
      </c>
      <c r="I5617" s="12">
        <v>246</v>
      </c>
      <c r="J5617" s="12">
        <v>0</v>
      </c>
      <c r="K5617" s="12">
        <v>0</v>
      </c>
      <c r="L5617" s="12">
        <v>0</v>
      </c>
      <c r="M5617" s="12">
        <v>0</v>
      </c>
      <c r="N5617" s="12">
        <v>0</v>
      </c>
    </row>
    <row r="5618" spans="1:14" ht="16">
      <c r="A5618" s="11" t="s">
        <v>1652</v>
      </c>
      <c r="B5618" s="12">
        <v>100</v>
      </c>
      <c r="C5618" s="12">
        <v>100</v>
      </c>
      <c r="D5618" s="29" t="s">
        <v>1211</v>
      </c>
      <c r="E5618" s="12">
        <v>70</v>
      </c>
      <c r="F5618" s="12">
        <v>15</v>
      </c>
      <c r="G5618" s="12">
        <v>80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 s="30" customFormat="1">
      <c r="A5619" s="17" t="s">
        <v>1652</v>
      </c>
      <c r="B5619" s="30">
        <v>100</v>
      </c>
      <c r="C5619" s="30">
        <v>100</v>
      </c>
      <c r="D5619" s="30" t="s">
        <v>1212</v>
      </c>
      <c r="E5619" s="18">
        <v>70</v>
      </c>
      <c r="F5619" s="30">
        <v>20</v>
      </c>
      <c r="G5619" s="30">
        <v>60</v>
      </c>
      <c r="H5619" s="30">
        <v>0</v>
      </c>
      <c r="I5619" s="30">
        <v>249</v>
      </c>
      <c r="J5619" s="30">
        <v>0</v>
      </c>
      <c r="K5619" s="30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1652</v>
      </c>
      <c r="B5620" s="12">
        <v>100</v>
      </c>
      <c r="C5620" s="12">
        <v>100</v>
      </c>
      <c r="D5620" s="27" t="s">
        <v>1207</v>
      </c>
      <c r="E5620" s="12">
        <v>70</v>
      </c>
      <c r="F5620" s="12">
        <v>15</v>
      </c>
      <c r="G5620" s="12">
        <v>30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1652</v>
      </c>
      <c r="B5621" s="12">
        <v>100</v>
      </c>
      <c r="C5621" s="12">
        <v>100</v>
      </c>
      <c r="D5621" s="27" t="s">
        <v>1208</v>
      </c>
      <c r="E5621" s="12">
        <v>70</v>
      </c>
      <c r="F5621" s="12">
        <v>15</v>
      </c>
      <c r="G5621" s="12">
        <v>30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 ht="16">
      <c r="A5622" s="11" t="s">
        <v>1652</v>
      </c>
      <c r="B5622" s="12">
        <v>100</v>
      </c>
      <c r="C5622" s="12">
        <v>100</v>
      </c>
      <c r="D5622" s="29" t="s">
        <v>1209</v>
      </c>
      <c r="E5622" s="12">
        <v>70</v>
      </c>
      <c r="F5622" s="12">
        <v>15</v>
      </c>
      <c r="G5622" s="12">
        <v>30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 ht="16">
      <c r="A5623" s="11" t="s">
        <v>1652</v>
      </c>
      <c r="B5623" s="12">
        <v>100</v>
      </c>
      <c r="C5623" s="12">
        <v>100</v>
      </c>
      <c r="D5623" s="29" t="s">
        <v>1210</v>
      </c>
      <c r="E5623" s="12">
        <v>70</v>
      </c>
      <c r="F5623" s="12">
        <v>15</v>
      </c>
      <c r="G5623" s="12">
        <v>30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 ht="16">
      <c r="A5624" s="11" t="s">
        <v>1652</v>
      </c>
      <c r="B5624" s="12">
        <v>100</v>
      </c>
      <c r="C5624" s="12">
        <v>100</v>
      </c>
      <c r="D5624" s="29" t="s">
        <v>1211</v>
      </c>
      <c r="E5624" s="12">
        <v>70</v>
      </c>
      <c r="F5624" s="12">
        <v>15</v>
      </c>
      <c r="G5624" s="12">
        <v>30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5" spans="1:14">
      <c r="A5625" s="11" t="s">
        <v>1652</v>
      </c>
      <c r="B5625" s="12">
        <v>100</v>
      </c>
      <c r="C5625" s="12">
        <v>100</v>
      </c>
      <c r="D5625" s="27" t="s">
        <v>1207</v>
      </c>
      <c r="E5625" s="12">
        <v>70</v>
      </c>
      <c r="F5625" s="12">
        <v>15</v>
      </c>
      <c r="G5625" s="12">
        <v>30</v>
      </c>
      <c r="H5625" s="12">
        <v>0</v>
      </c>
      <c r="I5625" s="12">
        <v>246</v>
      </c>
      <c r="J5625" s="12">
        <v>0</v>
      </c>
      <c r="K5625" s="12">
        <v>0</v>
      </c>
      <c r="L5625" s="12">
        <v>0</v>
      </c>
      <c r="M5625" s="12">
        <v>0</v>
      </c>
      <c r="N5625" s="12">
        <v>0</v>
      </c>
    </row>
    <row r="5626" spans="1:14">
      <c r="A5626" s="11" t="s">
        <v>1652</v>
      </c>
      <c r="B5626" s="12">
        <v>100</v>
      </c>
      <c r="C5626" s="12">
        <v>100</v>
      </c>
      <c r="D5626" s="27" t="s">
        <v>1208</v>
      </c>
      <c r="E5626" s="12">
        <v>70</v>
      </c>
      <c r="F5626" s="12">
        <v>15</v>
      </c>
      <c r="G5626" s="12">
        <v>30</v>
      </c>
      <c r="H5626" s="12">
        <v>0</v>
      </c>
      <c r="I5626" s="12">
        <v>246</v>
      </c>
      <c r="J5626" s="12">
        <v>0</v>
      </c>
      <c r="K5626" s="12">
        <v>0</v>
      </c>
      <c r="L5626" s="12">
        <v>0</v>
      </c>
      <c r="M5626" s="12">
        <v>0</v>
      </c>
      <c r="N5626" s="12">
        <v>0</v>
      </c>
    </row>
    <row r="5627" spans="1:14" ht="16">
      <c r="A5627" s="11" t="s">
        <v>1652</v>
      </c>
      <c r="B5627" s="12">
        <v>100</v>
      </c>
      <c r="C5627" s="12">
        <v>100</v>
      </c>
      <c r="D5627" s="29" t="s">
        <v>1209</v>
      </c>
      <c r="E5627" s="12">
        <v>70</v>
      </c>
      <c r="F5627" s="12">
        <v>15</v>
      </c>
      <c r="G5627" s="12">
        <v>30</v>
      </c>
      <c r="H5627" s="12">
        <v>0</v>
      </c>
      <c r="I5627" s="12">
        <v>246</v>
      </c>
      <c r="J5627" s="12">
        <v>0</v>
      </c>
      <c r="K5627" s="12">
        <v>0</v>
      </c>
      <c r="L5627" s="12">
        <v>0</v>
      </c>
      <c r="M5627" s="12">
        <v>0</v>
      </c>
      <c r="N5627" s="12">
        <v>0</v>
      </c>
    </row>
    <row r="5628" spans="1:14" ht="16">
      <c r="A5628" s="11" t="s">
        <v>1652</v>
      </c>
      <c r="B5628" s="12">
        <v>100</v>
      </c>
      <c r="C5628" s="12">
        <v>100</v>
      </c>
      <c r="D5628" s="29" t="s">
        <v>1210</v>
      </c>
      <c r="E5628" s="12">
        <v>70</v>
      </c>
      <c r="F5628" s="12">
        <v>15</v>
      </c>
      <c r="G5628" s="12">
        <v>30</v>
      </c>
      <c r="H5628" s="12">
        <v>0</v>
      </c>
      <c r="I5628" s="12">
        <v>246</v>
      </c>
      <c r="J5628" s="12">
        <v>0</v>
      </c>
      <c r="K5628" s="12">
        <v>0</v>
      </c>
      <c r="L5628" s="12">
        <v>0</v>
      </c>
      <c r="M5628" s="12">
        <v>0</v>
      </c>
      <c r="N5628" s="12">
        <v>0</v>
      </c>
    </row>
    <row r="5629" spans="1:14" ht="16">
      <c r="A5629" s="11" t="s">
        <v>1652</v>
      </c>
      <c r="B5629" s="12">
        <v>100</v>
      </c>
      <c r="C5629" s="12">
        <v>100</v>
      </c>
      <c r="D5629" s="29" t="s">
        <v>1211</v>
      </c>
      <c r="E5629" s="12">
        <v>70</v>
      </c>
      <c r="F5629" s="12">
        <v>15</v>
      </c>
      <c r="G5629" s="12">
        <v>30</v>
      </c>
      <c r="H5629" s="12">
        <v>0</v>
      </c>
      <c r="I5629" s="12">
        <v>246</v>
      </c>
      <c r="J5629" s="12">
        <v>0</v>
      </c>
      <c r="K5629" s="12">
        <v>0</v>
      </c>
      <c r="L5629" s="12">
        <v>0</v>
      </c>
      <c r="M5629" s="12">
        <v>0</v>
      </c>
      <c r="N5629" s="12">
        <v>0</v>
      </c>
    </row>
    <row r="5631" spans="1:14">
      <c r="A5631" s="11" t="s">
        <v>1253</v>
      </c>
    </row>
    <row r="5632" spans="1:14">
      <c r="A5632" s="11" t="s">
        <v>1653</v>
      </c>
    </row>
    <row r="5633" spans="1:14">
      <c r="A5633" s="11" t="s">
        <v>1654</v>
      </c>
    </row>
    <row r="5634" spans="1:14">
      <c r="A5634" s="11" t="s">
        <v>1655</v>
      </c>
      <c r="B5634" s="12">
        <v>50</v>
      </c>
      <c r="C5634" s="12">
        <v>50</v>
      </c>
      <c r="D5634" s="12" t="s">
        <v>616</v>
      </c>
      <c r="E5634" s="12">
        <v>50</v>
      </c>
      <c r="F5634" s="12">
        <v>20</v>
      </c>
      <c r="G5634" s="12">
        <v>80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1656</v>
      </c>
      <c r="B5635" s="12">
        <v>50</v>
      </c>
      <c r="C5635" s="12">
        <v>50</v>
      </c>
      <c r="D5635" s="12" t="s">
        <v>614</v>
      </c>
      <c r="E5635" s="12">
        <v>50</v>
      </c>
      <c r="F5635" s="12">
        <v>20</v>
      </c>
      <c r="G5635" s="12">
        <v>80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1656</v>
      </c>
      <c r="B5636" s="12">
        <v>50</v>
      </c>
      <c r="C5636" s="12">
        <v>50</v>
      </c>
      <c r="D5636" s="12" t="s">
        <v>1356</v>
      </c>
      <c r="E5636" s="12">
        <v>50</v>
      </c>
      <c r="F5636" s="12">
        <v>20</v>
      </c>
      <c r="G5636" s="12">
        <v>80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7" spans="1:14">
      <c r="A5637" s="11" t="s">
        <v>1656</v>
      </c>
      <c r="B5637" s="12">
        <v>50</v>
      </c>
      <c r="C5637" s="12">
        <v>50</v>
      </c>
      <c r="D5637" s="12" t="s">
        <v>612</v>
      </c>
      <c r="E5637" s="12">
        <v>50</v>
      </c>
      <c r="F5637" s="12">
        <v>20</v>
      </c>
      <c r="G5637" s="12">
        <v>80</v>
      </c>
      <c r="H5637" s="12">
        <v>0</v>
      </c>
      <c r="I5637" s="12">
        <v>246</v>
      </c>
      <c r="J5637" s="12">
        <v>0</v>
      </c>
      <c r="K5637" s="12">
        <v>0</v>
      </c>
      <c r="L5637" s="12">
        <v>0</v>
      </c>
      <c r="M5637" s="12">
        <v>0</v>
      </c>
      <c r="N5637" s="12">
        <v>0</v>
      </c>
    </row>
    <row r="5638" spans="1:14">
      <c r="A5638" s="11" t="s">
        <v>1656</v>
      </c>
      <c r="B5638" s="12">
        <v>50</v>
      </c>
      <c r="C5638" s="12">
        <v>50</v>
      </c>
      <c r="D5638" s="12" t="s">
        <v>610</v>
      </c>
      <c r="E5638" s="12">
        <v>50</v>
      </c>
      <c r="F5638" s="12">
        <v>20</v>
      </c>
      <c r="G5638" s="12">
        <v>80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39" spans="1:14">
      <c r="A5639" s="11" t="s">
        <v>1656</v>
      </c>
      <c r="B5639" s="12">
        <v>50</v>
      </c>
      <c r="C5639" s="12">
        <v>50</v>
      </c>
      <c r="D5639" s="12" t="s">
        <v>615</v>
      </c>
      <c r="E5639" s="12">
        <v>50</v>
      </c>
      <c r="F5639" s="12">
        <v>2</v>
      </c>
      <c r="G5639" s="12">
        <v>80</v>
      </c>
      <c r="H5639" s="12">
        <v>0</v>
      </c>
      <c r="I5639" s="12">
        <v>246</v>
      </c>
      <c r="J5639" s="12">
        <v>0</v>
      </c>
      <c r="K5639" s="12">
        <v>0</v>
      </c>
      <c r="L5639" s="12">
        <v>0</v>
      </c>
      <c r="M5639" s="12">
        <v>0</v>
      </c>
      <c r="N5639" s="12">
        <v>0</v>
      </c>
    </row>
    <row r="5640" spans="1:14">
      <c r="A5640" s="11" t="s">
        <v>1656</v>
      </c>
      <c r="B5640" s="12">
        <v>50</v>
      </c>
      <c r="C5640" s="12">
        <v>50</v>
      </c>
      <c r="D5640" s="12" t="s">
        <v>613</v>
      </c>
      <c r="E5640" s="12">
        <v>50</v>
      </c>
      <c r="F5640" s="12">
        <v>2</v>
      </c>
      <c r="G5640" s="12">
        <v>80</v>
      </c>
      <c r="H5640" s="12">
        <v>0</v>
      </c>
      <c r="I5640" s="12">
        <v>246</v>
      </c>
      <c r="J5640" s="12">
        <v>0</v>
      </c>
      <c r="K5640" s="12">
        <v>0</v>
      </c>
      <c r="L5640" s="12">
        <v>0</v>
      </c>
      <c r="M5640" s="12">
        <v>0</v>
      </c>
      <c r="N5640" s="12">
        <v>0</v>
      </c>
    </row>
    <row r="5641" spans="1:14">
      <c r="A5641" s="11" t="s">
        <v>1656</v>
      </c>
      <c r="B5641" s="12">
        <v>50</v>
      </c>
      <c r="C5641" s="12">
        <v>50</v>
      </c>
      <c r="D5641" s="12" t="s">
        <v>609</v>
      </c>
      <c r="E5641" s="12">
        <v>50</v>
      </c>
      <c r="F5641" s="12">
        <v>2</v>
      </c>
      <c r="G5641" s="12">
        <v>80</v>
      </c>
      <c r="H5641" s="12">
        <v>0</v>
      </c>
      <c r="I5641" s="12">
        <v>246</v>
      </c>
      <c r="J5641" s="12">
        <v>0</v>
      </c>
      <c r="K5641" s="12">
        <v>0</v>
      </c>
      <c r="L5641" s="12">
        <v>0</v>
      </c>
      <c r="M5641" s="12">
        <v>0</v>
      </c>
      <c r="N5641" s="12">
        <v>0</v>
      </c>
    </row>
    <row r="5643" spans="1:14">
      <c r="A5643" s="11" t="s">
        <v>1655</v>
      </c>
      <c r="B5643" s="12">
        <v>20</v>
      </c>
      <c r="C5643" s="12">
        <v>47</v>
      </c>
      <c r="D5643" s="12" t="s">
        <v>616</v>
      </c>
      <c r="E5643" s="12">
        <v>10</v>
      </c>
      <c r="F5643" s="12">
        <v>3</v>
      </c>
      <c r="G5643" s="14">
        <v>30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1656</v>
      </c>
      <c r="B5644" s="12">
        <v>50</v>
      </c>
      <c r="C5644" s="12">
        <v>50</v>
      </c>
      <c r="D5644" s="12" t="s">
        <v>614</v>
      </c>
      <c r="E5644" s="12">
        <v>10</v>
      </c>
      <c r="F5644" s="12">
        <v>3</v>
      </c>
      <c r="G5644" s="14">
        <v>30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1656</v>
      </c>
      <c r="B5645" s="12">
        <v>50</v>
      </c>
      <c r="C5645" s="12">
        <v>50</v>
      </c>
      <c r="D5645" s="12" t="s">
        <v>1356</v>
      </c>
      <c r="E5645" s="12">
        <v>10</v>
      </c>
      <c r="F5645" s="12">
        <v>3</v>
      </c>
      <c r="G5645" s="14">
        <v>30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1656</v>
      </c>
      <c r="B5646" s="12">
        <v>50</v>
      </c>
      <c r="C5646" s="12">
        <v>50</v>
      </c>
      <c r="D5646" s="12" t="s">
        <v>612</v>
      </c>
      <c r="E5646" s="12">
        <v>10</v>
      </c>
      <c r="F5646" s="12">
        <v>3</v>
      </c>
      <c r="G5646" s="14">
        <v>30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1656</v>
      </c>
      <c r="B5647" s="12">
        <v>50</v>
      </c>
      <c r="C5647" s="12">
        <v>50</v>
      </c>
      <c r="D5647" s="12" t="s">
        <v>610</v>
      </c>
      <c r="E5647" s="12">
        <v>10</v>
      </c>
      <c r="F5647" s="12">
        <v>3</v>
      </c>
      <c r="G5647" s="14">
        <v>30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1655</v>
      </c>
      <c r="B5648" s="12">
        <v>48</v>
      </c>
      <c r="C5648" s="12">
        <v>21</v>
      </c>
      <c r="D5648" s="12" t="s">
        <v>616</v>
      </c>
      <c r="E5648" s="12">
        <v>10</v>
      </c>
      <c r="F5648" s="12">
        <v>3</v>
      </c>
      <c r="G5648" s="14">
        <v>30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1656</v>
      </c>
      <c r="B5649" s="12">
        <v>48</v>
      </c>
      <c r="C5649" s="12">
        <v>21</v>
      </c>
      <c r="D5649" s="12" t="s">
        <v>614</v>
      </c>
      <c r="E5649" s="12">
        <v>10</v>
      </c>
      <c r="F5649" s="12">
        <v>3</v>
      </c>
      <c r="G5649" s="14">
        <v>30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1656</v>
      </c>
      <c r="B5650" s="12">
        <v>48</v>
      </c>
      <c r="C5650" s="12">
        <v>21</v>
      </c>
      <c r="D5650" s="12" t="s">
        <v>1356</v>
      </c>
      <c r="E5650" s="12">
        <v>10</v>
      </c>
      <c r="F5650" s="12">
        <v>3</v>
      </c>
      <c r="G5650" s="14">
        <v>30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1" spans="1:14">
      <c r="A5651" s="11" t="s">
        <v>1656</v>
      </c>
      <c r="B5651" s="12">
        <v>48</v>
      </c>
      <c r="C5651" s="12">
        <v>21</v>
      </c>
      <c r="D5651" s="12" t="s">
        <v>612</v>
      </c>
      <c r="E5651" s="12">
        <v>10</v>
      </c>
      <c r="F5651" s="12">
        <v>3</v>
      </c>
      <c r="G5651" s="14">
        <v>30</v>
      </c>
      <c r="H5651" s="12">
        <v>0</v>
      </c>
      <c r="I5651" s="12">
        <v>246</v>
      </c>
      <c r="J5651" s="12">
        <v>0</v>
      </c>
      <c r="K5651" s="12">
        <v>0</v>
      </c>
      <c r="L5651" s="12">
        <v>0</v>
      </c>
      <c r="M5651" s="12">
        <v>0</v>
      </c>
      <c r="N5651" s="12">
        <v>0</v>
      </c>
    </row>
    <row r="5652" spans="1:14">
      <c r="A5652" s="11" t="s">
        <v>1656</v>
      </c>
      <c r="B5652" s="12">
        <v>48</v>
      </c>
      <c r="C5652" s="12">
        <v>21</v>
      </c>
      <c r="D5652" s="12" t="s">
        <v>610</v>
      </c>
      <c r="E5652" s="12">
        <v>10</v>
      </c>
      <c r="F5652" s="12">
        <v>3</v>
      </c>
      <c r="G5652" s="14">
        <v>30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1655</v>
      </c>
      <c r="B5653" s="12">
        <v>80</v>
      </c>
      <c r="C5653" s="12">
        <v>26</v>
      </c>
      <c r="D5653" s="12" t="s">
        <v>616</v>
      </c>
      <c r="E5653" s="12">
        <v>10</v>
      </c>
      <c r="F5653" s="12">
        <v>3</v>
      </c>
      <c r="G5653" s="14">
        <v>30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1656</v>
      </c>
      <c r="B5654" s="12">
        <v>80</v>
      </c>
      <c r="C5654" s="12">
        <v>26</v>
      </c>
      <c r="D5654" s="12" t="s">
        <v>614</v>
      </c>
      <c r="E5654" s="12">
        <v>10</v>
      </c>
      <c r="F5654" s="12">
        <v>3</v>
      </c>
      <c r="G5654" s="14">
        <v>30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1656</v>
      </c>
      <c r="B5655" s="12">
        <v>80</v>
      </c>
      <c r="C5655" s="12">
        <v>26</v>
      </c>
      <c r="D5655" s="12" t="s">
        <v>1356</v>
      </c>
      <c r="E5655" s="12">
        <v>10</v>
      </c>
      <c r="F5655" s="12">
        <v>3</v>
      </c>
      <c r="G5655" s="14">
        <v>30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1656</v>
      </c>
      <c r="B5656" s="12">
        <v>80</v>
      </c>
      <c r="C5656" s="12">
        <v>26</v>
      </c>
      <c r="D5656" s="12" t="s">
        <v>612</v>
      </c>
      <c r="E5656" s="12">
        <v>10</v>
      </c>
      <c r="F5656" s="12">
        <v>3</v>
      </c>
      <c r="G5656" s="14">
        <v>30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1656</v>
      </c>
      <c r="B5657" s="12">
        <v>80</v>
      </c>
      <c r="C5657" s="12">
        <v>26</v>
      </c>
      <c r="D5657" s="12" t="s">
        <v>610</v>
      </c>
      <c r="E5657" s="12">
        <v>10</v>
      </c>
      <c r="F5657" s="12">
        <v>3</v>
      </c>
      <c r="G5657" s="14">
        <v>30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8" spans="1:14">
      <c r="A5658" s="11" t="s">
        <v>1655</v>
      </c>
      <c r="B5658" s="12">
        <v>55</v>
      </c>
      <c r="C5658" s="12">
        <v>70</v>
      </c>
      <c r="D5658" s="12" t="s">
        <v>616</v>
      </c>
      <c r="E5658" s="12">
        <v>10</v>
      </c>
      <c r="F5658" s="12">
        <v>3</v>
      </c>
      <c r="G5658" s="14">
        <v>30</v>
      </c>
      <c r="H5658" s="12">
        <v>0</v>
      </c>
      <c r="I5658" s="12">
        <v>246</v>
      </c>
      <c r="J5658" s="12">
        <v>0</v>
      </c>
      <c r="K5658" s="12">
        <v>0</v>
      </c>
      <c r="L5658" s="12">
        <v>0</v>
      </c>
      <c r="M5658" s="12">
        <v>0</v>
      </c>
      <c r="N5658" s="12">
        <v>0</v>
      </c>
    </row>
    <row r="5659" spans="1:14">
      <c r="A5659" s="11" t="s">
        <v>1656</v>
      </c>
      <c r="B5659" s="12">
        <v>55</v>
      </c>
      <c r="C5659" s="12">
        <v>70</v>
      </c>
      <c r="D5659" s="12" t="s">
        <v>614</v>
      </c>
      <c r="E5659" s="12">
        <v>10</v>
      </c>
      <c r="F5659" s="12">
        <v>3</v>
      </c>
      <c r="G5659" s="14">
        <v>30</v>
      </c>
      <c r="H5659" s="12">
        <v>0</v>
      </c>
      <c r="I5659" s="12">
        <v>246</v>
      </c>
      <c r="J5659" s="12">
        <v>0</v>
      </c>
      <c r="K5659" s="12">
        <v>0</v>
      </c>
      <c r="L5659" s="12">
        <v>0</v>
      </c>
      <c r="M5659" s="12">
        <v>0</v>
      </c>
      <c r="N5659" s="12">
        <v>0</v>
      </c>
    </row>
    <row r="5660" spans="1:14">
      <c r="A5660" s="11" t="s">
        <v>1656</v>
      </c>
      <c r="B5660" s="12">
        <v>55</v>
      </c>
      <c r="C5660" s="12">
        <v>70</v>
      </c>
      <c r="D5660" s="12" t="s">
        <v>1356</v>
      </c>
      <c r="E5660" s="12">
        <v>10</v>
      </c>
      <c r="F5660" s="12">
        <v>3</v>
      </c>
      <c r="G5660" s="14">
        <v>30</v>
      </c>
      <c r="H5660" s="12">
        <v>0</v>
      </c>
      <c r="I5660" s="12">
        <v>246</v>
      </c>
      <c r="J5660" s="12">
        <v>0</v>
      </c>
      <c r="K5660" s="12">
        <v>0</v>
      </c>
      <c r="L5660" s="12">
        <v>0</v>
      </c>
      <c r="M5660" s="12">
        <v>0</v>
      </c>
      <c r="N5660" s="12">
        <v>0</v>
      </c>
    </row>
    <row r="5661" spans="1:14">
      <c r="A5661" s="11" t="s">
        <v>1656</v>
      </c>
      <c r="B5661" s="12">
        <v>55</v>
      </c>
      <c r="C5661" s="12">
        <v>70</v>
      </c>
      <c r="D5661" s="12" t="s">
        <v>612</v>
      </c>
      <c r="E5661" s="12">
        <v>10</v>
      </c>
      <c r="F5661" s="12">
        <v>3</v>
      </c>
      <c r="G5661" s="14">
        <v>30</v>
      </c>
      <c r="H5661" s="12">
        <v>0</v>
      </c>
      <c r="I5661" s="12">
        <v>246</v>
      </c>
      <c r="J5661" s="12">
        <v>0</v>
      </c>
      <c r="K5661" s="12">
        <v>0</v>
      </c>
      <c r="L5661" s="12">
        <v>0</v>
      </c>
      <c r="M5661" s="12">
        <v>0</v>
      </c>
      <c r="N5661" s="12">
        <v>0</v>
      </c>
    </row>
    <row r="5662" spans="1:14">
      <c r="A5662" s="11" t="s">
        <v>1656</v>
      </c>
      <c r="B5662" s="12">
        <v>55</v>
      </c>
      <c r="C5662" s="12">
        <v>70</v>
      </c>
      <c r="D5662" s="12" t="s">
        <v>610</v>
      </c>
      <c r="E5662" s="12">
        <v>10</v>
      </c>
      <c r="F5662" s="12">
        <v>3</v>
      </c>
      <c r="G5662" s="14">
        <v>30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4" spans="1:14">
      <c r="A5664" s="11" t="s">
        <v>1657</v>
      </c>
    </row>
    <row r="5665" spans="1:14">
      <c r="A5665" s="11" t="s">
        <v>1658</v>
      </c>
      <c r="B5665" s="12">
        <v>50</v>
      </c>
      <c r="C5665" s="12">
        <v>50</v>
      </c>
      <c r="D5665" s="12" t="s">
        <v>616</v>
      </c>
      <c r="E5665" s="12">
        <v>50</v>
      </c>
      <c r="F5665" s="12">
        <v>8</v>
      </c>
      <c r="G5665" s="12">
        <v>80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1658</v>
      </c>
      <c r="B5666" s="12">
        <v>50</v>
      </c>
      <c r="C5666" s="12">
        <v>50</v>
      </c>
      <c r="D5666" s="12" t="s">
        <v>614</v>
      </c>
      <c r="E5666" s="12">
        <v>50</v>
      </c>
      <c r="F5666" s="12">
        <v>8</v>
      </c>
      <c r="G5666" s="12">
        <v>80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1658</v>
      </c>
      <c r="B5667" s="12">
        <v>50</v>
      </c>
      <c r="C5667" s="12">
        <v>50</v>
      </c>
      <c r="D5667" s="12" t="s">
        <v>1356</v>
      </c>
      <c r="E5667" s="12">
        <v>50</v>
      </c>
      <c r="F5667" s="12">
        <v>8</v>
      </c>
      <c r="G5667" s="12">
        <v>80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1658</v>
      </c>
      <c r="B5668" s="12">
        <v>50</v>
      </c>
      <c r="C5668" s="12">
        <v>50</v>
      </c>
      <c r="D5668" s="12" t="s">
        <v>612</v>
      </c>
      <c r="E5668" s="12">
        <v>50</v>
      </c>
      <c r="F5668" s="12">
        <v>8</v>
      </c>
      <c r="G5668" s="12">
        <v>80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1658</v>
      </c>
      <c r="B5669" s="12">
        <v>50</v>
      </c>
      <c r="C5669" s="12">
        <v>50</v>
      </c>
      <c r="D5669" s="12" t="s">
        <v>610</v>
      </c>
      <c r="E5669" s="12">
        <v>50</v>
      </c>
      <c r="F5669" s="12">
        <v>8</v>
      </c>
      <c r="G5669" s="12">
        <v>80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1658</v>
      </c>
      <c r="B5670" s="12">
        <v>50</v>
      </c>
      <c r="C5670" s="12">
        <v>50</v>
      </c>
      <c r="D5670" s="12" t="s">
        <v>582</v>
      </c>
      <c r="E5670" s="12">
        <v>50</v>
      </c>
      <c r="F5670" s="12">
        <v>8</v>
      </c>
      <c r="G5670" s="12">
        <v>80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1658</v>
      </c>
      <c r="B5671" s="12">
        <v>50</v>
      </c>
      <c r="C5671" s="12">
        <v>50</v>
      </c>
      <c r="D5671" s="12" t="s">
        <v>580</v>
      </c>
      <c r="E5671" s="12">
        <v>50</v>
      </c>
      <c r="F5671" s="12">
        <v>8</v>
      </c>
      <c r="G5671" s="12">
        <v>80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2" spans="1:14">
      <c r="A5672" s="11" t="s">
        <v>1658</v>
      </c>
      <c r="B5672" s="12">
        <v>50</v>
      </c>
      <c r="C5672" s="12">
        <v>50</v>
      </c>
      <c r="D5672" s="12" t="s">
        <v>590</v>
      </c>
      <c r="E5672" s="12">
        <v>50</v>
      </c>
      <c r="F5672" s="12">
        <v>8</v>
      </c>
      <c r="G5672" s="12">
        <v>80</v>
      </c>
      <c r="H5672" s="12">
        <v>0</v>
      </c>
      <c r="I5672" s="12">
        <v>246</v>
      </c>
      <c r="J5672" s="12">
        <v>0</v>
      </c>
      <c r="K5672" s="12">
        <v>0</v>
      </c>
      <c r="L5672" s="12">
        <v>0</v>
      </c>
      <c r="M5672" s="12">
        <v>0</v>
      </c>
      <c r="N5672" s="12">
        <v>0</v>
      </c>
    </row>
    <row r="5673" spans="1:14">
      <c r="A5673" s="11" t="s">
        <v>1658</v>
      </c>
      <c r="B5673" s="12">
        <v>50</v>
      </c>
      <c r="C5673" s="12">
        <v>50</v>
      </c>
      <c r="D5673" s="12" t="s">
        <v>579</v>
      </c>
      <c r="E5673" s="12">
        <v>50</v>
      </c>
      <c r="F5673" s="12">
        <v>8</v>
      </c>
      <c r="G5673" s="12">
        <v>80</v>
      </c>
      <c r="H5673" s="12">
        <v>0</v>
      </c>
      <c r="I5673" s="12">
        <v>246</v>
      </c>
      <c r="J5673" s="12">
        <v>0</v>
      </c>
      <c r="K5673" s="12">
        <v>0</v>
      </c>
      <c r="L5673" s="12">
        <v>0</v>
      </c>
      <c r="M5673" s="12">
        <v>0</v>
      </c>
      <c r="N5673" s="12">
        <v>0</v>
      </c>
    </row>
    <row r="5674" spans="1:14">
      <c r="A5674" s="11" t="s">
        <v>1658</v>
      </c>
      <c r="B5674" s="12">
        <v>50</v>
      </c>
      <c r="C5674" s="12">
        <v>50</v>
      </c>
      <c r="D5674" s="12" t="s">
        <v>577</v>
      </c>
      <c r="E5674" s="12">
        <v>50</v>
      </c>
      <c r="F5674" s="12">
        <v>8</v>
      </c>
      <c r="G5674" s="12">
        <v>80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1658</v>
      </c>
      <c r="B5675" s="12">
        <v>50</v>
      </c>
      <c r="C5675" s="12">
        <v>50</v>
      </c>
      <c r="D5675" s="12" t="s">
        <v>574</v>
      </c>
      <c r="E5675" s="12">
        <v>50</v>
      </c>
      <c r="F5675" s="12">
        <v>8</v>
      </c>
      <c r="G5675" s="12">
        <v>80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1658</v>
      </c>
      <c r="B5676" s="12">
        <v>50</v>
      </c>
      <c r="C5676" s="12">
        <v>50</v>
      </c>
      <c r="D5676" s="12" t="s">
        <v>615</v>
      </c>
      <c r="E5676" s="12">
        <v>50</v>
      </c>
      <c r="F5676" s="12">
        <v>2</v>
      </c>
      <c r="G5676" s="12">
        <v>80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7" spans="1:14">
      <c r="A5677" s="11" t="s">
        <v>1658</v>
      </c>
      <c r="B5677" s="12">
        <v>50</v>
      </c>
      <c r="C5677" s="12">
        <v>50</v>
      </c>
      <c r="D5677" s="12" t="s">
        <v>611</v>
      </c>
      <c r="E5677" s="12">
        <v>50</v>
      </c>
      <c r="F5677" s="12">
        <v>2</v>
      </c>
      <c r="G5677" s="12">
        <v>80</v>
      </c>
      <c r="H5677" s="12">
        <v>0</v>
      </c>
      <c r="I5677" s="12">
        <v>246</v>
      </c>
      <c r="J5677" s="12">
        <v>0</v>
      </c>
      <c r="K5677" s="12">
        <v>0</v>
      </c>
      <c r="L5677" s="12">
        <v>0</v>
      </c>
      <c r="M5677" s="12">
        <v>0</v>
      </c>
      <c r="N5677" s="12">
        <v>0</v>
      </c>
    </row>
    <row r="5678" spans="1:14">
      <c r="A5678" s="11" t="s">
        <v>1658</v>
      </c>
      <c r="B5678" s="12">
        <v>50</v>
      </c>
      <c r="C5678" s="12">
        <v>50</v>
      </c>
      <c r="D5678" s="12" t="s">
        <v>609</v>
      </c>
      <c r="E5678" s="12">
        <v>50</v>
      </c>
      <c r="F5678" s="12">
        <v>2</v>
      </c>
      <c r="G5678" s="12">
        <v>80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79" spans="1:14">
      <c r="A5679" s="11" t="s">
        <v>1658</v>
      </c>
      <c r="B5679" s="12">
        <v>50</v>
      </c>
      <c r="C5679" s="12">
        <v>50</v>
      </c>
      <c r="D5679" s="12" t="s">
        <v>1659</v>
      </c>
      <c r="E5679" s="12">
        <v>50</v>
      </c>
      <c r="F5679" s="12">
        <v>2</v>
      </c>
      <c r="G5679" s="12">
        <v>80</v>
      </c>
      <c r="H5679" s="12">
        <v>0</v>
      </c>
      <c r="I5679" s="12">
        <v>246</v>
      </c>
      <c r="J5679" s="12">
        <v>0</v>
      </c>
      <c r="K5679" s="12">
        <v>0</v>
      </c>
      <c r="L5679" s="12">
        <v>0</v>
      </c>
      <c r="M5679" s="12">
        <v>0</v>
      </c>
      <c r="N5679" s="12">
        <v>0</v>
      </c>
    </row>
    <row r="5680" spans="1:14">
      <c r="A5680" s="11" t="s">
        <v>1658</v>
      </c>
      <c r="B5680" s="12">
        <v>50</v>
      </c>
      <c r="C5680" s="12">
        <v>50</v>
      </c>
      <c r="D5680" s="12" t="s">
        <v>576</v>
      </c>
      <c r="E5680" s="12">
        <v>50</v>
      </c>
      <c r="F5680" s="12">
        <v>2</v>
      </c>
      <c r="G5680" s="12">
        <v>80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1658</v>
      </c>
      <c r="B5681" s="12">
        <v>50</v>
      </c>
      <c r="C5681" s="12">
        <v>50</v>
      </c>
      <c r="D5681" s="12" t="s">
        <v>573</v>
      </c>
      <c r="E5681" s="12">
        <v>50</v>
      </c>
      <c r="F5681" s="12">
        <v>2</v>
      </c>
      <c r="G5681" s="12">
        <v>80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3" spans="1:14">
      <c r="A5683" s="11" t="s">
        <v>1658</v>
      </c>
      <c r="B5683" s="12">
        <v>48</v>
      </c>
      <c r="C5683" s="12">
        <v>79</v>
      </c>
      <c r="D5683" s="12" t="s">
        <v>616</v>
      </c>
      <c r="E5683" s="12">
        <v>10</v>
      </c>
      <c r="F5683" s="12">
        <v>3</v>
      </c>
      <c r="G5683" s="14">
        <v>30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1658</v>
      </c>
      <c r="B5684" s="12">
        <v>48</v>
      </c>
      <c r="C5684" s="12">
        <v>79</v>
      </c>
      <c r="D5684" s="12" t="s">
        <v>614</v>
      </c>
      <c r="E5684" s="12">
        <v>10</v>
      </c>
      <c r="F5684" s="12">
        <v>3</v>
      </c>
      <c r="G5684" s="14">
        <v>30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1658</v>
      </c>
      <c r="B5685" s="12">
        <v>48</v>
      </c>
      <c r="C5685" s="12">
        <v>79</v>
      </c>
      <c r="D5685" s="12" t="s">
        <v>1356</v>
      </c>
      <c r="E5685" s="12">
        <v>10</v>
      </c>
      <c r="F5685" s="12">
        <v>3</v>
      </c>
      <c r="G5685" s="14">
        <v>30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1658</v>
      </c>
      <c r="B5686" s="12">
        <v>48</v>
      </c>
      <c r="C5686" s="12">
        <v>79</v>
      </c>
      <c r="D5686" s="12" t="s">
        <v>612</v>
      </c>
      <c r="E5686" s="12">
        <v>10</v>
      </c>
      <c r="F5686" s="12">
        <v>3</v>
      </c>
      <c r="G5686" s="14">
        <v>30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1658</v>
      </c>
      <c r="B5687" s="12">
        <v>48</v>
      </c>
      <c r="C5687" s="12">
        <v>79</v>
      </c>
      <c r="D5687" s="12" t="s">
        <v>610</v>
      </c>
      <c r="E5687" s="12">
        <v>10</v>
      </c>
      <c r="F5687" s="12">
        <v>3</v>
      </c>
      <c r="G5687" s="14">
        <v>30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1658</v>
      </c>
      <c r="B5688" s="12">
        <v>48</v>
      </c>
      <c r="C5688" s="12">
        <v>79</v>
      </c>
      <c r="D5688" s="12" t="s">
        <v>582</v>
      </c>
      <c r="E5688" s="12">
        <v>10</v>
      </c>
      <c r="F5688" s="12">
        <v>3</v>
      </c>
      <c r="G5688" s="14">
        <v>30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1658</v>
      </c>
      <c r="B5689" s="12">
        <v>48</v>
      </c>
      <c r="C5689" s="12">
        <v>79</v>
      </c>
      <c r="D5689" s="12" t="s">
        <v>580</v>
      </c>
      <c r="E5689" s="12">
        <v>10</v>
      </c>
      <c r="F5689" s="12">
        <v>3</v>
      </c>
      <c r="G5689" s="14">
        <v>30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1658</v>
      </c>
      <c r="B5690" s="12">
        <v>48</v>
      </c>
      <c r="C5690" s="12">
        <v>79</v>
      </c>
      <c r="D5690" s="12" t="s">
        <v>590</v>
      </c>
      <c r="E5690" s="12">
        <v>10</v>
      </c>
      <c r="F5690" s="12">
        <v>3</v>
      </c>
      <c r="G5690" s="14">
        <v>30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1" spans="1:14">
      <c r="A5691" s="11" t="s">
        <v>1658</v>
      </c>
      <c r="B5691" s="12">
        <v>48</v>
      </c>
      <c r="C5691" s="12">
        <v>79</v>
      </c>
      <c r="D5691" s="12" t="s">
        <v>579</v>
      </c>
      <c r="E5691" s="12">
        <v>10</v>
      </c>
      <c r="F5691" s="12">
        <v>3</v>
      </c>
      <c r="G5691" s="14">
        <v>30</v>
      </c>
      <c r="H5691" s="12">
        <v>0</v>
      </c>
      <c r="I5691" s="12">
        <v>246</v>
      </c>
      <c r="J5691" s="12">
        <v>0</v>
      </c>
      <c r="K5691" s="12">
        <v>0</v>
      </c>
      <c r="L5691" s="12">
        <v>0</v>
      </c>
      <c r="M5691" s="12">
        <v>0</v>
      </c>
      <c r="N5691" s="12">
        <v>0</v>
      </c>
    </row>
    <row r="5692" spans="1:14">
      <c r="A5692" s="11" t="s">
        <v>1658</v>
      </c>
      <c r="B5692" s="12">
        <v>48</v>
      </c>
      <c r="C5692" s="12">
        <v>79</v>
      </c>
      <c r="D5692" s="12" t="s">
        <v>577</v>
      </c>
      <c r="E5692" s="12">
        <v>10</v>
      </c>
      <c r="F5692" s="12">
        <v>3</v>
      </c>
      <c r="G5692" s="14">
        <v>30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1658</v>
      </c>
      <c r="B5693" s="12">
        <v>34</v>
      </c>
      <c r="C5693" s="12">
        <v>29</v>
      </c>
      <c r="D5693" s="12" t="s">
        <v>616</v>
      </c>
      <c r="E5693" s="12">
        <v>20</v>
      </c>
      <c r="F5693" s="12">
        <v>3</v>
      </c>
      <c r="G5693" s="14">
        <v>30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1658</v>
      </c>
      <c r="B5694" s="12">
        <v>34</v>
      </c>
      <c r="C5694" s="12">
        <v>29</v>
      </c>
      <c r="D5694" s="12" t="s">
        <v>614</v>
      </c>
      <c r="E5694" s="12">
        <v>20</v>
      </c>
      <c r="F5694" s="12">
        <v>3</v>
      </c>
      <c r="G5694" s="14">
        <v>30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1658</v>
      </c>
      <c r="B5695" s="12">
        <v>34</v>
      </c>
      <c r="C5695" s="12">
        <v>29</v>
      </c>
      <c r="D5695" s="12" t="s">
        <v>1356</v>
      </c>
      <c r="E5695" s="12">
        <v>20</v>
      </c>
      <c r="F5695" s="12">
        <v>3</v>
      </c>
      <c r="G5695" s="14">
        <v>30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1658</v>
      </c>
      <c r="B5696" s="12">
        <v>34</v>
      </c>
      <c r="C5696" s="12">
        <v>29</v>
      </c>
      <c r="D5696" s="12" t="s">
        <v>612</v>
      </c>
      <c r="E5696" s="12">
        <v>20</v>
      </c>
      <c r="F5696" s="12">
        <v>3</v>
      </c>
      <c r="G5696" s="14">
        <v>30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1658</v>
      </c>
      <c r="B5697" s="12">
        <v>34</v>
      </c>
      <c r="C5697" s="12">
        <v>29</v>
      </c>
      <c r="D5697" s="12" t="s">
        <v>610</v>
      </c>
      <c r="E5697" s="12">
        <v>20</v>
      </c>
      <c r="F5697" s="12">
        <v>3</v>
      </c>
      <c r="G5697" s="14">
        <v>30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1658</v>
      </c>
      <c r="B5698" s="12">
        <v>34</v>
      </c>
      <c r="C5698" s="12">
        <v>29</v>
      </c>
      <c r="D5698" s="12" t="s">
        <v>582</v>
      </c>
      <c r="E5698" s="12">
        <v>20</v>
      </c>
      <c r="F5698" s="12">
        <v>3</v>
      </c>
      <c r="G5698" s="14">
        <v>30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1658</v>
      </c>
      <c r="B5699" s="12">
        <v>34</v>
      </c>
      <c r="C5699" s="12">
        <v>29</v>
      </c>
      <c r="D5699" s="12" t="s">
        <v>580</v>
      </c>
      <c r="E5699" s="12">
        <v>20</v>
      </c>
      <c r="F5699" s="12">
        <v>3</v>
      </c>
      <c r="G5699" s="14">
        <v>30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1658</v>
      </c>
      <c r="B5700" s="12">
        <v>34</v>
      </c>
      <c r="C5700" s="12">
        <v>29</v>
      </c>
      <c r="D5700" s="12" t="s">
        <v>590</v>
      </c>
      <c r="E5700" s="12">
        <v>20</v>
      </c>
      <c r="F5700" s="12">
        <v>3</v>
      </c>
      <c r="G5700" s="14">
        <v>30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1658</v>
      </c>
      <c r="B5701" s="12">
        <v>34</v>
      </c>
      <c r="C5701" s="12">
        <v>29</v>
      </c>
      <c r="D5701" s="12" t="s">
        <v>579</v>
      </c>
      <c r="E5701" s="12">
        <v>20</v>
      </c>
      <c r="F5701" s="12">
        <v>3</v>
      </c>
      <c r="G5701" s="14">
        <v>30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1658</v>
      </c>
      <c r="B5702" s="12">
        <v>34</v>
      </c>
      <c r="C5702" s="12">
        <v>29</v>
      </c>
      <c r="D5702" s="12" t="s">
        <v>577</v>
      </c>
      <c r="E5702" s="12">
        <v>20</v>
      </c>
      <c r="F5702" s="12">
        <v>3</v>
      </c>
      <c r="G5702" s="14">
        <v>30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1658</v>
      </c>
      <c r="B5703" s="12">
        <v>74</v>
      </c>
      <c r="C5703" s="12">
        <v>33</v>
      </c>
      <c r="D5703" s="12" t="s">
        <v>616</v>
      </c>
      <c r="E5703" s="12">
        <v>20</v>
      </c>
      <c r="F5703" s="12">
        <v>3</v>
      </c>
      <c r="G5703" s="14">
        <v>30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1658</v>
      </c>
      <c r="B5704" s="12">
        <v>74</v>
      </c>
      <c r="C5704" s="12">
        <v>33</v>
      </c>
      <c r="D5704" s="12" t="s">
        <v>614</v>
      </c>
      <c r="E5704" s="12">
        <v>20</v>
      </c>
      <c r="F5704" s="12">
        <v>3</v>
      </c>
      <c r="G5704" s="14">
        <v>30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1658</v>
      </c>
      <c r="B5705" s="12">
        <v>74</v>
      </c>
      <c r="C5705" s="12">
        <v>33</v>
      </c>
      <c r="D5705" s="12" t="s">
        <v>1356</v>
      </c>
      <c r="E5705" s="12">
        <v>20</v>
      </c>
      <c r="F5705" s="12">
        <v>3</v>
      </c>
      <c r="G5705" s="14">
        <v>30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1658</v>
      </c>
      <c r="B5706" s="12">
        <v>74</v>
      </c>
      <c r="C5706" s="12">
        <v>33</v>
      </c>
      <c r="D5706" s="12" t="s">
        <v>612</v>
      </c>
      <c r="E5706" s="12">
        <v>20</v>
      </c>
      <c r="F5706" s="12">
        <v>3</v>
      </c>
      <c r="G5706" s="14">
        <v>30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1658</v>
      </c>
      <c r="B5707" s="12">
        <v>74</v>
      </c>
      <c r="C5707" s="12">
        <v>33</v>
      </c>
      <c r="D5707" s="12" t="s">
        <v>610</v>
      </c>
      <c r="E5707" s="12">
        <v>20</v>
      </c>
      <c r="F5707" s="12">
        <v>3</v>
      </c>
      <c r="G5707" s="14">
        <v>30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8" spans="1:14">
      <c r="A5708" s="11" t="s">
        <v>1658</v>
      </c>
      <c r="B5708" s="12">
        <v>74</v>
      </c>
      <c r="C5708" s="12">
        <v>33</v>
      </c>
      <c r="D5708" s="12" t="s">
        <v>582</v>
      </c>
      <c r="E5708" s="12">
        <v>20</v>
      </c>
      <c r="F5708" s="12">
        <v>3</v>
      </c>
      <c r="G5708" s="14">
        <v>30</v>
      </c>
      <c r="H5708" s="12">
        <v>0</v>
      </c>
      <c r="I5708" s="12">
        <v>246</v>
      </c>
      <c r="J5708" s="12">
        <v>0</v>
      </c>
      <c r="K5708" s="12">
        <v>0</v>
      </c>
      <c r="L5708" s="12">
        <v>0</v>
      </c>
      <c r="M5708" s="12">
        <v>0</v>
      </c>
      <c r="N5708" s="12">
        <v>0</v>
      </c>
    </row>
    <row r="5709" spans="1:14">
      <c r="A5709" s="11" t="s">
        <v>1658</v>
      </c>
      <c r="B5709" s="12">
        <v>74</v>
      </c>
      <c r="C5709" s="12">
        <v>33</v>
      </c>
      <c r="D5709" s="12" t="s">
        <v>580</v>
      </c>
      <c r="E5709" s="12">
        <v>20</v>
      </c>
      <c r="F5709" s="12">
        <v>3</v>
      </c>
      <c r="G5709" s="14">
        <v>30</v>
      </c>
      <c r="H5709" s="12">
        <v>0</v>
      </c>
      <c r="I5709" s="12">
        <v>246</v>
      </c>
      <c r="J5709" s="12">
        <v>0</v>
      </c>
      <c r="K5709" s="12">
        <v>0</v>
      </c>
      <c r="L5709" s="12">
        <v>0</v>
      </c>
      <c r="M5709" s="12">
        <v>0</v>
      </c>
      <c r="N5709" s="12">
        <v>0</v>
      </c>
    </row>
    <row r="5710" spans="1:14">
      <c r="A5710" s="11" t="s">
        <v>1658</v>
      </c>
      <c r="B5710" s="12">
        <v>74</v>
      </c>
      <c r="C5710" s="12">
        <v>33</v>
      </c>
      <c r="D5710" s="12" t="s">
        <v>590</v>
      </c>
      <c r="E5710" s="12">
        <v>20</v>
      </c>
      <c r="F5710" s="12">
        <v>3</v>
      </c>
      <c r="G5710" s="14">
        <v>30</v>
      </c>
      <c r="H5710" s="12">
        <v>0</v>
      </c>
      <c r="I5710" s="12">
        <v>246</v>
      </c>
      <c r="J5710" s="12">
        <v>0</v>
      </c>
      <c r="K5710" s="12">
        <v>0</v>
      </c>
      <c r="L5710" s="12">
        <v>0</v>
      </c>
      <c r="M5710" s="12">
        <v>0</v>
      </c>
      <c r="N5710" s="12">
        <v>0</v>
      </c>
    </row>
    <row r="5711" spans="1:14">
      <c r="A5711" s="11" t="s">
        <v>1658</v>
      </c>
      <c r="B5711" s="12">
        <v>74</v>
      </c>
      <c r="C5711" s="12">
        <v>33</v>
      </c>
      <c r="D5711" s="12" t="s">
        <v>579</v>
      </c>
      <c r="E5711" s="12">
        <v>20</v>
      </c>
      <c r="F5711" s="12">
        <v>3</v>
      </c>
      <c r="G5711" s="14">
        <v>30</v>
      </c>
      <c r="H5711" s="12">
        <v>0</v>
      </c>
      <c r="I5711" s="12">
        <v>246</v>
      </c>
      <c r="J5711" s="12">
        <v>0</v>
      </c>
      <c r="K5711" s="12">
        <v>0</v>
      </c>
      <c r="L5711" s="12">
        <v>0</v>
      </c>
      <c r="M5711" s="12">
        <v>0</v>
      </c>
      <c r="N5711" s="12">
        <v>0</v>
      </c>
    </row>
    <row r="5712" spans="1:14">
      <c r="A5712" s="11" t="s">
        <v>1658</v>
      </c>
      <c r="B5712" s="12">
        <v>74</v>
      </c>
      <c r="C5712" s="12">
        <v>33</v>
      </c>
      <c r="D5712" s="12" t="s">
        <v>577</v>
      </c>
      <c r="E5712" s="12">
        <v>20</v>
      </c>
      <c r="F5712" s="12">
        <v>3</v>
      </c>
      <c r="G5712" s="14">
        <v>30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4" spans="1:14">
      <c r="A5714" s="11" t="s">
        <v>1660</v>
      </c>
    </row>
    <row r="5715" spans="1:14">
      <c r="A5715" s="11" t="s">
        <v>1661</v>
      </c>
      <c r="B5715" s="12">
        <v>50</v>
      </c>
      <c r="C5715" s="12">
        <v>50</v>
      </c>
      <c r="D5715" s="12" t="s">
        <v>582</v>
      </c>
      <c r="E5715" s="12">
        <v>50</v>
      </c>
      <c r="F5715" s="12">
        <v>8</v>
      </c>
      <c r="G5715" s="12">
        <v>80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1661</v>
      </c>
      <c r="B5716" s="12">
        <v>50</v>
      </c>
      <c r="C5716" s="12">
        <v>50</v>
      </c>
      <c r="D5716" s="12" t="s">
        <v>580</v>
      </c>
      <c r="E5716" s="12">
        <v>50</v>
      </c>
      <c r="F5716" s="12">
        <v>8</v>
      </c>
      <c r="G5716" s="12">
        <v>80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1661</v>
      </c>
      <c r="B5717" s="12">
        <v>50</v>
      </c>
      <c r="C5717" s="12">
        <v>50</v>
      </c>
      <c r="D5717" s="12" t="s">
        <v>590</v>
      </c>
      <c r="E5717" s="12">
        <v>50</v>
      </c>
      <c r="F5717" s="12">
        <v>8</v>
      </c>
      <c r="G5717" s="12">
        <v>80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1661</v>
      </c>
      <c r="B5718" s="12">
        <v>50</v>
      </c>
      <c r="C5718" s="12">
        <v>50</v>
      </c>
      <c r="D5718" s="12" t="s">
        <v>579</v>
      </c>
      <c r="E5718" s="12">
        <v>50</v>
      </c>
      <c r="F5718" s="12">
        <v>8</v>
      </c>
      <c r="G5718" s="12">
        <v>80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19" spans="1:14">
      <c r="A5719" s="11" t="s">
        <v>1661</v>
      </c>
      <c r="B5719" s="12">
        <v>50</v>
      </c>
      <c r="C5719" s="12">
        <v>50</v>
      </c>
      <c r="D5719" s="12" t="s">
        <v>577</v>
      </c>
      <c r="E5719" s="12">
        <v>50</v>
      </c>
      <c r="F5719" s="12">
        <v>8</v>
      </c>
      <c r="G5719" s="12">
        <v>80</v>
      </c>
      <c r="H5719" s="12">
        <v>0</v>
      </c>
      <c r="I5719" s="12">
        <v>246</v>
      </c>
      <c r="J5719" s="12">
        <v>0</v>
      </c>
      <c r="K5719" s="12">
        <v>0</v>
      </c>
      <c r="L5719" s="12">
        <v>0</v>
      </c>
      <c r="M5719" s="12">
        <v>0</v>
      </c>
      <c r="N5719" s="12">
        <v>0</v>
      </c>
    </row>
    <row r="5720" spans="1:14">
      <c r="A5720" s="11" t="s">
        <v>1661</v>
      </c>
      <c r="B5720" s="12">
        <v>50</v>
      </c>
      <c r="C5720" s="12">
        <v>50</v>
      </c>
      <c r="D5720" s="12" t="s">
        <v>574</v>
      </c>
      <c r="E5720" s="12">
        <v>50</v>
      </c>
      <c r="F5720" s="12">
        <v>8</v>
      </c>
      <c r="G5720" s="12">
        <v>80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1" spans="1:14">
      <c r="A5721" s="11" t="s">
        <v>1661</v>
      </c>
      <c r="B5721" s="12">
        <v>50</v>
      </c>
      <c r="C5721" s="12">
        <v>50</v>
      </c>
      <c r="D5721" s="12" t="s">
        <v>578</v>
      </c>
      <c r="E5721" s="12">
        <v>50</v>
      </c>
      <c r="F5721" s="12">
        <v>2</v>
      </c>
      <c r="G5721" s="12">
        <v>80</v>
      </c>
      <c r="H5721" s="12">
        <v>0</v>
      </c>
      <c r="I5721" s="12">
        <v>246</v>
      </c>
      <c r="J5721" s="12">
        <v>0</v>
      </c>
      <c r="K5721" s="12">
        <v>0</v>
      </c>
      <c r="L5721" s="12">
        <v>0</v>
      </c>
      <c r="M5721" s="12">
        <v>0</v>
      </c>
      <c r="N5721" s="12">
        <v>0</v>
      </c>
    </row>
    <row r="5722" spans="1:14">
      <c r="A5722" s="11" t="s">
        <v>1661</v>
      </c>
      <c r="B5722" s="12">
        <v>50</v>
      </c>
      <c r="C5722" s="12">
        <v>50</v>
      </c>
      <c r="D5722" s="12" t="s">
        <v>1662</v>
      </c>
      <c r="E5722" s="12">
        <v>50</v>
      </c>
      <c r="F5722" s="12">
        <v>2</v>
      </c>
      <c r="G5722" s="12">
        <v>80</v>
      </c>
      <c r="H5722" s="12">
        <v>0</v>
      </c>
      <c r="I5722" s="12">
        <v>246</v>
      </c>
      <c r="J5722" s="12">
        <v>0</v>
      </c>
      <c r="K5722" s="12">
        <v>0</v>
      </c>
      <c r="L5722" s="12">
        <v>0</v>
      </c>
      <c r="M5722" s="12">
        <v>0</v>
      </c>
      <c r="N5722" s="12">
        <v>0</v>
      </c>
    </row>
    <row r="5723" spans="1:14">
      <c r="A5723" s="11" t="s">
        <v>1661</v>
      </c>
      <c r="B5723" s="12">
        <v>50</v>
      </c>
      <c r="C5723" s="12">
        <v>50</v>
      </c>
      <c r="D5723" s="12" t="s">
        <v>573</v>
      </c>
      <c r="E5723" s="12">
        <v>50</v>
      </c>
      <c r="F5723" s="12">
        <v>2</v>
      </c>
      <c r="G5723" s="12">
        <v>80</v>
      </c>
      <c r="H5723" s="12">
        <v>0</v>
      </c>
      <c r="I5723" s="12">
        <v>246</v>
      </c>
      <c r="J5723" s="12">
        <v>0</v>
      </c>
      <c r="K5723" s="12">
        <v>0</v>
      </c>
      <c r="L5723" s="12">
        <v>0</v>
      </c>
      <c r="M5723" s="12">
        <v>0</v>
      </c>
      <c r="N5723" s="12">
        <v>0</v>
      </c>
    </row>
    <row r="5725" spans="1:14">
      <c r="A5725" s="11" t="s">
        <v>1661</v>
      </c>
      <c r="B5725" s="12">
        <v>52</v>
      </c>
      <c r="C5725" s="12">
        <v>62</v>
      </c>
      <c r="D5725" s="12" t="s">
        <v>582</v>
      </c>
      <c r="E5725" s="12">
        <v>10</v>
      </c>
      <c r="F5725" s="12">
        <v>3</v>
      </c>
      <c r="G5725" s="14">
        <v>30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1661</v>
      </c>
      <c r="B5726" s="12">
        <v>52</v>
      </c>
      <c r="C5726" s="12">
        <v>62</v>
      </c>
      <c r="D5726" s="12" t="s">
        <v>580</v>
      </c>
      <c r="E5726" s="12">
        <v>10</v>
      </c>
      <c r="F5726" s="12">
        <v>3</v>
      </c>
      <c r="G5726" s="14">
        <v>30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1661</v>
      </c>
      <c r="B5727" s="12">
        <v>52</v>
      </c>
      <c r="C5727" s="12">
        <v>62</v>
      </c>
      <c r="D5727" s="12" t="s">
        <v>590</v>
      </c>
      <c r="E5727" s="12">
        <v>10</v>
      </c>
      <c r="F5727" s="12">
        <v>3</v>
      </c>
      <c r="G5727" s="14">
        <v>30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1661</v>
      </c>
      <c r="B5728" s="12">
        <v>52</v>
      </c>
      <c r="C5728" s="12">
        <v>62</v>
      </c>
      <c r="D5728" s="12" t="s">
        <v>579</v>
      </c>
      <c r="E5728" s="12">
        <v>10</v>
      </c>
      <c r="F5728" s="12">
        <v>3</v>
      </c>
      <c r="G5728" s="14">
        <v>30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1661</v>
      </c>
      <c r="B5729" s="12">
        <v>52</v>
      </c>
      <c r="C5729" s="12">
        <v>62</v>
      </c>
      <c r="D5729" s="12" t="s">
        <v>577</v>
      </c>
      <c r="E5729" s="12">
        <v>10</v>
      </c>
      <c r="F5729" s="12">
        <v>3</v>
      </c>
      <c r="G5729" s="14">
        <v>30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1661</v>
      </c>
      <c r="B5730" s="12">
        <v>52</v>
      </c>
      <c r="C5730" s="12">
        <v>62</v>
      </c>
      <c r="D5730" s="12" t="s">
        <v>574</v>
      </c>
      <c r="E5730" s="12">
        <v>10</v>
      </c>
      <c r="F5730" s="12">
        <v>3</v>
      </c>
      <c r="G5730" s="14">
        <v>30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1661</v>
      </c>
      <c r="B5731" s="12">
        <v>24</v>
      </c>
      <c r="C5731" s="12">
        <v>74</v>
      </c>
      <c r="D5731" s="12" t="s">
        <v>582</v>
      </c>
      <c r="E5731" s="12">
        <v>10</v>
      </c>
      <c r="F5731" s="12">
        <v>3</v>
      </c>
      <c r="G5731" s="14">
        <v>30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1661</v>
      </c>
      <c r="B5732" s="12">
        <v>24</v>
      </c>
      <c r="C5732" s="12">
        <v>74</v>
      </c>
      <c r="D5732" s="12" t="s">
        <v>580</v>
      </c>
      <c r="E5732" s="12">
        <v>10</v>
      </c>
      <c r="F5732" s="12">
        <v>3</v>
      </c>
      <c r="G5732" s="14">
        <v>30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3" spans="1:14">
      <c r="A5733" s="11" t="s">
        <v>1661</v>
      </c>
      <c r="B5733" s="12">
        <v>24</v>
      </c>
      <c r="C5733" s="12">
        <v>74</v>
      </c>
      <c r="D5733" s="12" t="s">
        <v>590</v>
      </c>
      <c r="E5733" s="12">
        <v>10</v>
      </c>
      <c r="F5733" s="12">
        <v>3</v>
      </c>
      <c r="G5733" s="14">
        <v>30</v>
      </c>
      <c r="H5733" s="12">
        <v>0</v>
      </c>
      <c r="I5733" s="12">
        <v>246</v>
      </c>
      <c r="J5733" s="12">
        <v>0</v>
      </c>
      <c r="K5733" s="12">
        <v>0</v>
      </c>
      <c r="L5733" s="12">
        <v>0</v>
      </c>
      <c r="M5733" s="12">
        <v>0</v>
      </c>
      <c r="N5733" s="12">
        <v>0</v>
      </c>
    </row>
    <row r="5734" spans="1:14">
      <c r="A5734" s="11" t="s">
        <v>1661</v>
      </c>
      <c r="B5734" s="12">
        <v>24</v>
      </c>
      <c r="C5734" s="12">
        <v>74</v>
      </c>
      <c r="D5734" s="12" t="s">
        <v>579</v>
      </c>
      <c r="E5734" s="12">
        <v>10</v>
      </c>
      <c r="F5734" s="12">
        <v>3</v>
      </c>
      <c r="G5734" s="14">
        <v>30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1661</v>
      </c>
      <c r="B5735" s="12">
        <v>24</v>
      </c>
      <c r="C5735" s="12">
        <v>74</v>
      </c>
      <c r="D5735" s="12" t="s">
        <v>577</v>
      </c>
      <c r="E5735" s="12">
        <v>10</v>
      </c>
      <c r="F5735" s="12">
        <v>3</v>
      </c>
      <c r="G5735" s="14">
        <v>30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1661</v>
      </c>
      <c r="B5736" s="12">
        <v>24</v>
      </c>
      <c r="C5736" s="12">
        <v>74</v>
      </c>
      <c r="D5736" s="12" t="s">
        <v>574</v>
      </c>
      <c r="E5736" s="12">
        <v>10</v>
      </c>
      <c r="F5736" s="12">
        <v>3</v>
      </c>
      <c r="G5736" s="14">
        <v>30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1661</v>
      </c>
      <c r="B5737" s="12">
        <v>28</v>
      </c>
      <c r="C5737" s="12">
        <v>31</v>
      </c>
      <c r="D5737" s="12" t="s">
        <v>582</v>
      </c>
      <c r="E5737" s="12">
        <v>10</v>
      </c>
      <c r="F5737" s="12">
        <v>3</v>
      </c>
      <c r="G5737" s="14">
        <v>30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1661</v>
      </c>
      <c r="B5738" s="12">
        <v>28</v>
      </c>
      <c r="C5738" s="12">
        <v>31</v>
      </c>
      <c r="D5738" s="12" t="s">
        <v>580</v>
      </c>
      <c r="E5738" s="12">
        <v>10</v>
      </c>
      <c r="F5738" s="12">
        <v>3</v>
      </c>
      <c r="G5738" s="14">
        <v>30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1661</v>
      </c>
      <c r="B5739" s="12">
        <v>28</v>
      </c>
      <c r="C5739" s="12">
        <v>31</v>
      </c>
      <c r="D5739" s="12" t="s">
        <v>590</v>
      </c>
      <c r="E5739" s="12">
        <v>10</v>
      </c>
      <c r="F5739" s="12">
        <v>3</v>
      </c>
      <c r="G5739" s="14">
        <v>30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1661</v>
      </c>
      <c r="B5740" s="12">
        <v>28</v>
      </c>
      <c r="C5740" s="12">
        <v>31</v>
      </c>
      <c r="D5740" s="12" t="s">
        <v>579</v>
      </c>
      <c r="E5740" s="12">
        <v>10</v>
      </c>
      <c r="F5740" s="12">
        <v>3</v>
      </c>
      <c r="G5740" s="14">
        <v>30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1661</v>
      </c>
      <c r="B5741" s="12">
        <v>28</v>
      </c>
      <c r="C5741" s="12">
        <v>31</v>
      </c>
      <c r="D5741" s="12" t="s">
        <v>577</v>
      </c>
      <c r="E5741" s="12">
        <v>10</v>
      </c>
      <c r="F5741" s="12">
        <v>3</v>
      </c>
      <c r="G5741" s="14">
        <v>30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1661</v>
      </c>
      <c r="B5742" s="12">
        <v>28</v>
      </c>
      <c r="C5742" s="12">
        <v>31</v>
      </c>
      <c r="D5742" s="12" t="s">
        <v>574</v>
      </c>
      <c r="E5742" s="12">
        <v>10</v>
      </c>
      <c r="F5742" s="12">
        <v>3</v>
      </c>
      <c r="G5742" s="14">
        <v>30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1661</v>
      </c>
      <c r="B5743" s="12">
        <v>74</v>
      </c>
      <c r="C5743" s="12">
        <v>29</v>
      </c>
      <c r="D5743" s="12" t="s">
        <v>582</v>
      </c>
      <c r="E5743" s="12">
        <v>10</v>
      </c>
      <c r="F5743" s="12">
        <v>3</v>
      </c>
      <c r="G5743" s="14">
        <v>30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1661</v>
      </c>
      <c r="B5744" s="12">
        <v>74</v>
      </c>
      <c r="C5744" s="12">
        <v>29</v>
      </c>
      <c r="D5744" s="12" t="s">
        <v>580</v>
      </c>
      <c r="E5744" s="12">
        <v>10</v>
      </c>
      <c r="F5744" s="12">
        <v>3</v>
      </c>
      <c r="G5744" s="14">
        <v>30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1661</v>
      </c>
      <c r="B5745" s="12">
        <v>74</v>
      </c>
      <c r="C5745" s="12">
        <v>29</v>
      </c>
      <c r="D5745" s="12" t="s">
        <v>590</v>
      </c>
      <c r="E5745" s="12">
        <v>10</v>
      </c>
      <c r="F5745" s="12">
        <v>3</v>
      </c>
      <c r="G5745" s="14">
        <v>30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1661</v>
      </c>
      <c r="B5746" s="12">
        <v>74</v>
      </c>
      <c r="C5746" s="12">
        <v>29</v>
      </c>
      <c r="D5746" s="12" t="s">
        <v>579</v>
      </c>
      <c r="E5746" s="12">
        <v>10</v>
      </c>
      <c r="F5746" s="12">
        <v>3</v>
      </c>
      <c r="G5746" s="14">
        <v>30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1661</v>
      </c>
      <c r="B5747" s="12">
        <v>74</v>
      </c>
      <c r="C5747" s="12">
        <v>29</v>
      </c>
      <c r="D5747" s="12" t="s">
        <v>577</v>
      </c>
      <c r="E5747" s="12">
        <v>10</v>
      </c>
      <c r="F5747" s="12">
        <v>3</v>
      </c>
      <c r="G5747" s="14">
        <v>30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1661</v>
      </c>
      <c r="B5748" s="12">
        <v>74</v>
      </c>
      <c r="C5748" s="12">
        <v>29</v>
      </c>
      <c r="D5748" s="12" t="s">
        <v>574</v>
      </c>
      <c r="E5748" s="12">
        <v>10</v>
      </c>
      <c r="F5748" s="12">
        <v>3</v>
      </c>
      <c r="G5748" s="14">
        <v>30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1661</v>
      </c>
      <c r="B5749" s="12">
        <v>77</v>
      </c>
      <c r="C5749" s="12">
        <v>77</v>
      </c>
      <c r="D5749" s="12" t="s">
        <v>582</v>
      </c>
      <c r="E5749" s="12">
        <v>10</v>
      </c>
      <c r="F5749" s="12">
        <v>3</v>
      </c>
      <c r="G5749" s="14">
        <v>30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0" spans="1:14">
      <c r="A5750" s="11" t="s">
        <v>1661</v>
      </c>
      <c r="B5750" s="12">
        <v>77</v>
      </c>
      <c r="C5750" s="12">
        <v>77</v>
      </c>
      <c r="D5750" s="12" t="s">
        <v>580</v>
      </c>
      <c r="E5750" s="12">
        <v>10</v>
      </c>
      <c r="F5750" s="12">
        <v>3</v>
      </c>
      <c r="G5750" s="14">
        <v>30</v>
      </c>
      <c r="H5750" s="12">
        <v>0</v>
      </c>
      <c r="I5750" s="12">
        <v>246</v>
      </c>
      <c r="J5750" s="12">
        <v>0</v>
      </c>
      <c r="K5750" s="12">
        <v>0</v>
      </c>
      <c r="L5750" s="12">
        <v>0</v>
      </c>
      <c r="M5750" s="12">
        <v>0</v>
      </c>
      <c r="N5750" s="12">
        <v>0</v>
      </c>
    </row>
    <row r="5751" spans="1:14">
      <c r="A5751" s="11" t="s">
        <v>1661</v>
      </c>
      <c r="B5751" s="12">
        <v>77</v>
      </c>
      <c r="C5751" s="12">
        <v>77</v>
      </c>
      <c r="D5751" s="12" t="s">
        <v>590</v>
      </c>
      <c r="E5751" s="12">
        <v>10</v>
      </c>
      <c r="F5751" s="12">
        <v>3</v>
      </c>
      <c r="G5751" s="14">
        <v>30</v>
      </c>
      <c r="H5751" s="12">
        <v>0</v>
      </c>
      <c r="I5751" s="12">
        <v>246</v>
      </c>
      <c r="J5751" s="12">
        <v>0</v>
      </c>
      <c r="K5751" s="12">
        <v>0</v>
      </c>
      <c r="L5751" s="12">
        <v>0</v>
      </c>
      <c r="M5751" s="12">
        <v>0</v>
      </c>
      <c r="N5751" s="12">
        <v>0</v>
      </c>
    </row>
    <row r="5752" spans="1:14">
      <c r="A5752" s="11" t="s">
        <v>1661</v>
      </c>
      <c r="B5752" s="12">
        <v>77</v>
      </c>
      <c r="C5752" s="12">
        <v>77</v>
      </c>
      <c r="D5752" s="12" t="s">
        <v>579</v>
      </c>
      <c r="E5752" s="12">
        <v>10</v>
      </c>
      <c r="F5752" s="12">
        <v>3</v>
      </c>
      <c r="G5752" s="14">
        <v>30</v>
      </c>
      <c r="H5752" s="12">
        <v>0</v>
      </c>
      <c r="I5752" s="12">
        <v>246</v>
      </c>
      <c r="J5752" s="12">
        <v>0</v>
      </c>
      <c r="K5752" s="12">
        <v>0</v>
      </c>
      <c r="L5752" s="12">
        <v>0</v>
      </c>
      <c r="M5752" s="12">
        <v>0</v>
      </c>
      <c r="N5752" s="12">
        <v>0</v>
      </c>
    </row>
    <row r="5753" spans="1:14">
      <c r="A5753" s="11" t="s">
        <v>1661</v>
      </c>
      <c r="B5753" s="12">
        <v>77</v>
      </c>
      <c r="C5753" s="12">
        <v>77</v>
      </c>
      <c r="D5753" s="12" t="s">
        <v>577</v>
      </c>
      <c r="E5753" s="12">
        <v>10</v>
      </c>
      <c r="F5753" s="12">
        <v>3</v>
      </c>
      <c r="G5753" s="14">
        <v>30</v>
      </c>
      <c r="H5753" s="12">
        <v>0</v>
      </c>
      <c r="I5753" s="12">
        <v>246</v>
      </c>
      <c r="J5753" s="12">
        <v>0</v>
      </c>
      <c r="K5753" s="12">
        <v>0</v>
      </c>
      <c r="L5753" s="12">
        <v>0</v>
      </c>
      <c r="M5753" s="12">
        <v>0</v>
      </c>
      <c r="N5753" s="12">
        <v>0</v>
      </c>
    </row>
    <row r="5754" spans="1:14">
      <c r="A5754" s="11" t="s">
        <v>1661</v>
      </c>
      <c r="B5754" s="12">
        <v>77</v>
      </c>
      <c r="C5754" s="12">
        <v>77</v>
      </c>
      <c r="D5754" s="12" t="s">
        <v>574</v>
      </c>
      <c r="E5754" s="12">
        <v>10</v>
      </c>
      <c r="F5754" s="12">
        <v>3</v>
      </c>
      <c r="G5754" s="14">
        <v>30</v>
      </c>
      <c r="H5754" s="12">
        <v>0</v>
      </c>
      <c r="I5754" s="12">
        <v>246</v>
      </c>
      <c r="J5754" s="12">
        <v>0</v>
      </c>
      <c r="K5754" s="12">
        <v>0</v>
      </c>
      <c r="L5754" s="12">
        <v>0</v>
      </c>
      <c r="M5754" s="12">
        <v>0</v>
      </c>
      <c r="N5754" s="12">
        <v>0</v>
      </c>
    </row>
    <row r="5756" spans="1:14">
      <c r="A5756" s="11" t="s">
        <v>1253</v>
      </c>
    </row>
    <row r="5757" spans="1:14">
      <c r="A5757" s="11" t="s">
        <v>1663</v>
      </c>
    </row>
    <row r="5758" spans="1:14">
      <c r="A5758" s="11" t="s">
        <v>1664</v>
      </c>
      <c r="B5758" s="12">
        <v>100</v>
      </c>
      <c r="C5758" s="12">
        <v>70</v>
      </c>
      <c r="D5758" s="12" t="s">
        <v>610</v>
      </c>
      <c r="E5758" s="12">
        <v>60</v>
      </c>
      <c r="F5758" s="12">
        <v>40</v>
      </c>
      <c r="G5758" s="12">
        <v>80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1664</v>
      </c>
      <c r="B5759" s="12">
        <v>37</v>
      </c>
      <c r="C5759" s="12">
        <v>18</v>
      </c>
      <c r="D5759" s="12" t="s">
        <v>610</v>
      </c>
      <c r="E5759" s="12">
        <v>20</v>
      </c>
      <c r="F5759" s="12">
        <v>10</v>
      </c>
      <c r="G5759" s="14">
        <v>30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0" spans="1:14">
      <c r="A5760" s="11" t="s">
        <v>1664</v>
      </c>
      <c r="B5760" s="12">
        <v>134</v>
      </c>
      <c r="C5760" s="12">
        <v>59</v>
      </c>
      <c r="D5760" s="12" t="s">
        <v>610</v>
      </c>
      <c r="E5760" s="12">
        <v>20</v>
      </c>
      <c r="F5760" s="12">
        <v>10</v>
      </c>
      <c r="G5760" s="14">
        <v>30</v>
      </c>
      <c r="H5760" s="12">
        <v>0</v>
      </c>
      <c r="I5760" s="12">
        <v>246</v>
      </c>
      <c r="J5760" s="12">
        <v>0</v>
      </c>
      <c r="K5760" s="12">
        <v>0</v>
      </c>
      <c r="L5760" s="12">
        <v>0</v>
      </c>
      <c r="M5760" s="12">
        <v>0</v>
      </c>
      <c r="N5760" s="12">
        <v>0</v>
      </c>
    </row>
    <row r="5761" spans="1:14">
      <c r="A5761" s="11" t="s">
        <v>1664</v>
      </c>
      <c r="B5761" s="12">
        <v>76</v>
      </c>
      <c r="C5761" s="12">
        <v>40</v>
      </c>
      <c r="D5761" s="12" t="s">
        <v>610</v>
      </c>
      <c r="E5761" s="12">
        <v>20</v>
      </c>
      <c r="F5761" s="12">
        <v>10</v>
      </c>
      <c r="G5761" s="14">
        <v>30</v>
      </c>
      <c r="H5761" s="12">
        <v>0</v>
      </c>
      <c r="I5761" s="12">
        <v>246</v>
      </c>
      <c r="J5761" s="12">
        <v>0</v>
      </c>
      <c r="K5761" s="12">
        <v>0</v>
      </c>
      <c r="L5761" s="12">
        <v>0</v>
      </c>
      <c r="M5761" s="12">
        <v>0</v>
      </c>
      <c r="N5761" s="12">
        <v>0</v>
      </c>
    </row>
    <row r="5762" spans="1:14">
      <c r="A5762" s="11" t="s">
        <v>1664</v>
      </c>
      <c r="B5762" s="12">
        <v>89</v>
      </c>
      <c r="C5762" s="12">
        <v>89</v>
      </c>
      <c r="D5762" s="12" t="s">
        <v>610</v>
      </c>
      <c r="E5762" s="12">
        <v>20</v>
      </c>
      <c r="F5762" s="12">
        <v>10</v>
      </c>
      <c r="G5762" s="14">
        <v>30</v>
      </c>
      <c r="H5762" s="12">
        <v>0</v>
      </c>
      <c r="I5762" s="12">
        <v>246</v>
      </c>
      <c r="J5762" s="12">
        <v>0</v>
      </c>
      <c r="K5762" s="12">
        <v>0</v>
      </c>
      <c r="L5762" s="12">
        <v>0</v>
      </c>
      <c r="M5762" s="12">
        <v>0</v>
      </c>
      <c r="N5762" s="12">
        <v>0</v>
      </c>
    </row>
    <row r="5763" spans="1:14">
      <c r="A5763" s="11" t="s">
        <v>1664</v>
      </c>
      <c r="B5763" s="12">
        <v>117</v>
      </c>
      <c r="C5763" s="12">
        <v>145</v>
      </c>
      <c r="D5763" s="12" t="s">
        <v>610</v>
      </c>
      <c r="E5763" s="12">
        <v>20</v>
      </c>
      <c r="F5763" s="12">
        <v>10</v>
      </c>
      <c r="G5763" s="14">
        <v>30</v>
      </c>
      <c r="H5763" s="12">
        <v>0</v>
      </c>
      <c r="I5763" s="12">
        <v>246</v>
      </c>
      <c r="J5763" s="12">
        <v>0</v>
      </c>
      <c r="K5763" s="12">
        <v>0</v>
      </c>
      <c r="L5763" s="12">
        <v>0</v>
      </c>
      <c r="M5763" s="12">
        <v>0</v>
      </c>
      <c r="N5763" s="12">
        <v>0</v>
      </c>
    </row>
    <row r="5764" spans="1:14">
      <c r="A5764" s="11" t="s">
        <v>1664</v>
      </c>
      <c r="B5764" s="12">
        <v>65</v>
      </c>
      <c r="C5764" s="12">
        <v>115</v>
      </c>
      <c r="D5764" s="12" t="s">
        <v>610</v>
      </c>
      <c r="E5764" s="12">
        <v>20</v>
      </c>
      <c r="F5764" s="12">
        <v>10</v>
      </c>
      <c r="G5764" s="14">
        <v>30</v>
      </c>
      <c r="H5764" s="12">
        <v>0</v>
      </c>
      <c r="I5764" s="12">
        <v>246</v>
      </c>
      <c r="J5764" s="12">
        <v>0</v>
      </c>
      <c r="K5764" s="12">
        <v>0</v>
      </c>
      <c r="L5764" s="12">
        <v>0</v>
      </c>
      <c r="M5764" s="12">
        <v>0</v>
      </c>
      <c r="N5764" s="12">
        <v>0</v>
      </c>
    </row>
    <row r="5766" spans="1:14">
      <c r="A5766" s="11" t="s">
        <v>1253</v>
      </c>
    </row>
    <row r="5767" spans="1:14">
      <c r="A5767" s="11" t="s">
        <v>1307</v>
      </c>
    </row>
    <row r="5768" spans="1:14" s="14" customFormat="1">
      <c r="A5768" s="22">
        <v>4</v>
      </c>
      <c r="B5768" s="14">
        <v>230</v>
      </c>
      <c r="C5768" s="14">
        <v>250</v>
      </c>
      <c r="D5768" s="14" t="s">
        <v>641</v>
      </c>
      <c r="E5768" s="14">
        <v>200</v>
      </c>
      <c r="F5768" s="14">
        <v>40</v>
      </c>
      <c r="G5768" s="12">
        <v>80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 s="14" customFormat="1">
      <c r="A5769" s="22">
        <v>4</v>
      </c>
      <c r="B5769" s="14">
        <v>230</v>
      </c>
      <c r="C5769" s="14">
        <v>250</v>
      </c>
      <c r="D5769" s="14" t="s">
        <v>1333</v>
      </c>
      <c r="E5769" s="14">
        <v>200</v>
      </c>
      <c r="F5769" s="14">
        <v>40</v>
      </c>
      <c r="G5769" s="12">
        <v>80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 s="14" customFormat="1">
      <c r="A5770" s="22">
        <v>4</v>
      </c>
      <c r="B5770" s="14">
        <v>230</v>
      </c>
      <c r="C5770" s="14">
        <v>250</v>
      </c>
      <c r="D5770" s="14" t="s">
        <v>640</v>
      </c>
      <c r="E5770" s="14">
        <v>200</v>
      </c>
      <c r="F5770" s="14">
        <v>40</v>
      </c>
      <c r="G5770" s="12">
        <v>80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 s="14" customFormat="1">
      <c r="A5771" s="22">
        <v>4</v>
      </c>
      <c r="B5771" s="14">
        <v>230</v>
      </c>
      <c r="C5771" s="14">
        <v>250</v>
      </c>
      <c r="D5771" s="14" t="s">
        <v>638</v>
      </c>
      <c r="E5771" s="14">
        <v>200</v>
      </c>
      <c r="F5771" s="14">
        <v>40</v>
      </c>
      <c r="G5771" s="12">
        <v>80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 s="14" customFormat="1">
      <c r="A5772" s="22">
        <v>4</v>
      </c>
      <c r="B5772" s="14">
        <v>230</v>
      </c>
      <c r="C5772" s="14">
        <v>250</v>
      </c>
      <c r="D5772" s="14" t="s">
        <v>616</v>
      </c>
      <c r="E5772" s="14">
        <v>200</v>
      </c>
      <c r="F5772" s="14">
        <v>40</v>
      </c>
      <c r="G5772" s="12">
        <v>80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 s="14" customFormat="1">
      <c r="A5773" s="22">
        <v>4</v>
      </c>
      <c r="B5773" s="14">
        <v>230</v>
      </c>
      <c r="C5773" s="14">
        <v>250</v>
      </c>
      <c r="D5773" s="14" t="s">
        <v>614</v>
      </c>
      <c r="E5773" s="14">
        <v>200</v>
      </c>
      <c r="F5773" s="14">
        <v>40</v>
      </c>
      <c r="G5773" s="12">
        <v>80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4" spans="1:14" s="14" customFormat="1">
      <c r="A5774" s="22">
        <v>4</v>
      </c>
      <c r="B5774" s="14">
        <v>230</v>
      </c>
      <c r="C5774" s="14">
        <v>250</v>
      </c>
      <c r="D5774" s="14" t="s">
        <v>1356</v>
      </c>
      <c r="E5774" s="14">
        <v>200</v>
      </c>
      <c r="F5774" s="14">
        <v>40</v>
      </c>
      <c r="G5774" s="12">
        <v>80</v>
      </c>
      <c r="H5774" s="12">
        <v>0</v>
      </c>
      <c r="I5774" s="12">
        <v>246</v>
      </c>
      <c r="J5774" s="12">
        <v>0</v>
      </c>
      <c r="K5774" s="12">
        <v>0</v>
      </c>
      <c r="L5774" s="12">
        <v>0</v>
      </c>
      <c r="M5774" s="12">
        <v>0</v>
      </c>
      <c r="N5774" s="12">
        <v>0</v>
      </c>
    </row>
    <row r="5775" spans="1:14" s="14" customFormat="1">
      <c r="A5775" s="22">
        <v>4</v>
      </c>
      <c r="B5775" s="14">
        <v>230</v>
      </c>
      <c r="C5775" s="14">
        <v>250</v>
      </c>
      <c r="D5775" s="14" t="s">
        <v>612</v>
      </c>
      <c r="E5775" s="14">
        <v>200</v>
      </c>
      <c r="F5775" s="14">
        <v>40</v>
      </c>
      <c r="G5775" s="12">
        <v>80</v>
      </c>
      <c r="H5775" s="12">
        <v>0</v>
      </c>
      <c r="I5775" s="12">
        <v>246</v>
      </c>
      <c r="J5775" s="12">
        <v>0</v>
      </c>
      <c r="K5775" s="12">
        <v>0</v>
      </c>
      <c r="L5775" s="12">
        <v>0</v>
      </c>
      <c r="M5775" s="12">
        <v>0</v>
      </c>
      <c r="N5775" s="12">
        <v>0</v>
      </c>
    </row>
    <row r="5776" spans="1:14" s="14" customFormat="1">
      <c r="A5776" s="22">
        <v>4</v>
      </c>
      <c r="B5776" s="14">
        <v>230</v>
      </c>
      <c r="C5776" s="14">
        <v>250</v>
      </c>
      <c r="D5776" s="14" t="s">
        <v>610</v>
      </c>
      <c r="E5776" s="14">
        <v>200</v>
      </c>
      <c r="F5776" s="14">
        <v>40</v>
      </c>
      <c r="G5776" s="12">
        <v>80</v>
      </c>
      <c r="H5776" s="12">
        <v>0</v>
      </c>
      <c r="I5776" s="12">
        <v>246</v>
      </c>
      <c r="J5776" s="12">
        <v>0</v>
      </c>
      <c r="K5776" s="12">
        <v>0</v>
      </c>
      <c r="L5776" s="12">
        <v>0</v>
      </c>
      <c r="M5776" s="12">
        <v>0</v>
      </c>
      <c r="N5776" s="12">
        <v>0</v>
      </c>
    </row>
    <row r="5777" spans="1:14" s="14" customFormat="1">
      <c r="A5777" s="22">
        <v>4</v>
      </c>
      <c r="B5777" s="14">
        <v>230</v>
      </c>
      <c r="C5777" s="14">
        <v>250</v>
      </c>
      <c r="D5777" s="14" t="s">
        <v>1329</v>
      </c>
      <c r="E5777" s="14">
        <v>200</v>
      </c>
      <c r="F5777" s="14">
        <v>10</v>
      </c>
      <c r="G5777" s="12">
        <v>80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2">
        <v>4</v>
      </c>
      <c r="B5778" s="14">
        <v>230</v>
      </c>
      <c r="C5778" s="14">
        <v>250</v>
      </c>
      <c r="D5778" s="14" t="s">
        <v>1334</v>
      </c>
      <c r="E5778" s="14">
        <v>200</v>
      </c>
      <c r="F5778" s="14">
        <v>10</v>
      </c>
      <c r="G5778" s="12">
        <v>80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2">
        <v>4</v>
      </c>
      <c r="B5779" s="14">
        <v>230</v>
      </c>
      <c r="C5779" s="14">
        <v>250</v>
      </c>
      <c r="D5779" s="14" t="s">
        <v>639</v>
      </c>
      <c r="E5779" s="14">
        <v>200</v>
      </c>
      <c r="F5779" s="14">
        <v>10</v>
      </c>
      <c r="G5779" s="12">
        <v>80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2">
        <v>4</v>
      </c>
      <c r="B5780" s="14">
        <v>230</v>
      </c>
      <c r="C5780" s="14">
        <v>250</v>
      </c>
      <c r="D5780" s="14" t="s">
        <v>637</v>
      </c>
      <c r="E5780" s="14">
        <v>200</v>
      </c>
      <c r="F5780" s="14">
        <v>10</v>
      </c>
      <c r="G5780" s="12">
        <v>80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2">
        <v>4</v>
      </c>
      <c r="B5781" s="14">
        <v>230</v>
      </c>
      <c r="C5781" s="14">
        <v>250</v>
      </c>
      <c r="D5781" s="14" t="s">
        <v>1090</v>
      </c>
      <c r="E5781" s="14">
        <v>200</v>
      </c>
      <c r="F5781" s="14">
        <v>10</v>
      </c>
      <c r="G5781" s="12">
        <v>80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2">
        <v>4</v>
      </c>
      <c r="B5782" s="14">
        <v>230</v>
      </c>
      <c r="C5782" s="14">
        <v>250</v>
      </c>
      <c r="D5782" s="14" t="s">
        <v>1665</v>
      </c>
      <c r="E5782" s="14">
        <v>200</v>
      </c>
      <c r="F5782" s="14">
        <v>10</v>
      </c>
      <c r="G5782" s="12">
        <v>80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4" customFormat="1">
      <c r="A5783" s="22">
        <v>4</v>
      </c>
      <c r="B5783" s="14">
        <v>230</v>
      </c>
      <c r="C5783" s="14">
        <v>250</v>
      </c>
      <c r="D5783" s="14" t="s">
        <v>1364</v>
      </c>
      <c r="E5783" s="14">
        <v>200</v>
      </c>
      <c r="F5783" s="14">
        <v>10</v>
      </c>
      <c r="G5783" s="12">
        <v>80</v>
      </c>
      <c r="H5783" s="12">
        <v>0</v>
      </c>
      <c r="I5783" s="12">
        <v>246</v>
      </c>
      <c r="J5783" s="12">
        <v>0</v>
      </c>
      <c r="K5783" s="12">
        <v>0</v>
      </c>
      <c r="L5783" s="12">
        <v>0</v>
      </c>
      <c r="M5783" s="12">
        <v>0</v>
      </c>
      <c r="N5783" s="12">
        <v>0</v>
      </c>
    </row>
    <row r="5784" spans="1:14" s="14" customFormat="1">
      <c r="A5784" s="22">
        <v>4</v>
      </c>
      <c r="B5784" s="14">
        <v>230</v>
      </c>
      <c r="C5784" s="14">
        <v>250</v>
      </c>
      <c r="D5784" s="14" t="s">
        <v>1097</v>
      </c>
      <c r="E5784" s="14">
        <v>200</v>
      </c>
      <c r="F5784" s="14">
        <v>10</v>
      </c>
      <c r="G5784" s="12">
        <v>80</v>
      </c>
      <c r="H5784" s="12">
        <v>0</v>
      </c>
      <c r="I5784" s="12">
        <v>246</v>
      </c>
      <c r="J5784" s="12">
        <v>0</v>
      </c>
      <c r="K5784" s="12">
        <v>0</v>
      </c>
      <c r="L5784" s="12">
        <v>0</v>
      </c>
      <c r="M5784" s="12">
        <v>0</v>
      </c>
      <c r="N5784" s="12">
        <v>0</v>
      </c>
    </row>
    <row r="5785" spans="1:14" s="14" customFormat="1">
      <c r="A5785" s="22">
        <v>4</v>
      </c>
      <c r="B5785" s="14">
        <v>230</v>
      </c>
      <c r="C5785" s="14">
        <v>250</v>
      </c>
      <c r="D5785" s="14" t="s">
        <v>1365</v>
      </c>
      <c r="E5785" s="14">
        <v>200</v>
      </c>
      <c r="F5785" s="14">
        <v>10</v>
      </c>
      <c r="G5785" s="12">
        <v>80</v>
      </c>
      <c r="H5785" s="12">
        <v>0</v>
      </c>
      <c r="I5785" s="12">
        <v>246</v>
      </c>
      <c r="J5785" s="12">
        <v>0</v>
      </c>
      <c r="K5785" s="12">
        <v>0</v>
      </c>
      <c r="L5785" s="12">
        <v>0</v>
      </c>
      <c r="M5785" s="12">
        <v>0</v>
      </c>
      <c r="N5785" s="12">
        <v>0</v>
      </c>
    </row>
    <row r="5786" spans="1:14" s="14" customFormat="1">
      <c r="A5786" s="22">
        <v>4</v>
      </c>
      <c r="B5786" s="14">
        <v>230</v>
      </c>
      <c r="C5786" s="14">
        <v>250</v>
      </c>
      <c r="D5786" s="14" t="s">
        <v>1366</v>
      </c>
      <c r="E5786" s="14">
        <v>200</v>
      </c>
      <c r="F5786" s="14">
        <v>10</v>
      </c>
      <c r="G5786" s="12">
        <v>80</v>
      </c>
      <c r="H5786" s="12">
        <v>0</v>
      </c>
      <c r="I5786" s="12">
        <v>246</v>
      </c>
      <c r="J5786" s="12">
        <v>0</v>
      </c>
      <c r="K5786" s="12">
        <v>0</v>
      </c>
      <c r="L5786" s="12">
        <v>0</v>
      </c>
      <c r="M5786" s="12">
        <v>0</v>
      </c>
      <c r="N5786" s="12">
        <v>0</v>
      </c>
    </row>
    <row r="5787" spans="1:14" s="14" customFormat="1">
      <c r="A5787" s="22">
        <v>4</v>
      </c>
      <c r="B5787" s="14">
        <v>230</v>
      </c>
      <c r="C5787" s="14">
        <v>250</v>
      </c>
      <c r="D5787" s="14" t="s">
        <v>1367</v>
      </c>
      <c r="E5787" s="14">
        <v>200</v>
      </c>
      <c r="F5787" s="14">
        <v>10</v>
      </c>
      <c r="G5787" s="12">
        <v>80</v>
      </c>
      <c r="H5787" s="12">
        <v>0</v>
      </c>
      <c r="I5787" s="12">
        <v>246</v>
      </c>
      <c r="J5787" s="12">
        <v>0</v>
      </c>
      <c r="K5787" s="12">
        <v>0</v>
      </c>
      <c r="L5787" s="12">
        <v>0</v>
      </c>
      <c r="M5787" s="12">
        <v>0</v>
      </c>
      <c r="N5787" s="12">
        <v>0</v>
      </c>
    </row>
    <row r="5788" spans="1:14" s="16" customFormat="1">
      <c r="A5788" s="23">
        <v>4</v>
      </c>
      <c r="B5788" s="16">
        <v>230</v>
      </c>
      <c r="C5788" s="16">
        <v>250</v>
      </c>
      <c r="D5788" s="16" t="s">
        <v>1093</v>
      </c>
      <c r="E5788" s="16">
        <v>200</v>
      </c>
      <c r="F5788" s="16">
        <v>5</v>
      </c>
      <c r="G5788" s="16">
        <v>60</v>
      </c>
      <c r="H5788" s="18">
        <v>0</v>
      </c>
      <c r="I5788" s="18">
        <v>249</v>
      </c>
      <c r="J5788" s="18">
        <v>0</v>
      </c>
      <c r="K5788" s="18">
        <v>0</v>
      </c>
      <c r="L5788" s="12">
        <v>0</v>
      </c>
      <c r="M5788" s="12">
        <v>0</v>
      </c>
      <c r="N5788" s="12">
        <v>0</v>
      </c>
    </row>
    <row r="5789" spans="1:14" s="16" customFormat="1">
      <c r="A5789" s="23">
        <v>4</v>
      </c>
      <c r="B5789" s="16">
        <v>230</v>
      </c>
      <c r="C5789" s="16">
        <v>250</v>
      </c>
      <c r="D5789" s="16" t="s">
        <v>1078</v>
      </c>
      <c r="E5789" s="16">
        <v>200</v>
      </c>
      <c r="F5789" s="16">
        <v>5</v>
      </c>
      <c r="G5789" s="16">
        <v>60</v>
      </c>
      <c r="H5789" s="18">
        <v>0</v>
      </c>
      <c r="I5789" s="18">
        <v>249</v>
      </c>
      <c r="J5789" s="18">
        <v>0</v>
      </c>
      <c r="K5789" s="18">
        <v>0</v>
      </c>
      <c r="L5789" s="12">
        <v>0</v>
      </c>
      <c r="M5789" s="12">
        <v>0</v>
      </c>
      <c r="N5789" s="12">
        <v>0</v>
      </c>
    </row>
    <row r="5790" spans="1:14" s="16" customFormat="1">
      <c r="A5790" s="23">
        <v>4</v>
      </c>
      <c r="B5790" s="16">
        <v>230</v>
      </c>
      <c r="C5790" s="16">
        <v>250</v>
      </c>
      <c r="D5790" s="16" t="s">
        <v>1094</v>
      </c>
      <c r="E5790" s="16">
        <v>200</v>
      </c>
      <c r="F5790" s="16">
        <v>5</v>
      </c>
      <c r="G5790" s="18">
        <v>60</v>
      </c>
      <c r="H5790" s="18">
        <v>0</v>
      </c>
      <c r="I5790" s="18">
        <v>249</v>
      </c>
      <c r="J5790" s="18">
        <v>0</v>
      </c>
      <c r="K5790" s="18">
        <v>0</v>
      </c>
      <c r="L5790" s="12">
        <v>0</v>
      </c>
      <c r="M5790" s="12">
        <v>0</v>
      </c>
      <c r="N5790" s="12">
        <v>0</v>
      </c>
    </row>
    <row r="5791" spans="1:14" s="16" customFormat="1">
      <c r="A5791" s="23">
        <v>4</v>
      </c>
      <c r="B5791" s="16">
        <v>230</v>
      </c>
      <c r="C5791" s="16">
        <v>250</v>
      </c>
      <c r="D5791" s="16" t="s">
        <v>1080</v>
      </c>
      <c r="E5791" s="16">
        <v>200</v>
      </c>
      <c r="F5791" s="16">
        <v>5</v>
      </c>
      <c r="G5791" s="18">
        <v>60</v>
      </c>
      <c r="H5791" s="18">
        <v>0</v>
      </c>
      <c r="I5791" s="18">
        <v>249</v>
      </c>
      <c r="J5791" s="18">
        <v>0</v>
      </c>
      <c r="K5791" s="18">
        <v>0</v>
      </c>
      <c r="L5791" s="12">
        <v>0</v>
      </c>
      <c r="M5791" s="12">
        <v>0</v>
      </c>
      <c r="N5791" s="12">
        <v>0</v>
      </c>
    </row>
    <row r="5792" spans="1:14" s="16" customFormat="1">
      <c r="A5792" s="23">
        <v>4</v>
      </c>
      <c r="B5792" s="16">
        <v>230</v>
      </c>
      <c r="C5792" s="16">
        <v>250</v>
      </c>
      <c r="D5792" s="16" t="s">
        <v>1095</v>
      </c>
      <c r="E5792" s="16">
        <v>200</v>
      </c>
      <c r="F5792" s="16">
        <v>30</v>
      </c>
      <c r="G5792" s="18">
        <v>60</v>
      </c>
      <c r="H5792" s="18">
        <v>0</v>
      </c>
      <c r="I5792" s="18">
        <v>249</v>
      </c>
      <c r="J5792" s="18">
        <v>0</v>
      </c>
      <c r="K5792" s="18">
        <v>0</v>
      </c>
      <c r="L5792" s="12">
        <v>0</v>
      </c>
      <c r="M5792" s="12">
        <v>0</v>
      </c>
      <c r="N5792" s="12">
        <v>0</v>
      </c>
    </row>
    <row r="5793" spans="1:14" s="16" customFormat="1">
      <c r="A5793" s="23">
        <v>4</v>
      </c>
      <c r="B5793" s="16">
        <v>230</v>
      </c>
      <c r="C5793" s="16">
        <v>250</v>
      </c>
      <c r="D5793" s="16" t="s">
        <v>1666</v>
      </c>
      <c r="E5793" s="16">
        <v>200</v>
      </c>
      <c r="F5793" s="16">
        <v>30</v>
      </c>
      <c r="G5793" s="18">
        <v>60</v>
      </c>
      <c r="H5793" s="18">
        <v>0</v>
      </c>
      <c r="I5793" s="18">
        <v>249</v>
      </c>
      <c r="J5793" s="18">
        <v>0</v>
      </c>
      <c r="K5793" s="18">
        <v>0</v>
      </c>
      <c r="L5793" s="12">
        <v>0</v>
      </c>
      <c r="M5793" s="12">
        <v>0</v>
      </c>
      <c r="N5793" s="12">
        <v>0</v>
      </c>
    </row>
    <row r="5794" spans="1:14" s="16" customFormat="1">
      <c r="A5794" s="23">
        <v>4</v>
      </c>
      <c r="B5794" s="16">
        <v>230</v>
      </c>
      <c r="C5794" s="16">
        <v>250</v>
      </c>
      <c r="D5794" s="16" t="s">
        <v>1084</v>
      </c>
      <c r="E5794" s="16">
        <v>200</v>
      </c>
      <c r="F5794" s="16">
        <v>2</v>
      </c>
      <c r="G5794" s="16">
        <v>60</v>
      </c>
      <c r="H5794" s="18">
        <v>0</v>
      </c>
      <c r="I5794" s="18">
        <v>249</v>
      </c>
      <c r="J5794" s="18">
        <v>0</v>
      </c>
      <c r="K5794" s="18">
        <v>0</v>
      </c>
      <c r="L5794" s="12">
        <v>0</v>
      </c>
      <c r="M5794" s="12">
        <v>0</v>
      </c>
      <c r="N5794" s="12">
        <v>0</v>
      </c>
    </row>
    <row r="5795" spans="1:14" s="16" customFormat="1">
      <c r="A5795" s="23">
        <v>4</v>
      </c>
      <c r="B5795" s="16">
        <v>123</v>
      </c>
      <c r="C5795" s="16">
        <v>404</v>
      </c>
      <c r="D5795" s="16" t="s">
        <v>532</v>
      </c>
      <c r="E5795" s="16">
        <v>0</v>
      </c>
      <c r="F5795" s="16">
        <v>1</v>
      </c>
      <c r="G5795" s="16">
        <v>120</v>
      </c>
      <c r="H5795" s="18">
        <v>0</v>
      </c>
      <c r="I5795" s="18">
        <v>249</v>
      </c>
      <c r="J5795" s="18">
        <v>0</v>
      </c>
      <c r="K5795" s="18">
        <v>0</v>
      </c>
      <c r="L5795" s="12">
        <v>0</v>
      </c>
      <c r="M5795" s="12">
        <v>0</v>
      </c>
      <c r="N5795" s="12">
        <v>0</v>
      </c>
    </row>
    <row r="5797" spans="1:14" s="14" customFormat="1">
      <c r="A5797" s="22">
        <v>4</v>
      </c>
      <c r="B5797" s="14">
        <v>130</v>
      </c>
      <c r="C5797" s="14">
        <v>150</v>
      </c>
      <c r="D5797" s="14" t="s">
        <v>641</v>
      </c>
      <c r="E5797" s="14">
        <v>80</v>
      </c>
      <c r="F5797" s="14">
        <v>5</v>
      </c>
      <c r="G5797" s="14">
        <v>30</v>
      </c>
      <c r="H5797" s="12">
        <v>0</v>
      </c>
      <c r="I5797" s="12">
        <v>246</v>
      </c>
      <c r="J5797" s="12">
        <v>0</v>
      </c>
      <c r="K5797" s="12">
        <v>0</v>
      </c>
      <c r="L5797" s="12">
        <v>0</v>
      </c>
      <c r="M5797" s="12">
        <v>0</v>
      </c>
      <c r="N5797" s="12">
        <v>0</v>
      </c>
    </row>
    <row r="5798" spans="1:14" s="14" customFormat="1">
      <c r="A5798" s="22">
        <v>4</v>
      </c>
      <c r="B5798" s="14">
        <v>130</v>
      </c>
      <c r="C5798" s="14">
        <v>150</v>
      </c>
      <c r="D5798" s="14" t="s">
        <v>1333</v>
      </c>
      <c r="E5798" s="14">
        <v>80</v>
      </c>
      <c r="F5798" s="14">
        <v>5</v>
      </c>
      <c r="G5798" s="14">
        <v>30</v>
      </c>
      <c r="H5798" s="12">
        <v>0</v>
      </c>
      <c r="I5798" s="12">
        <v>246</v>
      </c>
      <c r="J5798" s="12">
        <v>0</v>
      </c>
      <c r="K5798" s="12">
        <v>0</v>
      </c>
      <c r="L5798" s="12">
        <v>0</v>
      </c>
      <c r="M5798" s="12">
        <v>0</v>
      </c>
      <c r="N5798" s="12">
        <v>0</v>
      </c>
    </row>
    <row r="5799" spans="1:14" s="14" customFormat="1">
      <c r="A5799" s="22">
        <v>4</v>
      </c>
      <c r="B5799" s="14">
        <v>130</v>
      </c>
      <c r="C5799" s="14">
        <v>150</v>
      </c>
      <c r="D5799" s="14" t="s">
        <v>640</v>
      </c>
      <c r="E5799" s="14">
        <v>80</v>
      </c>
      <c r="F5799" s="14">
        <v>5</v>
      </c>
      <c r="G5799" s="14">
        <v>30</v>
      </c>
      <c r="H5799" s="12">
        <v>0</v>
      </c>
      <c r="I5799" s="12">
        <v>246</v>
      </c>
      <c r="J5799" s="12">
        <v>0</v>
      </c>
      <c r="K5799" s="12">
        <v>0</v>
      </c>
      <c r="L5799" s="12">
        <v>0</v>
      </c>
      <c r="M5799" s="12">
        <v>0</v>
      </c>
      <c r="N5799" s="12">
        <v>0</v>
      </c>
    </row>
    <row r="5800" spans="1:14" s="14" customFormat="1">
      <c r="A5800" s="22">
        <v>4</v>
      </c>
      <c r="B5800" s="14">
        <v>130</v>
      </c>
      <c r="C5800" s="14">
        <v>150</v>
      </c>
      <c r="D5800" s="14" t="s">
        <v>638</v>
      </c>
      <c r="E5800" s="14">
        <v>80</v>
      </c>
      <c r="F5800" s="14">
        <v>5</v>
      </c>
      <c r="G5800" s="14">
        <v>30</v>
      </c>
      <c r="H5800" s="12">
        <v>0</v>
      </c>
      <c r="I5800" s="12">
        <v>246</v>
      </c>
      <c r="J5800" s="12">
        <v>0</v>
      </c>
      <c r="K5800" s="12">
        <v>0</v>
      </c>
      <c r="L5800" s="12">
        <v>0</v>
      </c>
      <c r="M5800" s="12">
        <v>0</v>
      </c>
      <c r="N5800" s="12">
        <v>0</v>
      </c>
    </row>
    <row r="5801" spans="1:14" s="14" customFormat="1">
      <c r="A5801" s="22">
        <v>4</v>
      </c>
      <c r="B5801" s="14">
        <v>130</v>
      </c>
      <c r="C5801" s="14">
        <v>150</v>
      </c>
      <c r="D5801" s="14" t="s">
        <v>616</v>
      </c>
      <c r="E5801" s="14">
        <v>80</v>
      </c>
      <c r="F5801" s="14">
        <v>5</v>
      </c>
      <c r="G5801" s="14">
        <v>30</v>
      </c>
      <c r="H5801" s="12">
        <v>0</v>
      </c>
      <c r="I5801" s="12">
        <v>246</v>
      </c>
      <c r="J5801" s="12">
        <v>0</v>
      </c>
      <c r="K5801" s="12">
        <v>0</v>
      </c>
      <c r="L5801" s="12">
        <v>0</v>
      </c>
      <c r="M5801" s="12">
        <v>0</v>
      </c>
      <c r="N5801" s="12">
        <v>0</v>
      </c>
    </row>
    <row r="5802" spans="1:14" s="14" customFormat="1">
      <c r="A5802" s="22">
        <v>4</v>
      </c>
      <c r="B5802" s="14">
        <v>130</v>
      </c>
      <c r="C5802" s="14">
        <v>150</v>
      </c>
      <c r="D5802" s="14" t="s">
        <v>614</v>
      </c>
      <c r="E5802" s="14">
        <v>80</v>
      </c>
      <c r="F5802" s="14">
        <v>5</v>
      </c>
      <c r="G5802" s="14">
        <v>30</v>
      </c>
      <c r="H5802" s="12">
        <v>0</v>
      </c>
      <c r="I5802" s="12">
        <v>246</v>
      </c>
      <c r="J5802" s="12">
        <v>0</v>
      </c>
      <c r="K5802" s="12">
        <v>0</v>
      </c>
      <c r="L5802" s="12">
        <v>0</v>
      </c>
      <c r="M5802" s="12">
        <v>0</v>
      </c>
      <c r="N5802" s="12">
        <v>0</v>
      </c>
    </row>
    <row r="5803" spans="1:14" s="14" customFormat="1">
      <c r="A5803" s="22">
        <v>4</v>
      </c>
      <c r="B5803" s="14">
        <v>130</v>
      </c>
      <c r="C5803" s="14">
        <v>150</v>
      </c>
      <c r="D5803" s="14" t="s">
        <v>1356</v>
      </c>
      <c r="E5803" s="14">
        <v>80</v>
      </c>
      <c r="F5803" s="14">
        <v>5</v>
      </c>
      <c r="G5803" s="14">
        <v>30</v>
      </c>
      <c r="H5803" s="12">
        <v>0</v>
      </c>
      <c r="I5803" s="12">
        <v>246</v>
      </c>
      <c r="J5803" s="12">
        <v>0</v>
      </c>
      <c r="K5803" s="12">
        <v>0</v>
      </c>
      <c r="L5803" s="12">
        <v>0</v>
      </c>
      <c r="M5803" s="12">
        <v>0</v>
      </c>
      <c r="N5803" s="12">
        <v>0</v>
      </c>
    </row>
    <row r="5804" spans="1:14" s="14" customFormat="1">
      <c r="A5804" s="22">
        <v>4</v>
      </c>
      <c r="B5804" s="14">
        <v>130</v>
      </c>
      <c r="C5804" s="14">
        <v>150</v>
      </c>
      <c r="D5804" s="14" t="s">
        <v>612</v>
      </c>
      <c r="E5804" s="14">
        <v>80</v>
      </c>
      <c r="F5804" s="14">
        <v>5</v>
      </c>
      <c r="G5804" s="14">
        <v>30</v>
      </c>
      <c r="H5804" s="12">
        <v>0</v>
      </c>
      <c r="I5804" s="12">
        <v>246</v>
      </c>
      <c r="J5804" s="12">
        <v>0</v>
      </c>
      <c r="K5804" s="12">
        <v>0</v>
      </c>
      <c r="L5804" s="12">
        <v>0</v>
      </c>
      <c r="M5804" s="12">
        <v>0</v>
      </c>
      <c r="N5804" s="12">
        <v>0</v>
      </c>
    </row>
    <row r="5805" spans="1:14" s="14" customFormat="1">
      <c r="A5805" s="22">
        <v>4</v>
      </c>
      <c r="B5805" s="14">
        <v>130</v>
      </c>
      <c r="C5805" s="14">
        <v>150</v>
      </c>
      <c r="D5805" s="14" t="s">
        <v>610</v>
      </c>
      <c r="E5805" s="14">
        <v>80</v>
      </c>
      <c r="F5805" s="14">
        <v>5</v>
      </c>
      <c r="G5805" s="14">
        <v>30</v>
      </c>
      <c r="H5805" s="12">
        <v>0</v>
      </c>
      <c r="I5805" s="12">
        <v>246</v>
      </c>
      <c r="J5805" s="12">
        <v>0</v>
      </c>
      <c r="K5805" s="12">
        <v>0</v>
      </c>
      <c r="L5805" s="12">
        <v>0</v>
      </c>
      <c r="M5805" s="12">
        <v>0</v>
      </c>
      <c r="N5805" s="12">
        <v>0</v>
      </c>
    </row>
    <row r="5806" spans="1:14" s="14" customFormat="1">
      <c r="A5806" s="22"/>
      <c r="H5806" s="12"/>
      <c r="I5806" s="12"/>
      <c r="J5806" s="12"/>
      <c r="K5806" s="12"/>
    </row>
    <row r="5807" spans="1:14" s="14" customFormat="1">
      <c r="A5807" s="22">
        <v>4</v>
      </c>
      <c r="B5807" s="14">
        <v>330</v>
      </c>
      <c r="C5807" s="14">
        <v>150</v>
      </c>
      <c r="D5807" s="14" t="s">
        <v>641</v>
      </c>
      <c r="E5807" s="14">
        <v>80</v>
      </c>
      <c r="F5807" s="14">
        <v>5</v>
      </c>
      <c r="G5807" s="14">
        <v>30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2">
        <v>4</v>
      </c>
      <c r="B5808" s="14">
        <v>330</v>
      </c>
      <c r="C5808" s="14">
        <v>150</v>
      </c>
      <c r="D5808" s="14" t="s">
        <v>1333</v>
      </c>
      <c r="E5808" s="14">
        <v>80</v>
      </c>
      <c r="F5808" s="14">
        <v>5</v>
      </c>
      <c r="G5808" s="14">
        <v>30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2">
        <v>4</v>
      </c>
      <c r="B5809" s="14">
        <v>330</v>
      </c>
      <c r="C5809" s="14">
        <v>150</v>
      </c>
      <c r="D5809" s="14" t="s">
        <v>640</v>
      </c>
      <c r="E5809" s="14">
        <v>80</v>
      </c>
      <c r="F5809" s="14">
        <v>5</v>
      </c>
      <c r="G5809" s="14">
        <v>30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2">
        <v>4</v>
      </c>
      <c r="B5810" s="14">
        <v>330</v>
      </c>
      <c r="C5810" s="14">
        <v>150</v>
      </c>
      <c r="D5810" s="14" t="s">
        <v>638</v>
      </c>
      <c r="E5810" s="14">
        <v>80</v>
      </c>
      <c r="F5810" s="14">
        <v>5</v>
      </c>
      <c r="G5810" s="14">
        <v>30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2">
        <v>4</v>
      </c>
      <c r="B5811" s="14">
        <v>330</v>
      </c>
      <c r="C5811" s="14">
        <v>150</v>
      </c>
      <c r="D5811" s="14" t="s">
        <v>616</v>
      </c>
      <c r="E5811" s="14">
        <v>80</v>
      </c>
      <c r="F5811" s="14">
        <v>5</v>
      </c>
      <c r="G5811" s="14">
        <v>30</v>
      </c>
      <c r="H5811" s="12">
        <v>0</v>
      </c>
      <c r="I5811" s="12">
        <v>246</v>
      </c>
      <c r="J5811" s="12">
        <v>0</v>
      </c>
      <c r="K5811" s="12">
        <v>0</v>
      </c>
      <c r="L5811" s="12">
        <v>0</v>
      </c>
      <c r="M5811" s="12">
        <v>0</v>
      </c>
      <c r="N5811" s="12">
        <v>0</v>
      </c>
    </row>
    <row r="5812" spans="1:14" s="14" customFormat="1">
      <c r="A5812" s="22">
        <v>4</v>
      </c>
      <c r="B5812" s="14">
        <v>330</v>
      </c>
      <c r="C5812" s="14">
        <v>150</v>
      </c>
      <c r="D5812" s="14" t="s">
        <v>614</v>
      </c>
      <c r="E5812" s="14">
        <v>80</v>
      </c>
      <c r="F5812" s="14">
        <v>5</v>
      </c>
      <c r="G5812" s="14">
        <v>30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2">
        <v>4</v>
      </c>
      <c r="B5813" s="14">
        <v>330</v>
      </c>
      <c r="C5813" s="14">
        <v>150</v>
      </c>
      <c r="D5813" s="14" t="s">
        <v>1356</v>
      </c>
      <c r="E5813" s="14">
        <v>80</v>
      </c>
      <c r="F5813" s="14">
        <v>5</v>
      </c>
      <c r="G5813" s="14">
        <v>30</v>
      </c>
      <c r="H5813" s="12">
        <v>0</v>
      </c>
      <c r="I5813" s="12">
        <v>246</v>
      </c>
      <c r="J5813" s="12">
        <v>0</v>
      </c>
      <c r="K5813" s="12">
        <v>0</v>
      </c>
      <c r="L5813" s="12">
        <v>0</v>
      </c>
      <c r="M5813" s="12">
        <v>0</v>
      </c>
      <c r="N5813" s="12">
        <v>0</v>
      </c>
    </row>
    <row r="5814" spans="1:14" s="14" customFormat="1">
      <c r="A5814" s="22">
        <v>4</v>
      </c>
      <c r="B5814" s="14">
        <v>330</v>
      </c>
      <c r="C5814" s="14">
        <v>150</v>
      </c>
      <c r="D5814" s="14" t="s">
        <v>612</v>
      </c>
      <c r="E5814" s="14">
        <v>80</v>
      </c>
      <c r="F5814" s="14">
        <v>5</v>
      </c>
      <c r="G5814" s="14">
        <v>30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2">
        <v>4</v>
      </c>
      <c r="B5815" s="14">
        <v>330</v>
      </c>
      <c r="C5815" s="14">
        <v>150</v>
      </c>
      <c r="D5815" s="14" t="s">
        <v>610</v>
      </c>
      <c r="E5815" s="14">
        <v>80</v>
      </c>
      <c r="F5815" s="14">
        <v>5</v>
      </c>
      <c r="G5815" s="14">
        <v>30</v>
      </c>
      <c r="H5815" s="12">
        <v>0</v>
      </c>
      <c r="I5815" s="12">
        <v>246</v>
      </c>
      <c r="J5815" s="12">
        <v>0</v>
      </c>
      <c r="K5815" s="12">
        <v>0</v>
      </c>
      <c r="L5815" s="12">
        <v>0</v>
      </c>
      <c r="M5815" s="12">
        <v>0</v>
      </c>
      <c r="N5815" s="12">
        <v>0</v>
      </c>
    </row>
    <row r="5816" spans="1:14" s="14" customFormat="1">
      <c r="A5816" s="22"/>
      <c r="H5816" s="12"/>
      <c r="I5816" s="12"/>
      <c r="J5816" s="12"/>
      <c r="K5816" s="12"/>
    </row>
    <row r="5817" spans="1:14" s="14" customFormat="1">
      <c r="A5817" s="22">
        <v>4</v>
      </c>
      <c r="B5817" s="14">
        <v>100</v>
      </c>
      <c r="C5817" s="14">
        <v>250</v>
      </c>
      <c r="D5817" s="14" t="s">
        <v>641</v>
      </c>
      <c r="E5817" s="14">
        <v>80</v>
      </c>
      <c r="F5817" s="14">
        <v>5</v>
      </c>
      <c r="G5817" s="14">
        <v>30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2">
        <v>4</v>
      </c>
      <c r="B5818" s="14">
        <v>100</v>
      </c>
      <c r="C5818" s="14">
        <v>250</v>
      </c>
      <c r="D5818" s="14" t="s">
        <v>1333</v>
      </c>
      <c r="E5818" s="14">
        <v>80</v>
      </c>
      <c r="F5818" s="14">
        <v>5</v>
      </c>
      <c r="G5818" s="14">
        <v>30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2">
        <v>4</v>
      </c>
      <c r="B5819" s="14">
        <v>100</v>
      </c>
      <c r="C5819" s="14">
        <v>250</v>
      </c>
      <c r="D5819" s="14" t="s">
        <v>640</v>
      </c>
      <c r="E5819" s="14">
        <v>80</v>
      </c>
      <c r="F5819" s="14">
        <v>5</v>
      </c>
      <c r="G5819" s="14">
        <v>30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2">
        <v>4</v>
      </c>
      <c r="B5820" s="14">
        <v>100</v>
      </c>
      <c r="C5820" s="14">
        <v>250</v>
      </c>
      <c r="D5820" s="14" t="s">
        <v>638</v>
      </c>
      <c r="E5820" s="14">
        <v>80</v>
      </c>
      <c r="F5820" s="14">
        <v>5</v>
      </c>
      <c r="G5820" s="14">
        <v>30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2">
        <v>4</v>
      </c>
      <c r="B5821" s="14">
        <v>100</v>
      </c>
      <c r="C5821" s="14">
        <v>250</v>
      </c>
      <c r="D5821" s="14" t="s">
        <v>616</v>
      </c>
      <c r="E5821" s="14">
        <v>80</v>
      </c>
      <c r="F5821" s="14">
        <v>5</v>
      </c>
      <c r="G5821" s="14">
        <v>30</v>
      </c>
      <c r="H5821" s="12">
        <v>0</v>
      </c>
      <c r="I5821" s="12">
        <v>246</v>
      </c>
      <c r="J5821" s="12">
        <v>0</v>
      </c>
      <c r="K5821" s="12">
        <v>0</v>
      </c>
      <c r="L5821" s="12">
        <v>0</v>
      </c>
      <c r="M5821" s="12">
        <v>0</v>
      </c>
      <c r="N5821" s="12">
        <v>0</v>
      </c>
    </row>
    <row r="5822" spans="1:14" s="14" customFormat="1">
      <c r="A5822" s="22">
        <v>4</v>
      </c>
      <c r="B5822" s="14">
        <v>100</v>
      </c>
      <c r="C5822" s="14">
        <v>250</v>
      </c>
      <c r="D5822" s="14" t="s">
        <v>614</v>
      </c>
      <c r="E5822" s="14">
        <v>80</v>
      </c>
      <c r="F5822" s="14">
        <v>5</v>
      </c>
      <c r="G5822" s="14">
        <v>30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2">
        <v>4</v>
      </c>
      <c r="B5823" s="14">
        <v>100</v>
      </c>
      <c r="C5823" s="14">
        <v>250</v>
      </c>
      <c r="D5823" s="14" t="s">
        <v>1356</v>
      </c>
      <c r="E5823" s="14">
        <v>80</v>
      </c>
      <c r="F5823" s="14">
        <v>5</v>
      </c>
      <c r="G5823" s="14">
        <v>30</v>
      </c>
      <c r="H5823" s="12">
        <v>0</v>
      </c>
      <c r="I5823" s="12">
        <v>246</v>
      </c>
      <c r="J5823" s="12">
        <v>0</v>
      </c>
      <c r="K5823" s="12">
        <v>0</v>
      </c>
      <c r="L5823" s="12">
        <v>0</v>
      </c>
      <c r="M5823" s="12">
        <v>0</v>
      </c>
      <c r="N5823" s="12">
        <v>0</v>
      </c>
    </row>
    <row r="5824" spans="1:14" s="14" customFormat="1">
      <c r="A5824" s="22">
        <v>4</v>
      </c>
      <c r="B5824" s="14">
        <v>100</v>
      </c>
      <c r="C5824" s="14">
        <v>250</v>
      </c>
      <c r="D5824" s="14" t="s">
        <v>612</v>
      </c>
      <c r="E5824" s="14">
        <v>80</v>
      </c>
      <c r="F5824" s="14">
        <v>5</v>
      </c>
      <c r="G5824" s="14">
        <v>30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2">
        <v>4</v>
      </c>
      <c r="B5825" s="14">
        <v>100</v>
      </c>
      <c r="C5825" s="14">
        <v>250</v>
      </c>
      <c r="D5825" s="14" t="s">
        <v>610</v>
      </c>
      <c r="E5825" s="14">
        <v>80</v>
      </c>
      <c r="F5825" s="14">
        <v>5</v>
      </c>
      <c r="G5825" s="14">
        <v>30</v>
      </c>
      <c r="H5825" s="12">
        <v>0</v>
      </c>
      <c r="I5825" s="12">
        <v>246</v>
      </c>
      <c r="J5825" s="12">
        <v>0</v>
      </c>
      <c r="K5825" s="12">
        <v>0</v>
      </c>
      <c r="L5825" s="12">
        <v>0</v>
      </c>
      <c r="M5825" s="12">
        <v>0</v>
      </c>
      <c r="N5825" s="12">
        <v>0</v>
      </c>
    </row>
    <row r="5826" spans="1:14" s="14" customFormat="1">
      <c r="A5826" s="22"/>
      <c r="H5826" s="12"/>
      <c r="I5826" s="12"/>
      <c r="J5826" s="12"/>
      <c r="K5826" s="12"/>
    </row>
    <row r="5827" spans="1:14" s="14" customFormat="1">
      <c r="A5827" s="22">
        <v>4</v>
      </c>
      <c r="B5827" s="14">
        <v>350</v>
      </c>
      <c r="C5827" s="14">
        <v>250</v>
      </c>
      <c r="D5827" s="14" t="s">
        <v>641</v>
      </c>
      <c r="E5827" s="14">
        <v>80</v>
      </c>
      <c r="F5827" s="14">
        <v>5</v>
      </c>
      <c r="G5827" s="14">
        <v>30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2">
        <v>4</v>
      </c>
      <c r="B5828" s="14">
        <v>350</v>
      </c>
      <c r="C5828" s="14">
        <v>250</v>
      </c>
      <c r="D5828" s="14" t="s">
        <v>1333</v>
      </c>
      <c r="E5828" s="14">
        <v>80</v>
      </c>
      <c r="F5828" s="14">
        <v>5</v>
      </c>
      <c r="G5828" s="14">
        <v>30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2">
        <v>4</v>
      </c>
      <c r="B5829" s="14">
        <v>350</v>
      </c>
      <c r="C5829" s="14">
        <v>250</v>
      </c>
      <c r="D5829" s="14" t="s">
        <v>640</v>
      </c>
      <c r="E5829" s="14">
        <v>80</v>
      </c>
      <c r="F5829" s="14">
        <v>5</v>
      </c>
      <c r="G5829" s="14">
        <v>30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2">
        <v>4</v>
      </c>
      <c r="B5830" s="14">
        <v>350</v>
      </c>
      <c r="C5830" s="14">
        <v>250</v>
      </c>
      <c r="D5830" s="14" t="s">
        <v>638</v>
      </c>
      <c r="E5830" s="14">
        <v>80</v>
      </c>
      <c r="F5830" s="14">
        <v>5</v>
      </c>
      <c r="G5830" s="14">
        <v>30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2">
        <v>4</v>
      </c>
      <c r="B5831" s="14">
        <v>350</v>
      </c>
      <c r="C5831" s="14">
        <v>250</v>
      </c>
      <c r="D5831" s="14" t="s">
        <v>616</v>
      </c>
      <c r="E5831" s="14">
        <v>80</v>
      </c>
      <c r="F5831" s="14">
        <v>5</v>
      </c>
      <c r="G5831" s="14">
        <v>30</v>
      </c>
      <c r="H5831" s="12">
        <v>0</v>
      </c>
      <c r="I5831" s="12">
        <v>246</v>
      </c>
      <c r="J5831" s="12">
        <v>0</v>
      </c>
      <c r="K5831" s="12">
        <v>0</v>
      </c>
      <c r="L5831" s="12">
        <v>0</v>
      </c>
      <c r="M5831" s="12">
        <v>0</v>
      </c>
      <c r="N5831" s="12">
        <v>0</v>
      </c>
    </row>
    <row r="5832" spans="1:14" s="14" customFormat="1">
      <c r="A5832" s="22">
        <v>4</v>
      </c>
      <c r="B5832" s="14">
        <v>350</v>
      </c>
      <c r="C5832" s="14">
        <v>250</v>
      </c>
      <c r="D5832" s="14" t="s">
        <v>614</v>
      </c>
      <c r="E5832" s="14">
        <v>80</v>
      </c>
      <c r="F5832" s="14">
        <v>5</v>
      </c>
      <c r="G5832" s="14">
        <v>30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2">
        <v>4</v>
      </c>
      <c r="B5833" s="14">
        <v>350</v>
      </c>
      <c r="C5833" s="14">
        <v>250</v>
      </c>
      <c r="D5833" s="14" t="s">
        <v>1356</v>
      </c>
      <c r="E5833" s="14">
        <v>80</v>
      </c>
      <c r="F5833" s="14">
        <v>5</v>
      </c>
      <c r="G5833" s="14">
        <v>30</v>
      </c>
      <c r="H5833" s="12">
        <v>0</v>
      </c>
      <c r="I5833" s="12">
        <v>246</v>
      </c>
      <c r="J5833" s="12">
        <v>0</v>
      </c>
      <c r="K5833" s="12">
        <v>0</v>
      </c>
      <c r="L5833" s="12">
        <v>0</v>
      </c>
      <c r="M5833" s="12">
        <v>0</v>
      </c>
      <c r="N5833" s="12">
        <v>0</v>
      </c>
    </row>
    <row r="5834" spans="1:14" s="14" customFormat="1">
      <c r="A5834" s="22">
        <v>4</v>
      </c>
      <c r="B5834" s="14">
        <v>350</v>
      </c>
      <c r="C5834" s="14">
        <v>250</v>
      </c>
      <c r="D5834" s="14" t="s">
        <v>612</v>
      </c>
      <c r="E5834" s="14">
        <v>80</v>
      </c>
      <c r="F5834" s="14">
        <v>5</v>
      </c>
      <c r="G5834" s="14">
        <v>30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2">
        <v>4</v>
      </c>
      <c r="B5835" s="14">
        <v>350</v>
      </c>
      <c r="C5835" s="14">
        <v>250</v>
      </c>
      <c r="D5835" s="14" t="s">
        <v>610</v>
      </c>
      <c r="E5835" s="14">
        <v>80</v>
      </c>
      <c r="F5835" s="14">
        <v>5</v>
      </c>
      <c r="G5835" s="14">
        <v>30</v>
      </c>
      <c r="H5835" s="12">
        <v>0</v>
      </c>
      <c r="I5835" s="12">
        <v>246</v>
      </c>
      <c r="J5835" s="12">
        <v>0</v>
      </c>
      <c r="K5835" s="12">
        <v>0</v>
      </c>
      <c r="L5835" s="12">
        <v>0</v>
      </c>
      <c r="M5835" s="12">
        <v>0</v>
      </c>
      <c r="N5835" s="12">
        <v>0</v>
      </c>
    </row>
    <row r="5836" spans="1:14" s="14" customFormat="1">
      <c r="A5836" s="22"/>
      <c r="H5836" s="12"/>
      <c r="I5836" s="12"/>
      <c r="J5836" s="12"/>
      <c r="K5836" s="12"/>
    </row>
    <row r="5837" spans="1:14" s="14" customFormat="1">
      <c r="A5837" s="22">
        <v>4</v>
      </c>
      <c r="B5837" s="14">
        <v>120</v>
      </c>
      <c r="C5837" s="14">
        <v>370</v>
      </c>
      <c r="D5837" s="14" t="s">
        <v>641</v>
      </c>
      <c r="E5837" s="14">
        <v>80</v>
      </c>
      <c r="F5837" s="14">
        <v>5</v>
      </c>
      <c r="G5837" s="14">
        <v>30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2">
        <v>4</v>
      </c>
      <c r="B5838" s="14">
        <v>120</v>
      </c>
      <c r="C5838" s="14">
        <v>370</v>
      </c>
      <c r="D5838" s="14" t="s">
        <v>1333</v>
      </c>
      <c r="E5838" s="14">
        <v>80</v>
      </c>
      <c r="F5838" s="14">
        <v>5</v>
      </c>
      <c r="G5838" s="14">
        <v>30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2">
        <v>4</v>
      </c>
      <c r="B5839" s="14">
        <v>120</v>
      </c>
      <c r="C5839" s="14">
        <v>370</v>
      </c>
      <c r="D5839" s="14" t="s">
        <v>640</v>
      </c>
      <c r="E5839" s="14">
        <v>80</v>
      </c>
      <c r="F5839" s="14">
        <v>5</v>
      </c>
      <c r="G5839" s="14">
        <v>30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2">
        <v>4</v>
      </c>
      <c r="B5840" s="14">
        <v>120</v>
      </c>
      <c r="C5840" s="14">
        <v>370</v>
      </c>
      <c r="D5840" s="14" t="s">
        <v>638</v>
      </c>
      <c r="E5840" s="14">
        <v>80</v>
      </c>
      <c r="F5840" s="14">
        <v>5</v>
      </c>
      <c r="G5840" s="14">
        <v>30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2">
        <v>4</v>
      </c>
      <c r="B5841" s="14">
        <v>120</v>
      </c>
      <c r="C5841" s="14">
        <v>370</v>
      </c>
      <c r="D5841" s="14" t="s">
        <v>616</v>
      </c>
      <c r="E5841" s="14">
        <v>80</v>
      </c>
      <c r="F5841" s="14">
        <v>5</v>
      </c>
      <c r="G5841" s="14">
        <v>30</v>
      </c>
      <c r="H5841" s="12">
        <v>0</v>
      </c>
      <c r="I5841" s="12">
        <v>246</v>
      </c>
      <c r="J5841" s="12">
        <v>0</v>
      </c>
      <c r="K5841" s="12">
        <v>0</v>
      </c>
      <c r="L5841" s="12">
        <v>0</v>
      </c>
      <c r="M5841" s="12">
        <v>0</v>
      </c>
      <c r="N5841" s="12">
        <v>0</v>
      </c>
    </row>
    <row r="5842" spans="1:14" s="14" customFormat="1">
      <c r="A5842" s="22">
        <v>4</v>
      </c>
      <c r="B5842" s="14">
        <v>120</v>
      </c>
      <c r="C5842" s="14">
        <v>370</v>
      </c>
      <c r="D5842" s="14" t="s">
        <v>614</v>
      </c>
      <c r="E5842" s="14">
        <v>80</v>
      </c>
      <c r="F5842" s="14">
        <v>5</v>
      </c>
      <c r="G5842" s="14">
        <v>30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2">
        <v>4</v>
      </c>
      <c r="B5843" s="14">
        <v>120</v>
      </c>
      <c r="C5843" s="14">
        <v>370</v>
      </c>
      <c r="D5843" s="14" t="s">
        <v>1356</v>
      </c>
      <c r="E5843" s="14">
        <v>80</v>
      </c>
      <c r="F5843" s="14">
        <v>5</v>
      </c>
      <c r="G5843" s="14">
        <v>30</v>
      </c>
      <c r="H5843" s="12">
        <v>0</v>
      </c>
      <c r="I5843" s="12">
        <v>246</v>
      </c>
      <c r="J5843" s="12">
        <v>0</v>
      </c>
      <c r="K5843" s="12">
        <v>0</v>
      </c>
      <c r="L5843" s="12">
        <v>0</v>
      </c>
      <c r="M5843" s="12">
        <v>0</v>
      </c>
      <c r="N5843" s="12">
        <v>0</v>
      </c>
    </row>
    <row r="5844" spans="1:14" s="14" customFormat="1">
      <c r="A5844" s="22">
        <v>4</v>
      </c>
      <c r="B5844" s="14">
        <v>120</v>
      </c>
      <c r="C5844" s="14">
        <v>370</v>
      </c>
      <c r="D5844" s="14" t="s">
        <v>612</v>
      </c>
      <c r="E5844" s="14">
        <v>80</v>
      </c>
      <c r="F5844" s="14">
        <v>5</v>
      </c>
      <c r="G5844" s="14">
        <v>30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2">
        <v>4</v>
      </c>
      <c r="B5845" s="14">
        <v>120</v>
      </c>
      <c r="C5845" s="14">
        <v>370</v>
      </c>
      <c r="D5845" s="14" t="s">
        <v>610</v>
      </c>
      <c r="E5845" s="14">
        <v>80</v>
      </c>
      <c r="F5845" s="14">
        <v>5</v>
      </c>
      <c r="G5845" s="14">
        <v>30</v>
      </c>
      <c r="H5845" s="12">
        <v>0</v>
      </c>
      <c r="I5845" s="12">
        <v>246</v>
      </c>
      <c r="J5845" s="12">
        <v>0</v>
      </c>
      <c r="K5845" s="12">
        <v>0</v>
      </c>
      <c r="L5845" s="12">
        <v>0</v>
      </c>
      <c r="M5845" s="12">
        <v>0</v>
      </c>
      <c r="N5845" s="12">
        <v>0</v>
      </c>
    </row>
    <row r="5846" spans="1:14" s="14" customFormat="1">
      <c r="A5846" s="22"/>
      <c r="H5846" s="12"/>
      <c r="I5846" s="12"/>
      <c r="J5846" s="12"/>
      <c r="K5846" s="12"/>
    </row>
    <row r="5847" spans="1:14" s="14" customFormat="1">
      <c r="A5847" s="22">
        <v>4</v>
      </c>
      <c r="B5847" s="14">
        <v>240</v>
      </c>
      <c r="C5847" s="14">
        <v>340</v>
      </c>
      <c r="D5847" s="14" t="s">
        <v>641</v>
      </c>
      <c r="E5847" s="14">
        <v>80</v>
      </c>
      <c r="F5847" s="14">
        <v>5</v>
      </c>
      <c r="G5847" s="14">
        <v>30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2">
        <v>4</v>
      </c>
      <c r="B5848" s="14">
        <v>240</v>
      </c>
      <c r="C5848" s="14">
        <v>340</v>
      </c>
      <c r="D5848" s="14" t="s">
        <v>1333</v>
      </c>
      <c r="E5848" s="14">
        <v>80</v>
      </c>
      <c r="F5848" s="14">
        <v>5</v>
      </c>
      <c r="G5848" s="14">
        <v>30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2">
        <v>4</v>
      </c>
      <c r="B5849" s="14">
        <v>240</v>
      </c>
      <c r="C5849" s="14">
        <v>340</v>
      </c>
      <c r="D5849" s="14" t="s">
        <v>640</v>
      </c>
      <c r="E5849" s="14">
        <v>80</v>
      </c>
      <c r="F5849" s="14">
        <v>5</v>
      </c>
      <c r="G5849" s="14">
        <v>30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2">
        <v>4</v>
      </c>
      <c r="B5850" s="14">
        <v>240</v>
      </c>
      <c r="C5850" s="14">
        <v>340</v>
      </c>
      <c r="D5850" s="14" t="s">
        <v>638</v>
      </c>
      <c r="E5850" s="14">
        <v>80</v>
      </c>
      <c r="F5850" s="14">
        <v>5</v>
      </c>
      <c r="G5850" s="14">
        <v>30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2">
        <v>4</v>
      </c>
      <c r="B5851" s="14">
        <v>240</v>
      </c>
      <c r="C5851" s="14">
        <v>340</v>
      </c>
      <c r="D5851" s="14" t="s">
        <v>616</v>
      </c>
      <c r="E5851" s="14">
        <v>80</v>
      </c>
      <c r="F5851" s="14">
        <v>5</v>
      </c>
      <c r="G5851" s="14">
        <v>30</v>
      </c>
      <c r="H5851" s="12">
        <v>0</v>
      </c>
      <c r="I5851" s="12">
        <v>246</v>
      </c>
      <c r="J5851" s="12">
        <v>0</v>
      </c>
      <c r="K5851" s="12">
        <v>0</v>
      </c>
      <c r="L5851" s="12">
        <v>0</v>
      </c>
      <c r="M5851" s="12">
        <v>0</v>
      </c>
      <c r="N5851" s="12">
        <v>0</v>
      </c>
    </row>
    <row r="5852" spans="1:14" s="14" customFormat="1">
      <c r="A5852" s="22">
        <v>4</v>
      </c>
      <c r="B5852" s="14">
        <v>240</v>
      </c>
      <c r="C5852" s="14">
        <v>340</v>
      </c>
      <c r="D5852" s="14" t="s">
        <v>614</v>
      </c>
      <c r="E5852" s="14">
        <v>80</v>
      </c>
      <c r="F5852" s="14">
        <v>5</v>
      </c>
      <c r="G5852" s="14">
        <v>30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2">
        <v>4</v>
      </c>
      <c r="B5853" s="14">
        <v>240</v>
      </c>
      <c r="C5853" s="14">
        <v>340</v>
      </c>
      <c r="D5853" s="14" t="s">
        <v>1356</v>
      </c>
      <c r="E5853" s="14">
        <v>80</v>
      </c>
      <c r="F5853" s="14">
        <v>5</v>
      </c>
      <c r="G5853" s="14">
        <v>30</v>
      </c>
      <c r="H5853" s="12">
        <v>0</v>
      </c>
      <c r="I5853" s="12">
        <v>246</v>
      </c>
      <c r="J5853" s="12">
        <v>0</v>
      </c>
      <c r="K5853" s="12">
        <v>0</v>
      </c>
      <c r="L5853" s="12">
        <v>0</v>
      </c>
      <c r="M5853" s="12">
        <v>0</v>
      </c>
      <c r="N5853" s="12">
        <v>0</v>
      </c>
    </row>
    <row r="5854" spans="1:14" s="14" customFormat="1">
      <c r="A5854" s="22">
        <v>4</v>
      </c>
      <c r="B5854" s="14">
        <v>240</v>
      </c>
      <c r="C5854" s="14">
        <v>340</v>
      </c>
      <c r="D5854" s="14" t="s">
        <v>612</v>
      </c>
      <c r="E5854" s="14">
        <v>80</v>
      </c>
      <c r="F5854" s="14">
        <v>5</v>
      </c>
      <c r="G5854" s="14">
        <v>30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2">
        <v>4</v>
      </c>
      <c r="B5855" s="14">
        <v>240</v>
      </c>
      <c r="C5855" s="14">
        <v>340</v>
      </c>
      <c r="D5855" s="14" t="s">
        <v>610</v>
      </c>
      <c r="E5855" s="14">
        <v>80</v>
      </c>
      <c r="F5855" s="14">
        <v>5</v>
      </c>
      <c r="G5855" s="14">
        <v>30</v>
      </c>
      <c r="H5855" s="12">
        <v>0</v>
      </c>
      <c r="I5855" s="12">
        <v>246</v>
      </c>
      <c r="J5855" s="12">
        <v>0</v>
      </c>
      <c r="K5855" s="12">
        <v>0</v>
      </c>
      <c r="L5855" s="12">
        <v>0</v>
      </c>
      <c r="M5855" s="12">
        <v>0</v>
      </c>
      <c r="N5855" s="12">
        <v>0</v>
      </c>
    </row>
    <row r="5856" spans="1:14" s="14" customFormat="1">
      <c r="A5856" s="22"/>
      <c r="H5856" s="12"/>
      <c r="I5856" s="12"/>
      <c r="J5856" s="12"/>
      <c r="K5856" s="12"/>
    </row>
    <row r="5857" spans="1:14" s="14" customFormat="1">
      <c r="A5857" s="22">
        <v>4</v>
      </c>
      <c r="B5857" s="14">
        <v>320</v>
      </c>
      <c r="C5857" s="14">
        <v>340</v>
      </c>
      <c r="D5857" s="14" t="s">
        <v>641</v>
      </c>
      <c r="E5857" s="14">
        <v>80</v>
      </c>
      <c r="F5857" s="14">
        <v>5</v>
      </c>
      <c r="G5857" s="14">
        <v>30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2">
        <v>4</v>
      </c>
      <c r="B5858" s="14">
        <v>320</v>
      </c>
      <c r="C5858" s="14">
        <v>340</v>
      </c>
      <c r="D5858" s="14" t="s">
        <v>1333</v>
      </c>
      <c r="E5858" s="14">
        <v>80</v>
      </c>
      <c r="F5858" s="14">
        <v>5</v>
      </c>
      <c r="G5858" s="14">
        <v>30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2">
        <v>4</v>
      </c>
      <c r="B5859" s="14">
        <v>320</v>
      </c>
      <c r="C5859" s="14">
        <v>340</v>
      </c>
      <c r="D5859" s="14" t="s">
        <v>640</v>
      </c>
      <c r="E5859" s="14">
        <v>80</v>
      </c>
      <c r="F5859" s="14">
        <v>5</v>
      </c>
      <c r="G5859" s="14">
        <v>30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2">
        <v>4</v>
      </c>
      <c r="B5860" s="14">
        <v>320</v>
      </c>
      <c r="C5860" s="14">
        <v>340</v>
      </c>
      <c r="D5860" s="14" t="s">
        <v>638</v>
      </c>
      <c r="E5860" s="14">
        <v>80</v>
      </c>
      <c r="F5860" s="14">
        <v>5</v>
      </c>
      <c r="G5860" s="14">
        <v>30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2">
        <v>4</v>
      </c>
      <c r="B5861" s="14">
        <v>320</v>
      </c>
      <c r="C5861" s="14">
        <v>340</v>
      </c>
      <c r="D5861" s="14" t="s">
        <v>616</v>
      </c>
      <c r="E5861" s="14">
        <v>80</v>
      </c>
      <c r="F5861" s="14">
        <v>5</v>
      </c>
      <c r="G5861" s="14">
        <v>30</v>
      </c>
      <c r="H5861" s="12">
        <v>0</v>
      </c>
      <c r="I5861" s="12">
        <v>246</v>
      </c>
      <c r="J5861" s="12">
        <v>0</v>
      </c>
      <c r="K5861" s="12">
        <v>0</v>
      </c>
      <c r="L5861" s="12">
        <v>0</v>
      </c>
      <c r="M5861" s="12">
        <v>0</v>
      </c>
      <c r="N5861" s="12">
        <v>0</v>
      </c>
    </row>
    <row r="5862" spans="1:14" s="14" customFormat="1">
      <c r="A5862" s="22">
        <v>4</v>
      </c>
      <c r="B5862" s="14">
        <v>320</v>
      </c>
      <c r="C5862" s="14">
        <v>340</v>
      </c>
      <c r="D5862" s="14" t="s">
        <v>614</v>
      </c>
      <c r="E5862" s="14">
        <v>80</v>
      </c>
      <c r="F5862" s="14">
        <v>5</v>
      </c>
      <c r="G5862" s="14">
        <v>30</v>
      </c>
      <c r="H5862" s="12">
        <v>0</v>
      </c>
      <c r="I5862" s="12">
        <v>246</v>
      </c>
      <c r="J5862" s="12">
        <v>0</v>
      </c>
      <c r="K5862" s="12">
        <v>0</v>
      </c>
      <c r="L5862" s="12">
        <v>0</v>
      </c>
      <c r="M5862" s="12">
        <v>0</v>
      </c>
      <c r="N5862" s="12">
        <v>0</v>
      </c>
    </row>
    <row r="5863" spans="1:14" s="14" customFormat="1">
      <c r="A5863" s="22">
        <v>4</v>
      </c>
      <c r="B5863" s="14">
        <v>320</v>
      </c>
      <c r="C5863" s="14">
        <v>340</v>
      </c>
      <c r="D5863" s="14" t="s">
        <v>1356</v>
      </c>
      <c r="E5863" s="14">
        <v>80</v>
      </c>
      <c r="F5863" s="14">
        <v>5</v>
      </c>
      <c r="G5863" s="14">
        <v>30</v>
      </c>
      <c r="H5863" s="12">
        <v>0</v>
      </c>
      <c r="I5863" s="12">
        <v>246</v>
      </c>
      <c r="J5863" s="12">
        <v>0</v>
      </c>
      <c r="K5863" s="12">
        <v>0</v>
      </c>
      <c r="L5863" s="12">
        <v>0</v>
      </c>
      <c r="M5863" s="12">
        <v>0</v>
      </c>
      <c r="N5863" s="12">
        <v>0</v>
      </c>
    </row>
    <row r="5864" spans="1:14" s="14" customFormat="1">
      <c r="A5864" s="22">
        <v>4</v>
      </c>
      <c r="B5864" s="14">
        <v>320</v>
      </c>
      <c r="C5864" s="14">
        <v>340</v>
      </c>
      <c r="D5864" s="14" t="s">
        <v>612</v>
      </c>
      <c r="E5864" s="14">
        <v>80</v>
      </c>
      <c r="F5864" s="14">
        <v>5</v>
      </c>
      <c r="G5864" s="14">
        <v>30</v>
      </c>
      <c r="H5864" s="12">
        <v>0</v>
      </c>
      <c r="I5864" s="12">
        <v>246</v>
      </c>
      <c r="J5864" s="12">
        <v>0</v>
      </c>
      <c r="K5864" s="12">
        <v>0</v>
      </c>
      <c r="L5864" s="12">
        <v>0</v>
      </c>
      <c r="M5864" s="12">
        <v>0</v>
      </c>
      <c r="N5864" s="12">
        <v>0</v>
      </c>
    </row>
    <row r="5865" spans="1:14" s="14" customFormat="1">
      <c r="A5865" s="22">
        <v>4</v>
      </c>
      <c r="B5865" s="14">
        <v>320</v>
      </c>
      <c r="C5865" s="14">
        <v>340</v>
      </c>
      <c r="D5865" s="14" t="s">
        <v>610</v>
      </c>
      <c r="E5865" s="14">
        <v>80</v>
      </c>
      <c r="F5865" s="14">
        <v>5</v>
      </c>
      <c r="G5865" s="14">
        <v>30</v>
      </c>
      <c r="H5865" s="12">
        <v>0</v>
      </c>
      <c r="I5865" s="12">
        <v>246</v>
      </c>
      <c r="J5865" s="12">
        <v>0</v>
      </c>
      <c r="K5865" s="12">
        <v>0</v>
      </c>
      <c r="L5865" s="12">
        <v>0</v>
      </c>
      <c r="M5865" s="12">
        <v>0</v>
      </c>
      <c r="N5865" s="12">
        <v>0</v>
      </c>
    </row>
    <row r="5866" spans="1:14" s="14" customFormat="1">
      <c r="A5866" s="22"/>
      <c r="H5866" s="12"/>
      <c r="I5866" s="12"/>
      <c r="J5866" s="12"/>
      <c r="K5866" s="12"/>
    </row>
    <row r="5867" spans="1:14">
      <c r="A5867" s="11" t="s">
        <v>1667</v>
      </c>
    </row>
    <row r="5868" spans="1:14" s="18" customFormat="1">
      <c r="A5868" s="17" t="s">
        <v>1668</v>
      </c>
      <c r="B5868" s="18">
        <v>21</v>
      </c>
      <c r="C5868" s="18">
        <v>25</v>
      </c>
      <c r="D5868" s="18" t="s">
        <v>1423</v>
      </c>
      <c r="E5868" s="18">
        <v>20</v>
      </c>
      <c r="F5868" s="18">
        <v>2</v>
      </c>
      <c r="G5868" s="18">
        <v>60</v>
      </c>
      <c r="H5868" s="18">
        <v>0</v>
      </c>
      <c r="I5868" s="18">
        <v>249</v>
      </c>
      <c r="J5868" s="18">
        <v>0</v>
      </c>
      <c r="K5868" s="18">
        <v>0</v>
      </c>
      <c r="L5868" s="12">
        <v>0</v>
      </c>
      <c r="M5868" s="12">
        <v>0</v>
      </c>
      <c r="N5868" s="12">
        <v>0</v>
      </c>
    </row>
    <row r="5870" spans="1:14">
      <c r="A5870" s="11" t="s">
        <v>1669</v>
      </c>
    </row>
    <row r="5871" spans="1:14">
      <c r="A5871" s="11" t="s">
        <v>1670</v>
      </c>
      <c r="B5871" s="12">
        <v>131</v>
      </c>
      <c r="C5871" s="12">
        <v>154</v>
      </c>
      <c r="D5871" s="12" t="s">
        <v>590</v>
      </c>
      <c r="E5871" s="12">
        <v>150</v>
      </c>
      <c r="F5871" s="12">
        <v>20</v>
      </c>
      <c r="G5871" s="14">
        <v>30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>
      <c r="A5872" s="11" t="s">
        <v>1671</v>
      </c>
      <c r="B5872" s="12">
        <v>131</v>
      </c>
      <c r="C5872" s="12">
        <v>154</v>
      </c>
      <c r="D5872" s="12" t="s">
        <v>579</v>
      </c>
      <c r="E5872" s="12">
        <v>150</v>
      </c>
      <c r="F5872" s="12">
        <v>20</v>
      </c>
      <c r="G5872" s="14">
        <v>30</v>
      </c>
      <c r="H5872" s="12">
        <v>0</v>
      </c>
      <c r="I5872" s="12">
        <v>246</v>
      </c>
      <c r="J5872" s="12">
        <v>0</v>
      </c>
      <c r="K5872" s="12">
        <v>0</v>
      </c>
      <c r="L5872" s="12">
        <v>0</v>
      </c>
      <c r="M5872" s="12">
        <v>0</v>
      </c>
      <c r="N5872" s="12">
        <v>0</v>
      </c>
    </row>
    <row r="5873" spans="1:14">
      <c r="A5873" s="11" t="s">
        <v>1670</v>
      </c>
      <c r="B5873" s="12">
        <v>131</v>
      </c>
      <c r="C5873" s="12">
        <v>154</v>
      </c>
      <c r="D5873" s="12" t="s">
        <v>577</v>
      </c>
      <c r="E5873" s="12">
        <v>150</v>
      </c>
      <c r="F5873" s="12">
        <v>20</v>
      </c>
      <c r="G5873" s="14">
        <v>30</v>
      </c>
      <c r="H5873" s="12">
        <v>0</v>
      </c>
      <c r="I5873" s="12">
        <v>246</v>
      </c>
      <c r="J5873" s="12">
        <v>0</v>
      </c>
      <c r="K5873" s="12">
        <v>0</v>
      </c>
      <c r="L5873" s="12">
        <v>0</v>
      </c>
      <c r="M5873" s="12">
        <v>0</v>
      </c>
      <c r="N5873" s="12">
        <v>0</v>
      </c>
    </row>
    <row r="5874" spans="1:14">
      <c r="A5874" s="11" t="s">
        <v>1670</v>
      </c>
      <c r="B5874" s="12">
        <v>131</v>
      </c>
      <c r="C5874" s="12">
        <v>154</v>
      </c>
      <c r="D5874" s="12" t="s">
        <v>574</v>
      </c>
      <c r="E5874" s="12">
        <v>150</v>
      </c>
      <c r="F5874" s="12">
        <v>20</v>
      </c>
      <c r="G5874" s="14">
        <v>30</v>
      </c>
      <c r="H5874" s="12">
        <v>0</v>
      </c>
      <c r="I5874" s="12">
        <v>246</v>
      </c>
      <c r="J5874" s="12">
        <v>0</v>
      </c>
      <c r="K5874" s="12">
        <v>0</v>
      </c>
      <c r="L5874" s="12">
        <v>0</v>
      </c>
      <c r="M5874" s="12">
        <v>0</v>
      </c>
      <c r="N5874" s="12">
        <v>0</v>
      </c>
    </row>
    <row r="5875" spans="1:14">
      <c r="A5875" s="11" t="s">
        <v>1671</v>
      </c>
      <c r="B5875" s="12">
        <v>131</v>
      </c>
      <c r="C5875" s="12">
        <v>154</v>
      </c>
      <c r="D5875" s="12" t="s">
        <v>1659</v>
      </c>
      <c r="E5875" s="12">
        <v>150</v>
      </c>
      <c r="F5875" s="12">
        <v>20</v>
      </c>
      <c r="G5875" s="14">
        <v>30</v>
      </c>
      <c r="H5875" s="12">
        <v>0</v>
      </c>
      <c r="I5875" s="12">
        <v>246</v>
      </c>
      <c r="J5875" s="12">
        <v>0</v>
      </c>
      <c r="K5875" s="12">
        <v>0</v>
      </c>
      <c r="L5875" s="12">
        <v>0</v>
      </c>
      <c r="M5875" s="12">
        <v>0</v>
      </c>
      <c r="N5875" s="12">
        <v>0</v>
      </c>
    </row>
    <row r="5876" spans="1:14">
      <c r="A5876" s="11" t="s">
        <v>1670</v>
      </c>
      <c r="B5876" s="12">
        <v>131</v>
      </c>
      <c r="C5876" s="12">
        <v>154</v>
      </c>
      <c r="D5876" s="12" t="s">
        <v>1662</v>
      </c>
      <c r="E5876" s="12">
        <v>150</v>
      </c>
      <c r="F5876" s="12">
        <v>20</v>
      </c>
      <c r="G5876" s="14">
        <v>30</v>
      </c>
      <c r="H5876" s="12">
        <v>0</v>
      </c>
      <c r="I5876" s="12">
        <v>246</v>
      </c>
      <c r="J5876" s="12">
        <v>0</v>
      </c>
      <c r="K5876" s="12">
        <v>0</v>
      </c>
      <c r="L5876" s="12">
        <v>0</v>
      </c>
      <c r="M5876" s="12">
        <v>0</v>
      </c>
      <c r="N5876" s="12">
        <v>0</v>
      </c>
    </row>
    <row r="5877" spans="1:14" s="18" customFormat="1">
      <c r="A5877" s="17" t="s">
        <v>1670</v>
      </c>
      <c r="B5877" s="18">
        <v>131</v>
      </c>
      <c r="C5877" s="18">
        <v>154</v>
      </c>
      <c r="D5877" s="18" t="s">
        <v>1117</v>
      </c>
      <c r="E5877" s="18">
        <v>150</v>
      </c>
      <c r="F5877" s="18">
        <v>1</v>
      </c>
      <c r="G5877" s="18">
        <v>60</v>
      </c>
      <c r="H5877" s="18">
        <v>0</v>
      </c>
      <c r="I5877" s="18">
        <v>249</v>
      </c>
      <c r="J5877" s="18">
        <v>0</v>
      </c>
      <c r="K5877" s="18">
        <v>0</v>
      </c>
      <c r="L5877" s="12">
        <v>0</v>
      </c>
      <c r="M5877" s="12">
        <v>0</v>
      </c>
      <c r="N5877" s="12">
        <v>0</v>
      </c>
    </row>
    <row r="5878" spans="1:14" s="18" customFormat="1">
      <c r="A5878" s="17" t="s">
        <v>1670</v>
      </c>
      <c r="B5878" s="18">
        <v>131</v>
      </c>
      <c r="C5878" s="18">
        <v>154</v>
      </c>
      <c r="D5878" s="18" t="s">
        <v>1647</v>
      </c>
      <c r="E5878" s="18">
        <v>150</v>
      </c>
      <c r="F5878" s="18">
        <v>2</v>
      </c>
      <c r="G5878" s="18">
        <v>60</v>
      </c>
      <c r="H5878" s="18">
        <v>0</v>
      </c>
      <c r="I5878" s="18">
        <v>249</v>
      </c>
      <c r="J5878" s="18">
        <v>0</v>
      </c>
      <c r="K5878" s="18">
        <v>0</v>
      </c>
      <c r="L5878" s="12">
        <v>0</v>
      </c>
      <c r="M5878" s="12">
        <v>0</v>
      </c>
      <c r="N5878" s="12">
        <v>0</v>
      </c>
    </row>
    <row r="5879" spans="1:14" s="18" customFormat="1">
      <c r="A5879" s="17" t="s">
        <v>1670</v>
      </c>
      <c r="B5879" s="18">
        <v>131</v>
      </c>
      <c r="C5879" s="18">
        <v>154</v>
      </c>
      <c r="D5879" s="18" t="s">
        <v>1123</v>
      </c>
      <c r="E5879" s="18">
        <v>150</v>
      </c>
      <c r="F5879" s="18">
        <v>2</v>
      </c>
      <c r="G5879" s="18">
        <v>30</v>
      </c>
      <c r="H5879" s="18">
        <v>0</v>
      </c>
      <c r="I5879" s="18">
        <v>249</v>
      </c>
      <c r="J5879" s="18">
        <v>0</v>
      </c>
      <c r="K5879" s="18">
        <v>0</v>
      </c>
      <c r="L5879" s="12">
        <v>0</v>
      </c>
      <c r="M5879" s="12">
        <v>0</v>
      </c>
      <c r="N5879" s="12">
        <v>0</v>
      </c>
    </row>
    <row r="5880" spans="1:14" s="18" customFormat="1">
      <c r="A5880" s="17" t="s">
        <v>1670</v>
      </c>
      <c r="B5880" s="18">
        <v>131</v>
      </c>
      <c r="C5880" s="18">
        <v>154</v>
      </c>
      <c r="D5880" s="18" t="s">
        <v>1141</v>
      </c>
      <c r="E5880" s="18">
        <v>150</v>
      </c>
      <c r="F5880" s="18">
        <v>1</v>
      </c>
      <c r="G5880" s="18">
        <v>60</v>
      </c>
      <c r="H5880" s="18">
        <v>0</v>
      </c>
      <c r="I5880" s="18">
        <v>249</v>
      </c>
      <c r="J5880" s="18">
        <v>0</v>
      </c>
      <c r="K5880" s="18">
        <v>0</v>
      </c>
      <c r="L5880" s="12">
        <v>0</v>
      </c>
      <c r="M5880" s="12">
        <v>0</v>
      </c>
      <c r="N5880" s="12">
        <v>0</v>
      </c>
    </row>
    <row r="5881" spans="1:14" s="18" customFormat="1">
      <c r="A5881" s="17" t="s">
        <v>1670</v>
      </c>
      <c r="B5881" s="18">
        <v>131</v>
      </c>
      <c r="C5881" s="18">
        <v>154</v>
      </c>
      <c r="D5881" s="18" t="s">
        <v>1672</v>
      </c>
      <c r="E5881" s="18">
        <v>150</v>
      </c>
      <c r="F5881" s="18">
        <v>1</v>
      </c>
      <c r="G5881" s="18">
        <v>60</v>
      </c>
      <c r="H5881" s="18">
        <v>0</v>
      </c>
      <c r="I5881" s="18">
        <v>249</v>
      </c>
      <c r="J5881" s="18">
        <v>0</v>
      </c>
      <c r="K5881" s="18">
        <v>0</v>
      </c>
      <c r="L5881" s="12">
        <v>0</v>
      </c>
      <c r="M5881" s="12">
        <v>0</v>
      </c>
      <c r="N5881" s="12">
        <v>0</v>
      </c>
    </row>
    <row r="5883" spans="1:14">
      <c r="A5883" s="11" t="s">
        <v>1673</v>
      </c>
    </row>
    <row r="5884" spans="1:14">
      <c r="A5884" s="21" t="s">
        <v>1674</v>
      </c>
      <c r="B5884" s="12">
        <v>100</v>
      </c>
      <c r="C5884" s="12">
        <v>100</v>
      </c>
      <c r="D5884" s="12" t="s">
        <v>636</v>
      </c>
      <c r="E5884" s="12">
        <v>100</v>
      </c>
      <c r="F5884" s="12">
        <v>60</v>
      </c>
      <c r="G5884" s="12">
        <v>80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21" t="s">
        <v>1675</v>
      </c>
      <c r="B5885" s="12">
        <v>100</v>
      </c>
      <c r="C5885" s="12">
        <v>100</v>
      </c>
      <c r="D5885" s="12" t="s">
        <v>614</v>
      </c>
      <c r="E5885" s="12">
        <v>100</v>
      </c>
      <c r="F5885" s="12">
        <v>60</v>
      </c>
      <c r="G5885" s="12">
        <v>80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>
      <c r="A5886" s="21" t="s">
        <v>1675</v>
      </c>
      <c r="B5886" s="12">
        <v>100</v>
      </c>
      <c r="C5886" s="12">
        <v>100</v>
      </c>
      <c r="D5886" s="12" t="s">
        <v>1356</v>
      </c>
      <c r="E5886" s="12">
        <v>100</v>
      </c>
      <c r="F5886" s="12">
        <v>60</v>
      </c>
      <c r="G5886" s="12">
        <v>80</v>
      </c>
      <c r="H5886" s="12">
        <v>0</v>
      </c>
      <c r="I5886" s="12">
        <v>246</v>
      </c>
      <c r="J5886" s="12">
        <v>0</v>
      </c>
      <c r="K5886" s="12">
        <v>0</v>
      </c>
      <c r="L5886" s="12">
        <v>0</v>
      </c>
      <c r="M5886" s="12">
        <v>0</v>
      </c>
      <c r="N5886" s="12">
        <v>0</v>
      </c>
    </row>
    <row r="5887" spans="1:14">
      <c r="A5887" s="21" t="s">
        <v>1675</v>
      </c>
      <c r="B5887" s="12">
        <v>100</v>
      </c>
      <c r="C5887" s="12">
        <v>100</v>
      </c>
      <c r="D5887" s="12" t="s">
        <v>1372</v>
      </c>
      <c r="E5887" s="12">
        <v>100</v>
      </c>
      <c r="F5887" s="12">
        <v>3</v>
      </c>
      <c r="G5887" s="12">
        <v>80</v>
      </c>
      <c r="H5887" s="12">
        <v>0</v>
      </c>
      <c r="I5887" s="12">
        <v>246</v>
      </c>
      <c r="J5887" s="12">
        <v>0</v>
      </c>
      <c r="K5887" s="12">
        <v>0</v>
      </c>
      <c r="L5887" s="12">
        <v>0</v>
      </c>
      <c r="M5887" s="12">
        <v>0</v>
      </c>
      <c r="N5887" s="12">
        <v>0</v>
      </c>
    </row>
    <row r="5888" spans="1:14">
      <c r="A5888" s="21" t="s">
        <v>1675</v>
      </c>
      <c r="B5888" s="12">
        <v>100</v>
      </c>
      <c r="C5888" s="12">
        <v>100</v>
      </c>
      <c r="D5888" s="12" t="s">
        <v>613</v>
      </c>
      <c r="E5888" s="12">
        <v>100</v>
      </c>
      <c r="F5888" s="12">
        <v>3</v>
      </c>
      <c r="G5888" s="12">
        <v>80</v>
      </c>
      <c r="H5888" s="12">
        <v>0</v>
      </c>
      <c r="I5888" s="12">
        <v>246</v>
      </c>
      <c r="J5888" s="12">
        <v>0</v>
      </c>
      <c r="K5888" s="12">
        <v>0</v>
      </c>
      <c r="L5888" s="12">
        <v>0</v>
      </c>
      <c r="M5888" s="12">
        <v>0</v>
      </c>
      <c r="N5888" s="12">
        <v>0</v>
      </c>
    </row>
    <row r="5889" spans="1:14">
      <c r="A5889" s="21" t="s">
        <v>1674</v>
      </c>
      <c r="B5889" s="12">
        <v>138</v>
      </c>
      <c r="C5889" s="12">
        <v>116</v>
      </c>
      <c r="D5889" s="12" t="s">
        <v>636</v>
      </c>
      <c r="E5889" s="12">
        <v>50</v>
      </c>
      <c r="F5889" s="12">
        <v>10</v>
      </c>
      <c r="G5889" s="14">
        <v>30</v>
      </c>
      <c r="H5889" s="12">
        <v>0</v>
      </c>
      <c r="I5889" s="12">
        <v>246</v>
      </c>
      <c r="J5889" s="12">
        <v>0</v>
      </c>
      <c r="K5889" s="12">
        <v>0</v>
      </c>
      <c r="L5889" s="12">
        <v>0</v>
      </c>
      <c r="M5889" s="12">
        <v>0</v>
      </c>
      <c r="N5889" s="12">
        <v>0</v>
      </c>
    </row>
    <row r="5890" spans="1:14">
      <c r="A5890" s="21" t="s">
        <v>1675</v>
      </c>
      <c r="B5890" s="12">
        <v>138</v>
      </c>
      <c r="C5890" s="12">
        <v>116</v>
      </c>
      <c r="D5890" s="12" t="s">
        <v>614</v>
      </c>
      <c r="E5890" s="12">
        <v>50</v>
      </c>
      <c r="F5890" s="12">
        <v>10</v>
      </c>
      <c r="G5890" s="14">
        <v>30</v>
      </c>
      <c r="H5890" s="12">
        <v>0</v>
      </c>
      <c r="I5890" s="12">
        <v>246</v>
      </c>
      <c r="J5890" s="12">
        <v>0</v>
      </c>
      <c r="K5890" s="12">
        <v>0</v>
      </c>
      <c r="L5890" s="12">
        <v>0</v>
      </c>
      <c r="M5890" s="12">
        <v>0</v>
      </c>
      <c r="N5890" s="12">
        <v>0</v>
      </c>
    </row>
    <row r="5891" spans="1:14">
      <c r="A5891" s="21" t="s">
        <v>1675</v>
      </c>
      <c r="B5891" s="12">
        <v>138</v>
      </c>
      <c r="C5891" s="12">
        <v>116</v>
      </c>
      <c r="D5891" s="12" t="s">
        <v>1356</v>
      </c>
      <c r="E5891" s="12">
        <v>50</v>
      </c>
      <c r="F5891" s="12">
        <v>10</v>
      </c>
      <c r="G5891" s="14">
        <v>30</v>
      </c>
      <c r="H5891" s="12">
        <v>0</v>
      </c>
      <c r="I5891" s="12">
        <v>246</v>
      </c>
      <c r="J5891" s="12">
        <v>0</v>
      </c>
      <c r="K5891" s="12">
        <v>0</v>
      </c>
      <c r="L5891" s="12">
        <v>0</v>
      </c>
      <c r="M5891" s="12">
        <v>0</v>
      </c>
      <c r="N5891" s="12">
        <v>0</v>
      </c>
    </row>
    <row r="5892" spans="1:14">
      <c r="A5892" s="21" t="s">
        <v>1675</v>
      </c>
      <c r="B5892" s="12">
        <v>138</v>
      </c>
      <c r="C5892" s="12">
        <v>116</v>
      </c>
      <c r="D5892" s="12" t="s">
        <v>1372</v>
      </c>
      <c r="E5892" s="12">
        <v>50</v>
      </c>
      <c r="F5892" s="12">
        <v>3</v>
      </c>
      <c r="G5892" s="14">
        <v>30</v>
      </c>
      <c r="H5892" s="12">
        <v>0</v>
      </c>
      <c r="I5892" s="12">
        <v>246</v>
      </c>
      <c r="J5892" s="12">
        <v>0</v>
      </c>
      <c r="K5892" s="12">
        <v>0</v>
      </c>
      <c r="L5892" s="12">
        <v>0</v>
      </c>
      <c r="M5892" s="12">
        <v>0</v>
      </c>
      <c r="N5892" s="12">
        <v>0</v>
      </c>
    </row>
    <row r="5893" spans="1:14">
      <c r="A5893" s="21" t="s">
        <v>1675</v>
      </c>
      <c r="B5893" s="12">
        <v>138</v>
      </c>
      <c r="C5893" s="12">
        <v>116</v>
      </c>
      <c r="D5893" s="12" t="s">
        <v>613</v>
      </c>
      <c r="E5893" s="12">
        <v>50</v>
      </c>
      <c r="F5893" s="12">
        <v>3</v>
      </c>
      <c r="G5893" s="14">
        <v>30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1" t="s">
        <v>1674</v>
      </c>
      <c r="B5894" s="12">
        <v>35</v>
      </c>
      <c r="C5894" s="12">
        <v>150</v>
      </c>
      <c r="D5894" s="12" t="s">
        <v>636</v>
      </c>
      <c r="E5894" s="12">
        <v>30</v>
      </c>
      <c r="F5894" s="12">
        <v>10</v>
      </c>
      <c r="G5894" s="14">
        <v>30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1" t="s">
        <v>1675</v>
      </c>
      <c r="B5895" s="12">
        <v>35</v>
      </c>
      <c r="C5895" s="12">
        <v>150</v>
      </c>
      <c r="D5895" s="12" t="s">
        <v>614</v>
      </c>
      <c r="E5895" s="12">
        <v>30</v>
      </c>
      <c r="F5895" s="12">
        <v>10</v>
      </c>
      <c r="G5895" s="14">
        <v>30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1" t="s">
        <v>1675</v>
      </c>
      <c r="B5896" s="12">
        <v>35</v>
      </c>
      <c r="C5896" s="12">
        <v>150</v>
      </c>
      <c r="D5896" s="12" t="s">
        <v>1356</v>
      </c>
      <c r="E5896" s="12">
        <v>30</v>
      </c>
      <c r="F5896" s="12">
        <v>10</v>
      </c>
      <c r="G5896" s="14">
        <v>30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1" t="s">
        <v>1675</v>
      </c>
      <c r="B5897" s="12">
        <v>35</v>
      </c>
      <c r="C5897" s="12">
        <v>150</v>
      </c>
      <c r="D5897" s="12" t="s">
        <v>1372</v>
      </c>
      <c r="E5897" s="12">
        <v>30</v>
      </c>
      <c r="F5897" s="12">
        <v>3</v>
      </c>
      <c r="G5897" s="14">
        <v>30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1" t="s">
        <v>1675</v>
      </c>
      <c r="B5898" s="12">
        <v>35</v>
      </c>
      <c r="C5898" s="12">
        <v>150</v>
      </c>
      <c r="D5898" s="12" t="s">
        <v>613</v>
      </c>
      <c r="E5898" s="12">
        <v>30</v>
      </c>
      <c r="F5898" s="12">
        <v>3</v>
      </c>
      <c r="G5898" s="14">
        <v>30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1" t="s">
        <v>1674</v>
      </c>
      <c r="B5899" s="12">
        <v>50</v>
      </c>
      <c r="C5899" s="12">
        <v>50</v>
      </c>
      <c r="D5899" s="12" t="s">
        <v>636</v>
      </c>
      <c r="E5899" s="12">
        <v>20</v>
      </c>
      <c r="F5899" s="12">
        <v>10</v>
      </c>
      <c r="G5899" s="14">
        <v>30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1" t="s">
        <v>1675</v>
      </c>
      <c r="B5900" s="12">
        <v>50</v>
      </c>
      <c r="C5900" s="12">
        <v>50</v>
      </c>
      <c r="D5900" s="12" t="s">
        <v>614</v>
      </c>
      <c r="E5900" s="12">
        <v>20</v>
      </c>
      <c r="F5900" s="12">
        <v>10</v>
      </c>
      <c r="G5900" s="14">
        <v>30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1" t="s">
        <v>1675</v>
      </c>
      <c r="B5901" s="12">
        <v>50</v>
      </c>
      <c r="C5901" s="12">
        <v>50</v>
      </c>
      <c r="D5901" s="12" t="s">
        <v>1356</v>
      </c>
      <c r="E5901" s="12">
        <v>20</v>
      </c>
      <c r="F5901" s="12">
        <v>10</v>
      </c>
      <c r="G5901" s="14">
        <v>30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1" t="s">
        <v>1675</v>
      </c>
      <c r="B5902" s="12">
        <v>50</v>
      </c>
      <c r="C5902" s="12">
        <v>50</v>
      </c>
      <c r="D5902" s="12" t="s">
        <v>1372</v>
      </c>
      <c r="E5902" s="12">
        <v>20</v>
      </c>
      <c r="F5902" s="12">
        <v>3</v>
      </c>
      <c r="G5902" s="14">
        <v>30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1" t="s">
        <v>1675</v>
      </c>
      <c r="B5903" s="12">
        <v>50</v>
      </c>
      <c r="C5903" s="12">
        <v>50</v>
      </c>
      <c r="D5903" s="12" t="s">
        <v>613</v>
      </c>
      <c r="E5903" s="12">
        <v>20</v>
      </c>
      <c r="F5903" s="12">
        <v>3</v>
      </c>
      <c r="G5903" s="14">
        <v>30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4" spans="1:14">
      <c r="A5904" s="21" t="s">
        <v>1674</v>
      </c>
      <c r="B5904" s="12">
        <v>164</v>
      </c>
      <c r="C5904" s="12">
        <v>35</v>
      </c>
      <c r="D5904" s="12" t="s">
        <v>636</v>
      </c>
      <c r="E5904" s="12">
        <v>20</v>
      </c>
      <c r="F5904" s="12">
        <v>10</v>
      </c>
      <c r="G5904" s="14">
        <v>30</v>
      </c>
      <c r="H5904" s="12">
        <v>0</v>
      </c>
      <c r="I5904" s="12">
        <v>246</v>
      </c>
      <c r="J5904" s="12">
        <v>0</v>
      </c>
      <c r="K5904" s="12">
        <v>0</v>
      </c>
      <c r="L5904" s="12">
        <v>0</v>
      </c>
      <c r="M5904" s="12">
        <v>0</v>
      </c>
      <c r="N5904" s="12">
        <v>0</v>
      </c>
    </row>
    <row r="5905" spans="1:14">
      <c r="A5905" s="21" t="s">
        <v>1675</v>
      </c>
      <c r="B5905" s="12">
        <v>164</v>
      </c>
      <c r="C5905" s="12">
        <v>35</v>
      </c>
      <c r="D5905" s="12" t="s">
        <v>614</v>
      </c>
      <c r="E5905" s="12">
        <v>20</v>
      </c>
      <c r="F5905" s="12">
        <v>10</v>
      </c>
      <c r="G5905" s="14">
        <v>30</v>
      </c>
      <c r="H5905" s="12">
        <v>0</v>
      </c>
      <c r="I5905" s="12">
        <v>246</v>
      </c>
      <c r="J5905" s="12">
        <v>0</v>
      </c>
      <c r="K5905" s="12">
        <v>0</v>
      </c>
      <c r="L5905" s="12">
        <v>0</v>
      </c>
      <c r="M5905" s="12">
        <v>0</v>
      </c>
      <c r="N5905" s="12">
        <v>0</v>
      </c>
    </row>
    <row r="5906" spans="1:14">
      <c r="A5906" s="21" t="s">
        <v>1675</v>
      </c>
      <c r="B5906" s="12">
        <v>164</v>
      </c>
      <c r="C5906" s="12">
        <v>35</v>
      </c>
      <c r="D5906" s="12" t="s">
        <v>1356</v>
      </c>
      <c r="E5906" s="12">
        <v>20</v>
      </c>
      <c r="F5906" s="12">
        <v>10</v>
      </c>
      <c r="G5906" s="14">
        <v>30</v>
      </c>
      <c r="H5906" s="12">
        <v>0</v>
      </c>
      <c r="I5906" s="12">
        <v>246</v>
      </c>
      <c r="J5906" s="12">
        <v>0</v>
      </c>
      <c r="K5906" s="12">
        <v>0</v>
      </c>
      <c r="L5906" s="12">
        <v>0</v>
      </c>
      <c r="M5906" s="12">
        <v>0</v>
      </c>
      <c r="N5906" s="12">
        <v>0</v>
      </c>
    </row>
    <row r="5907" spans="1:14">
      <c r="A5907" s="21" t="s">
        <v>1675</v>
      </c>
      <c r="B5907" s="12">
        <v>164</v>
      </c>
      <c r="C5907" s="12">
        <v>35</v>
      </c>
      <c r="D5907" s="12" t="s">
        <v>1372</v>
      </c>
      <c r="E5907" s="12">
        <v>20</v>
      </c>
      <c r="F5907" s="12">
        <v>3</v>
      </c>
      <c r="G5907" s="14">
        <v>30</v>
      </c>
      <c r="H5907" s="12">
        <v>0</v>
      </c>
      <c r="I5907" s="12">
        <v>246</v>
      </c>
      <c r="J5907" s="12">
        <v>0</v>
      </c>
      <c r="K5907" s="12">
        <v>0</v>
      </c>
      <c r="L5907" s="12">
        <v>0</v>
      </c>
      <c r="M5907" s="12">
        <v>0</v>
      </c>
      <c r="N5907" s="12">
        <v>0</v>
      </c>
    </row>
    <row r="5908" spans="1:14">
      <c r="A5908" s="21" t="s">
        <v>1675</v>
      </c>
      <c r="B5908" s="12">
        <v>164</v>
      </c>
      <c r="C5908" s="12">
        <v>35</v>
      </c>
      <c r="D5908" s="12" t="s">
        <v>613</v>
      </c>
      <c r="E5908" s="12">
        <v>20</v>
      </c>
      <c r="F5908" s="12">
        <v>3</v>
      </c>
      <c r="G5908" s="14">
        <v>30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10" spans="1:14">
      <c r="A5910" s="11" t="s">
        <v>1676</v>
      </c>
    </row>
    <row r="5911" spans="1:14">
      <c r="A5911" s="21" t="s">
        <v>1677</v>
      </c>
      <c r="B5911" s="12">
        <v>150</v>
      </c>
      <c r="C5911" s="12">
        <v>150</v>
      </c>
      <c r="D5911" s="12" t="s">
        <v>616</v>
      </c>
      <c r="E5911" s="12">
        <v>140</v>
      </c>
      <c r="F5911" s="12">
        <v>40</v>
      </c>
      <c r="G5911" s="12">
        <v>80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1" t="s">
        <v>1678</v>
      </c>
      <c r="B5912" s="12">
        <v>150</v>
      </c>
      <c r="C5912" s="12">
        <v>150</v>
      </c>
      <c r="D5912" s="12" t="s">
        <v>614</v>
      </c>
      <c r="E5912" s="12">
        <v>140</v>
      </c>
      <c r="F5912" s="12">
        <v>40</v>
      </c>
      <c r="G5912" s="12">
        <v>80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1" t="s">
        <v>1678</v>
      </c>
      <c r="B5913" s="12">
        <v>150</v>
      </c>
      <c r="C5913" s="12">
        <v>150</v>
      </c>
      <c r="D5913" s="12" t="s">
        <v>1356</v>
      </c>
      <c r="E5913" s="12">
        <v>140</v>
      </c>
      <c r="F5913" s="12">
        <v>40</v>
      </c>
      <c r="G5913" s="12">
        <v>80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1" t="s">
        <v>1678</v>
      </c>
      <c r="B5914" s="12">
        <v>150</v>
      </c>
      <c r="C5914" s="12">
        <v>150</v>
      </c>
      <c r="D5914" s="12" t="s">
        <v>612</v>
      </c>
      <c r="E5914" s="12">
        <v>140</v>
      </c>
      <c r="F5914" s="12">
        <v>40</v>
      </c>
      <c r="G5914" s="12">
        <v>80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1" t="s">
        <v>1678</v>
      </c>
      <c r="B5915" s="12">
        <v>150</v>
      </c>
      <c r="C5915" s="12">
        <v>150</v>
      </c>
      <c r="D5915" s="12" t="s">
        <v>610</v>
      </c>
      <c r="E5915" s="12">
        <v>140</v>
      </c>
      <c r="F5915" s="12">
        <v>40</v>
      </c>
      <c r="G5915" s="12">
        <v>80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1" t="s">
        <v>1678</v>
      </c>
      <c r="B5916" s="12">
        <v>150</v>
      </c>
      <c r="C5916" s="12">
        <v>150</v>
      </c>
      <c r="D5916" s="12" t="s">
        <v>615</v>
      </c>
      <c r="E5916" s="12">
        <v>140</v>
      </c>
      <c r="F5916" s="12">
        <v>10</v>
      </c>
      <c r="G5916" s="12">
        <v>80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1" t="s">
        <v>1678</v>
      </c>
      <c r="B5917" s="12">
        <v>150</v>
      </c>
      <c r="C5917" s="12">
        <v>150</v>
      </c>
      <c r="D5917" s="12" t="s">
        <v>1372</v>
      </c>
      <c r="E5917" s="12">
        <v>140</v>
      </c>
      <c r="F5917" s="12">
        <v>10</v>
      </c>
      <c r="G5917" s="12">
        <v>80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8" spans="1:14">
      <c r="A5918" s="21" t="s">
        <v>1678</v>
      </c>
      <c r="B5918" s="12">
        <v>150</v>
      </c>
      <c r="C5918" s="12">
        <v>150</v>
      </c>
      <c r="D5918" s="12" t="s">
        <v>613</v>
      </c>
      <c r="E5918" s="12">
        <v>140</v>
      </c>
      <c r="F5918" s="12">
        <v>10</v>
      </c>
      <c r="G5918" s="12">
        <v>80</v>
      </c>
      <c r="H5918" s="12">
        <v>0</v>
      </c>
      <c r="I5918" s="12">
        <v>246</v>
      </c>
      <c r="J5918" s="12">
        <v>0</v>
      </c>
      <c r="K5918" s="12">
        <v>0</v>
      </c>
      <c r="L5918" s="12">
        <v>0</v>
      </c>
      <c r="M5918" s="12">
        <v>0</v>
      </c>
      <c r="N5918" s="12">
        <v>0</v>
      </c>
    </row>
    <row r="5919" spans="1:14">
      <c r="A5919" s="21" t="s">
        <v>1677</v>
      </c>
      <c r="B5919" s="12">
        <v>238</v>
      </c>
      <c r="C5919" s="12">
        <v>120</v>
      </c>
      <c r="D5919" s="12" t="s">
        <v>616</v>
      </c>
      <c r="E5919" s="12">
        <v>40</v>
      </c>
      <c r="F5919" s="12">
        <v>4</v>
      </c>
      <c r="G5919" s="14">
        <v>30</v>
      </c>
      <c r="H5919" s="12">
        <v>0</v>
      </c>
      <c r="I5919" s="12">
        <v>246</v>
      </c>
      <c r="J5919" s="12">
        <v>0</v>
      </c>
      <c r="K5919" s="12">
        <v>0</v>
      </c>
      <c r="L5919" s="12">
        <v>0</v>
      </c>
      <c r="M5919" s="12">
        <v>0</v>
      </c>
      <c r="N5919" s="12">
        <v>0</v>
      </c>
    </row>
    <row r="5920" spans="1:14">
      <c r="A5920" s="21" t="s">
        <v>1678</v>
      </c>
      <c r="B5920" s="12">
        <v>238</v>
      </c>
      <c r="C5920" s="12">
        <v>120</v>
      </c>
      <c r="D5920" s="12" t="s">
        <v>614</v>
      </c>
      <c r="E5920" s="12">
        <v>40</v>
      </c>
      <c r="F5920" s="12">
        <v>4</v>
      </c>
      <c r="G5920" s="14">
        <v>30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1" t="s">
        <v>1678</v>
      </c>
      <c r="B5921" s="12">
        <v>238</v>
      </c>
      <c r="C5921" s="12">
        <v>120</v>
      </c>
      <c r="D5921" s="12" t="s">
        <v>1356</v>
      </c>
      <c r="E5921" s="12">
        <v>40</v>
      </c>
      <c r="F5921" s="12">
        <v>4</v>
      </c>
      <c r="G5921" s="14">
        <v>30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1" t="s">
        <v>1678</v>
      </c>
      <c r="B5922" s="12">
        <v>238</v>
      </c>
      <c r="C5922" s="12">
        <v>120</v>
      </c>
      <c r="D5922" s="12" t="s">
        <v>612</v>
      </c>
      <c r="E5922" s="12">
        <v>40</v>
      </c>
      <c r="F5922" s="12">
        <v>4</v>
      </c>
      <c r="G5922" s="14">
        <v>30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1" t="s">
        <v>1678</v>
      </c>
      <c r="B5923" s="12">
        <v>238</v>
      </c>
      <c r="C5923" s="12">
        <v>120</v>
      </c>
      <c r="D5923" s="12" t="s">
        <v>610</v>
      </c>
      <c r="E5923" s="12">
        <v>40</v>
      </c>
      <c r="F5923" s="12">
        <v>4</v>
      </c>
      <c r="G5923" s="14">
        <v>30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1" t="s">
        <v>1678</v>
      </c>
      <c r="B5924" s="12">
        <v>238</v>
      </c>
      <c r="C5924" s="12">
        <v>120</v>
      </c>
      <c r="D5924" s="12" t="s">
        <v>615</v>
      </c>
      <c r="E5924" s="12">
        <v>40</v>
      </c>
      <c r="F5924" s="12">
        <v>2</v>
      </c>
      <c r="G5924" s="14">
        <v>30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1" t="s">
        <v>1678</v>
      </c>
      <c r="B5925" s="12">
        <v>238</v>
      </c>
      <c r="C5925" s="12">
        <v>120</v>
      </c>
      <c r="D5925" s="12" t="s">
        <v>1372</v>
      </c>
      <c r="E5925" s="12">
        <v>40</v>
      </c>
      <c r="F5925" s="12">
        <v>2</v>
      </c>
      <c r="G5925" s="14">
        <v>30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1" t="s">
        <v>1678</v>
      </c>
      <c r="B5926" s="12">
        <v>238</v>
      </c>
      <c r="C5926" s="12">
        <v>120</v>
      </c>
      <c r="D5926" s="12" t="s">
        <v>613</v>
      </c>
      <c r="E5926" s="12">
        <v>40</v>
      </c>
      <c r="F5926" s="12">
        <v>2</v>
      </c>
      <c r="G5926" s="14">
        <v>30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1" t="s">
        <v>1678</v>
      </c>
      <c r="B5927" s="12">
        <v>136</v>
      </c>
      <c r="C5927" s="12">
        <v>78</v>
      </c>
      <c r="D5927" s="12" t="s">
        <v>616</v>
      </c>
      <c r="E5927" s="12">
        <v>40</v>
      </c>
      <c r="F5927" s="12">
        <v>4</v>
      </c>
      <c r="G5927" s="14">
        <v>30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1" t="s">
        <v>1678</v>
      </c>
      <c r="B5928" s="12">
        <v>136</v>
      </c>
      <c r="C5928" s="12">
        <v>78</v>
      </c>
      <c r="D5928" s="12" t="s">
        <v>614</v>
      </c>
      <c r="E5928" s="12">
        <v>40</v>
      </c>
      <c r="F5928" s="12">
        <v>4</v>
      </c>
      <c r="G5928" s="14">
        <v>30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1" t="s">
        <v>1678</v>
      </c>
      <c r="B5929" s="12">
        <v>136</v>
      </c>
      <c r="C5929" s="12">
        <v>78</v>
      </c>
      <c r="D5929" s="12" t="s">
        <v>1356</v>
      </c>
      <c r="E5929" s="12">
        <v>40</v>
      </c>
      <c r="F5929" s="12">
        <v>4</v>
      </c>
      <c r="G5929" s="14">
        <v>30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1" t="s">
        <v>1678</v>
      </c>
      <c r="B5930" s="12">
        <v>136</v>
      </c>
      <c r="C5930" s="12">
        <v>78</v>
      </c>
      <c r="D5930" s="12" t="s">
        <v>612</v>
      </c>
      <c r="E5930" s="12">
        <v>40</v>
      </c>
      <c r="F5930" s="12">
        <v>4</v>
      </c>
      <c r="G5930" s="14">
        <v>30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1" t="s">
        <v>1678</v>
      </c>
      <c r="B5931" s="12">
        <v>136</v>
      </c>
      <c r="C5931" s="12">
        <v>78</v>
      </c>
      <c r="D5931" s="12" t="s">
        <v>610</v>
      </c>
      <c r="E5931" s="12">
        <v>40</v>
      </c>
      <c r="F5931" s="12">
        <v>4</v>
      </c>
      <c r="G5931" s="14">
        <v>30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1" t="s">
        <v>1677</v>
      </c>
      <c r="B5932" s="12">
        <v>136</v>
      </c>
      <c r="C5932" s="12">
        <v>78</v>
      </c>
      <c r="D5932" s="12" t="s">
        <v>615</v>
      </c>
      <c r="E5932" s="12">
        <v>40</v>
      </c>
      <c r="F5932" s="12">
        <v>2</v>
      </c>
      <c r="G5932" s="14">
        <v>30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1" t="s">
        <v>1678</v>
      </c>
      <c r="B5933" s="12">
        <v>136</v>
      </c>
      <c r="C5933" s="12">
        <v>78</v>
      </c>
      <c r="D5933" s="12" t="s">
        <v>1372</v>
      </c>
      <c r="E5933" s="12">
        <v>40</v>
      </c>
      <c r="F5933" s="12">
        <v>2</v>
      </c>
      <c r="G5933" s="14">
        <v>30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1" t="s">
        <v>1678</v>
      </c>
      <c r="B5934" s="12">
        <v>136</v>
      </c>
      <c r="C5934" s="12">
        <v>78</v>
      </c>
      <c r="D5934" s="12" t="s">
        <v>613</v>
      </c>
      <c r="E5934" s="12">
        <v>40</v>
      </c>
      <c r="F5934" s="12">
        <v>2</v>
      </c>
      <c r="G5934" s="14">
        <v>30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1" t="s">
        <v>1678</v>
      </c>
      <c r="B5935" s="12">
        <v>140</v>
      </c>
      <c r="C5935" s="12">
        <v>230</v>
      </c>
      <c r="D5935" s="12" t="s">
        <v>616</v>
      </c>
      <c r="E5935" s="12">
        <v>40</v>
      </c>
      <c r="F5935" s="12">
        <v>4</v>
      </c>
      <c r="G5935" s="14">
        <v>30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1" t="s">
        <v>1678</v>
      </c>
      <c r="B5936" s="12">
        <v>140</v>
      </c>
      <c r="C5936" s="12">
        <v>230</v>
      </c>
      <c r="D5936" s="12" t="s">
        <v>614</v>
      </c>
      <c r="E5936" s="12">
        <v>40</v>
      </c>
      <c r="F5936" s="12">
        <v>4</v>
      </c>
      <c r="G5936" s="14">
        <v>30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1" t="s">
        <v>1678</v>
      </c>
      <c r="B5937" s="12">
        <v>140</v>
      </c>
      <c r="C5937" s="12">
        <v>230</v>
      </c>
      <c r="D5937" s="12" t="s">
        <v>1356</v>
      </c>
      <c r="E5937" s="12">
        <v>40</v>
      </c>
      <c r="F5937" s="12">
        <v>4</v>
      </c>
      <c r="G5937" s="14">
        <v>30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1" t="s">
        <v>1678</v>
      </c>
      <c r="B5938" s="12">
        <v>140</v>
      </c>
      <c r="C5938" s="12">
        <v>230</v>
      </c>
      <c r="D5938" s="12" t="s">
        <v>612</v>
      </c>
      <c r="E5938" s="12">
        <v>40</v>
      </c>
      <c r="F5938" s="12">
        <v>4</v>
      </c>
      <c r="G5938" s="14">
        <v>30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1" t="s">
        <v>1678</v>
      </c>
      <c r="B5939" s="12">
        <v>140</v>
      </c>
      <c r="C5939" s="12">
        <v>230</v>
      </c>
      <c r="D5939" s="12" t="s">
        <v>610</v>
      </c>
      <c r="E5939" s="12">
        <v>40</v>
      </c>
      <c r="F5939" s="12">
        <v>4</v>
      </c>
      <c r="G5939" s="14">
        <v>30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1" t="s">
        <v>1677</v>
      </c>
      <c r="B5940" s="12">
        <v>140</v>
      </c>
      <c r="C5940" s="12">
        <v>230</v>
      </c>
      <c r="D5940" s="12" t="s">
        <v>615</v>
      </c>
      <c r="E5940" s="12">
        <v>40</v>
      </c>
      <c r="F5940" s="12">
        <v>2</v>
      </c>
      <c r="G5940" s="14">
        <v>30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1" t="s">
        <v>1678</v>
      </c>
      <c r="B5941" s="12">
        <v>140</v>
      </c>
      <c r="C5941" s="12">
        <v>230</v>
      </c>
      <c r="D5941" s="12" t="s">
        <v>1372</v>
      </c>
      <c r="E5941" s="12">
        <v>40</v>
      </c>
      <c r="F5941" s="12">
        <v>2</v>
      </c>
      <c r="G5941" s="14">
        <v>30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1" t="s">
        <v>1678</v>
      </c>
      <c r="B5942" s="12">
        <v>140</v>
      </c>
      <c r="C5942" s="12">
        <v>230</v>
      </c>
      <c r="D5942" s="12" t="s">
        <v>613</v>
      </c>
      <c r="E5942" s="12">
        <v>40</v>
      </c>
      <c r="F5942" s="12">
        <v>2</v>
      </c>
      <c r="G5942" s="14">
        <v>30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1" t="s">
        <v>1678</v>
      </c>
      <c r="B5943" s="12">
        <v>252</v>
      </c>
      <c r="C5943" s="12">
        <v>235</v>
      </c>
      <c r="D5943" s="12" t="s">
        <v>616</v>
      </c>
      <c r="E5943" s="12">
        <v>40</v>
      </c>
      <c r="F5943" s="12">
        <v>4</v>
      </c>
      <c r="G5943" s="14">
        <v>30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1" t="s">
        <v>1678</v>
      </c>
      <c r="B5944" s="12">
        <v>252</v>
      </c>
      <c r="C5944" s="12">
        <v>235</v>
      </c>
      <c r="D5944" s="12" t="s">
        <v>614</v>
      </c>
      <c r="E5944" s="12">
        <v>40</v>
      </c>
      <c r="F5944" s="12">
        <v>4</v>
      </c>
      <c r="G5944" s="14">
        <v>30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1" t="s">
        <v>1678</v>
      </c>
      <c r="B5945" s="12">
        <v>252</v>
      </c>
      <c r="C5945" s="12">
        <v>235</v>
      </c>
      <c r="D5945" s="12" t="s">
        <v>1356</v>
      </c>
      <c r="E5945" s="12">
        <v>40</v>
      </c>
      <c r="F5945" s="12">
        <v>4</v>
      </c>
      <c r="G5945" s="14">
        <v>30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1" t="s">
        <v>1678</v>
      </c>
      <c r="B5946" s="12">
        <v>252</v>
      </c>
      <c r="C5946" s="12">
        <v>235</v>
      </c>
      <c r="D5946" s="12" t="s">
        <v>612</v>
      </c>
      <c r="E5946" s="12">
        <v>40</v>
      </c>
      <c r="F5946" s="12">
        <v>4</v>
      </c>
      <c r="G5946" s="14">
        <v>30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1" t="s">
        <v>1678</v>
      </c>
      <c r="B5947" s="12">
        <v>252</v>
      </c>
      <c r="C5947" s="12">
        <v>235</v>
      </c>
      <c r="D5947" s="12" t="s">
        <v>610</v>
      </c>
      <c r="E5947" s="12">
        <v>40</v>
      </c>
      <c r="F5947" s="12">
        <v>4</v>
      </c>
      <c r="G5947" s="14">
        <v>30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1" t="s">
        <v>1678</v>
      </c>
      <c r="B5948" s="12">
        <v>265</v>
      </c>
      <c r="C5948" s="12">
        <v>150</v>
      </c>
      <c r="D5948" s="12" t="s">
        <v>616</v>
      </c>
      <c r="E5948" s="12">
        <v>40</v>
      </c>
      <c r="F5948" s="12">
        <v>4</v>
      </c>
      <c r="G5948" s="14">
        <v>30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1" t="s">
        <v>1678</v>
      </c>
      <c r="B5949" s="12">
        <v>265</v>
      </c>
      <c r="C5949" s="12">
        <v>150</v>
      </c>
      <c r="D5949" s="12" t="s">
        <v>614</v>
      </c>
      <c r="E5949" s="12">
        <v>40</v>
      </c>
      <c r="F5949" s="12">
        <v>4</v>
      </c>
      <c r="G5949" s="14">
        <v>30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1" t="s">
        <v>1678</v>
      </c>
      <c r="B5950" s="12">
        <v>265</v>
      </c>
      <c r="C5950" s="12">
        <v>150</v>
      </c>
      <c r="D5950" s="12" t="s">
        <v>1356</v>
      </c>
      <c r="E5950" s="12">
        <v>40</v>
      </c>
      <c r="F5950" s="12">
        <v>4</v>
      </c>
      <c r="G5950" s="14">
        <v>30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1" t="s">
        <v>1678</v>
      </c>
      <c r="B5951" s="12">
        <v>265</v>
      </c>
      <c r="C5951" s="12">
        <v>150</v>
      </c>
      <c r="D5951" s="12" t="s">
        <v>612</v>
      </c>
      <c r="E5951" s="12">
        <v>40</v>
      </c>
      <c r="F5951" s="12">
        <v>4</v>
      </c>
      <c r="G5951" s="14">
        <v>30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1" t="s">
        <v>1678</v>
      </c>
      <c r="B5952" s="12">
        <v>265</v>
      </c>
      <c r="C5952" s="12">
        <v>150</v>
      </c>
      <c r="D5952" s="12" t="s">
        <v>610</v>
      </c>
      <c r="E5952" s="12">
        <v>40</v>
      </c>
      <c r="F5952" s="12">
        <v>4</v>
      </c>
      <c r="G5952" s="14">
        <v>30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1" t="s">
        <v>1678</v>
      </c>
      <c r="B5953" s="12">
        <v>204</v>
      </c>
      <c r="C5953" s="12">
        <v>182</v>
      </c>
      <c r="D5953" s="12" t="s">
        <v>616</v>
      </c>
      <c r="E5953" s="12">
        <v>40</v>
      </c>
      <c r="F5953" s="12">
        <v>4</v>
      </c>
      <c r="G5953" s="14">
        <v>30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1" t="s">
        <v>1678</v>
      </c>
      <c r="B5954" s="12">
        <v>204</v>
      </c>
      <c r="C5954" s="12">
        <v>182</v>
      </c>
      <c r="D5954" s="12" t="s">
        <v>614</v>
      </c>
      <c r="E5954" s="12">
        <v>40</v>
      </c>
      <c r="F5954" s="12">
        <v>4</v>
      </c>
      <c r="G5954" s="14">
        <v>30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1" t="s">
        <v>1678</v>
      </c>
      <c r="B5955" s="12">
        <v>204</v>
      </c>
      <c r="C5955" s="12">
        <v>182</v>
      </c>
      <c r="D5955" s="12" t="s">
        <v>1356</v>
      </c>
      <c r="E5955" s="12">
        <v>40</v>
      </c>
      <c r="F5955" s="12">
        <v>4</v>
      </c>
      <c r="G5955" s="14">
        <v>30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1" t="s">
        <v>1678</v>
      </c>
      <c r="B5956" s="12">
        <v>204</v>
      </c>
      <c r="C5956" s="12">
        <v>182</v>
      </c>
      <c r="D5956" s="12" t="s">
        <v>612</v>
      </c>
      <c r="E5956" s="12">
        <v>40</v>
      </c>
      <c r="F5956" s="12">
        <v>4</v>
      </c>
      <c r="G5956" s="14">
        <v>30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1" t="s">
        <v>1678</v>
      </c>
      <c r="B5957" s="12">
        <v>204</v>
      </c>
      <c r="C5957" s="12">
        <v>182</v>
      </c>
      <c r="D5957" s="12" t="s">
        <v>610</v>
      </c>
      <c r="E5957" s="12">
        <v>40</v>
      </c>
      <c r="F5957" s="12">
        <v>4</v>
      </c>
      <c r="G5957" s="14">
        <v>30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1" t="s">
        <v>1678</v>
      </c>
      <c r="B5958" s="12">
        <v>109</v>
      </c>
      <c r="C5958" s="12">
        <v>163</v>
      </c>
      <c r="D5958" s="12" t="s">
        <v>616</v>
      </c>
      <c r="E5958" s="12">
        <v>40</v>
      </c>
      <c r="F5958" s="12">
        <v>4</v>
      </c>
      <c r="G5958" s="14">
        <v>30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1" t="s">
        <v>1678</v>
      </c>
      <c r="B5959" s="12">
        <v>109</v>
      </c>
      <c r="C5959" s="12">
        <v>163</v>
      </c>
      <c r="D5959" s="12" t="s">
        <v>614</v>
      </c>
      <c r="E5959" s="12">
        <v>40</v>
      </c>
      <c r="F5959" s="12">
        <v>4</v>
      </c>
      <c r="G5959" s="14">
        <v>30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1" t="s">
        <v>1678</v>
      </c>
      <c r="B5960" s="12">
        <v>109</v>
      </c>
      <c r="C5960" s="12">
        <v>163</v>
      </c>
      <c r="D5960" s="12" t="s">
        <v>1356</v>
      </c>
      <c r="E5960" s="12">
        <v>40</v>
      </c>
      <c r="F5960" s="12">
        <v>4</v>
      </c>
      <c r="G5960" s="14">
        <v>30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1" t="s">
        <v>1678</v>
      </c>
      <c r="B5961" s="12">
        <v>109</v>
      </c>
      <c r="C5961" s="12">
        <v>163</v>
      </c>
      <c r="D5961" s="12" t="s">
        <v>612</v>
      </c>
      <c r="E5961" s="12">
        <v>40</v>
      </c>
      <c r="F5961" s="12">
        <v>4</v>
      </c>
      <c r="G5961" s="14">
        <v>30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1" t="s">
        <v>1678</v>
      </c>
      <c r="B5962" s="12">
        <v>109</v>
      </c>
      <c r="C5962" s="12">
        <v>163</v>
      </c>
      <c r="D5962" s="12" t="s">
        <v>610</v>
      </c>
      <c r="E5962" s="12">
        <v>40</v>
      </c>
      <c r="F5962" s="12">
        <v>4</v>
      </c>
      <c r="G5962" s="14">
        <v>30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>
      <c r="A5963" s="21" t="s">
        <v>1678</v>
      </c>
      <c r="B5963" s="12">
        <v>83</v>
      </c>
      <c r="C5963" s="12">
        <v>90</v>
      </c>
      <c r="D5963" s="12" t="s">
        <v>616</v>
      </c>
      <c r="E5963" s="12">
        <v>40</v>
      </c>
      <c r="F5963" s="12">
        <v>4</v>
      </c>
      <c r="G5963" s="14">
        <v>30</v>
      </c>
      <c r="H5963" s="12">
        <v>0</v>
      </c>
      <c r="I5963" s="12">
        <v>246</v>
      </c>
      <c r="J5963" s="12">
        <v>0</v>
      </c>
      <c r="K5963" s="12">
        <v>0</v>
      </c>
      <c r="L5963" s="12">
        <v>0</v>
      </c>
      <c r="M5963" s="12">
        <v>0</v>
      </c>
      <c r="N5963" s="12">
        <v>0</v>
      </c>
    </row>
    <row r="5964" spans="1:14">
      <c r="A5964" s="21" t="s">
        <v>1678</v>
      </c>
      <c r="B5964" s="12">
        <v>83</v>
      </c>
      <c r="C5964" s="12">
        <v>90</v>
      </c>
      <c r="D5964" s="12" t="s">
        <v>614</v>
      </c>
      <c r="E5964" s="12">
        <v>40</v>
      </c>
      <c r="F5964" s="12">
        <v>4</v>
      </c>
      <c r="G5964" s="14">
        <v>30</v>
      </c>
      <c r="H5964" s="12">
        <v>0</v>
      </c>
      <c r="I5964" s="12">
        <v>246</v>
      </c>
      <c r="J5964" s="12">
        <v>0</v>
      </c>
      <c r="K5964" s="12">
        <v>0</v>
      </c>
      <c r="L5964" s="12">
        <v>0</v>
      </c>
      <c r="M5964" s="12">
        <v>0</v>
      </c>
      <c r="N5964" s="12">
        <v>0</v>
      </c>
    </row>
    <row r="5965" spans="1:14">
      <c r="A5965" s="21" t="s">
        <v>1678</v>
      </c>
      <c r="B5965" s="12">
        <v>83</v>
      </c>
      <c r="C5965" s="12">
        <v>90</v>
      </c>
      <c r="D5965" s="12" t="s">
        <v>1356</v>
      </c>
      <c r="E5965" s="12">
        <v>40</v>
      </c>
      <c r="F5965" s="12">
        <v>4</v>
      </c>
      <c r="G5965" s="14">
        <v>30</v>
      </c>
      <c r="H5965" s="12">
        <v>0</v>
      </c>
      <c r="I5965" s="12">
        <v>246</v>
      </c>
      <c r="J5965" s="12">
        <v>0</v>
      </c>
      <c r="K5965" s="12">
        <v>0</v>
      </c>
      <c r="L5965" s="12">
        <v>0</v>
      </c>
      <c r="M5965" s="12">
        <v>0</v>
      </c>
      <c r="N5965" s="12">
        <v>0</v>
      </c>
    </row>
    <row r="5966" spans="1:14">
      <c r="A5966" s="21" t="s">
        <v>1678</v>
      </c>
      <c r="B5966" s="12">
        <v>83</v>
      </c>
      <c r="C5966" s="12">
        <v>90</v>
      </c>
      <c r="D5966" s="12" t="s">
        <v>612</v>
      </c>
      <c r="E5966" s="12">
        <v>40</v>
      </c>
      <c r="F5966" s="12">
        <v>4</v>
      </c>
      <c r="G5966" s="14">
        <v>30</v>
      </c>
      <c r="H5966" s="12">
        <v>0</v>
      </c>
      <c r="I5966" s="12">
        <v>246</v>
      </c>
      <c r="J5966" s="12">
        <v>0</v>
      </c>
      <c r="K5966" s="12">
        <v>0</v>
      </c>
      <c r="L5966" s="12">
        <v>0</v>
      </c>
      <c r="M5966" s="12">
        <v>0</v>
      </c>
      <c r="N5966" s="12">
        <v>0</v>
      </c>
    </row>
    <row r="5967" spans="1:14">
      <c r="A5967" s="21" t="s">
        <v>1678</v>
      </c>
      <c r="B5967" s="12">
        <v>83</v>
      </c>
      <c r="C5967" s="12">
        <v>90</v>
      </c>
      <c r="D5967" s="12" t="s">
        <v>610</v>
      </c>
      <c r="E5967" s="12">
        <v>40</v>
      </c>
      <c r="F5967" s="12">
        <v>4</v>
      </c>
      <c r="G5967" s="14">
        <v>30</v>
      </c>
      <c r="H5967" s="12">
        <v>0</v>
      </c>
      <c r="I5967" s="12">
        <v>246</v>
      </c>
      <c r="J5967" s="12">
        <v>0</v>
      </c>
      <c r="K5967" s="12">
        <v>0</v>
      </c>
      <c r="L5967" s="12">
        <v>0</v>
      </c>
      <c r="M5967" s="12">
        <v>0</v>
      </c>
      <c r="N5967" s="12">
        <v>0</v>
      </c>
    </row>
    <row r="5968" spans="1:14" s="18" customFormat="1">
      <c r="A5968" s="17" t="s">
        <v>1678</v>
      </c>
      <c r="B5968" s="18">
        <v>29</v>
      </c>
      <c r="C5968" s="18">
        <v>99</v>
      </c>
      <c r="D5968" s="18" t="s">
        <v>1099</v>
      </c>
      <c r="E5968" s="18">
        <v>50</v>
      </c>
      <c r="F5968" s="18">
        <v>1</v>
      </c>
      <c r="G5968" s="18">
        <v>60</v>
      </c>
      <c r="H5968" s="18">
        <v>0</v>
      </c>
      <c r="I5968" s="18">
        <v>249</v>
      </c>
      <c r="J5968" s="18">
        <v>0</v>
      </c>
      <c r="K5968" s="18">
        <v>0</v>
      </c>
      <c r="L5968" s="12">
        <v>0</v>
      </c>
      <c r="M5968" s="12">
        <v>0</v>
      </c>
      <c r="N5968" s="12">
        <v>0</v>
      </c>
    </row>
    <row r="5969" spans="1:14" s="18" customFormat="1">
      <c r="A5969" s="17" t="s">
        <v>1678</v>
      </c>
      <c r="B5969" s="18">
        <v>29</v>
      </c>
      <c r="C5969" s="18">
        <v>99</v>
      </c>
      <c r="D5969" s="18" t="s">
        <v>1104</v>
      </c>
      <c r="E5969" s="18">
        <v>50</v>
      </c>
      <c r="F5969" s="18">
        <v>1</v>
      </c>
      <c r="G5969" s="18">
        <v>120</v>
      </c>
      <c r="H5969" s="18">
        <v>0</v>
      </c>
      <c r="I5969" s="18">
        <v>249</v>
      </c>
      <c r="J5969" s="18">
        <v>0</v>
      </c>
      <c r="K5969" s="18">
        <v>0</v>
      </c>
      <c r="L5969" s="12">
        <v>0</v>
      </c>
      <c r="M5969" s="12">
        <v>0</v>
      </c>
      <c r="N5969" s="12">
        <v>0</v>
      </c>
    </row>
    <row r="5971" spans="1:14">
      <c r="A5971" s="11" t="s">
        <v>1299</v>
      </c>
    </row>
    <row r="5972" spans="1:14">
      <c r="A5972" s="21" t="s">
        <v>1679</v>
      </c>
      <c r="B5972" s="12">
        <v>21</v>
      </c>
      <c r="C5972" s="12">
        <v>23</v>
      </c>
      <c r="D5972" s="12" t="s">
        <v>616</v>
      </c>
      <c r="E5972" s="12">
        <v>10</v>
      </c>
      <c r="F5972" s="12">
        <v>8</v>
      </c>
      <c r="G5972" s="14">
        <v>30</v>
      </c>
      <c r="H5972" s="12">
        <v>0</v>
      </c>
      <c r="I5972" s="12">
        <v>246</v>
      </c>
      <c r="J5972" s="12">
        <v>0</v>
      </c>
      <c r="K5972" s="12">
        <v>0</v>
      </c>
      <c r="L5972" s="12">
        <v>0</v>
      </c>
      <c r="M5972" s="12">
        <v>0</v>
      </c>
      <c r="N5972" s="12">
        <v>0</v>
      </c>
    </row>
    <row r="5973" spans="1:14">
      <c r="A5973" s="21" t="s">
        <v>1679</v>
      </c>
      <c r="B5973" s="12">
        <v>21</v>
      </c>
      <c r="C5973" s="12">
        <v>23</v>
      </c>
      <c r="D5973" s="12" t="s">
        <v>614</v>
      </c>
      <c r="E5973" s="12">
        <v>10</v>
      </c>
      <c r="F5973" s="12">
        <v>8</v>
      </c>
      <c r="G5973" s="14">
        <v>30</v>
      </c>
      <c r="H5973" s="12">
        <v>0</v>
      </c>
      <c r="I5973" s="12">
        <v>246</v>
      </c>
      <c r="J5973" s="12">
        <v>0</v>
      </c>
      <c r="K5973" s="12">
        <v>0</v>
      </c>
      <c r="L5973" s="12">
        <v>0</v>
      </c>
      <c r="M5973" s="12">
        <v>0</v>
      </c>
      <c r="N5973" s="12">
        <v>0</v>
      </c>
    </row>
    <row r="5974" spans="1:14">
      <c r="A5974" s="21" t="s">
        <v>1679</v>
      </c>
      <c r="B5974" s="12">
        <v>21</v>
      </c>
      <c r="C5974" s="12">
        <v>23</v>
      </c>
      <c r="D5974" s="12" t="s">
        <v>1356</v>
      </c>
      <c r="E5974" s="12">
        <v>10</v>
      </c>
      <c r="F5974" s="12">
        <v>8</v>
      </c>
      <c r="G5974" s="14">
        <v>30</v>
      </c>
      <c r="H5974" s="12">
        <v>0</v>
      </c>
      <c r="I5974" s="12">
        <v>246</v>
      </c>
      <c r="J5974" s="12">
        <v>0</v>
      </c>
      <c r="K5974" s="12">
        <v>0</v>
      </c>
      <c r="L5974" s="12">
        <v>0</v>
      </c>
      <c r="M5974" s="12">
        <v>0</v>
      </c>
      <c r="N5974" s="12">
        <v>0</v>
      </c>
    </row>
    <row r="5975" spans="1:14">
      <c r="A5975" s="21" t="s">
        <v>1679</v>
      </c>
      <c r="B5975" s="12">
        <v>21</v>
      </c>
      <c r="C5975" s="12">
        <v>23</v>
      </c>
      <c r="D5975" s="12" t="s">
        <v>612</v>
      </c>
      <c r="E5975" s="12">
        <v>10</v>
      </c>
      <c r="F5975" s="12">
        <v>8</v>
      </c>
      <c r="G5975" s="14">
        <v>30</v>
      </c>
      <c r="H5975" s="12">
        <v>0</v>
      </c>
      <c r="I5975" s="12">
        <v>246</v>
      </c>
      <c r="J5975" s="12">
        <v>0</v>
      </c>
      <c r="K5975" s="12">
        <v>0</v>
      </c>
      <c r="L5975" s="12">
        <v>0</v>
      </c>
      <c r="M5975" s="12">
        <v>0</v>
      </c>
      <c r="N5975" s="12">
        <v>0</v>
      </c>
    </row>
    <row r="5976" spans="1:14">
      <c r="A5976" s="21" t="s">
        <v>1679</v>
      </c>
      <c r="B5976" s="12">
        <v>21</v>
      </c>
      <c r="C5976" s="12">
        <v>23</v>
      </c>
      <c r="D5976" s="12" t="s">
        <v>610</v>
      </c>
      <c r="E5976" s="12">
        <v>10</v>
      </c>
      <c r="F5976" s="12">
        <v>8</v>
      </c>
      <c r="G5976" s="14">
        <v>30</v>
      </c>
      <c r="H5976" s="12">
        <v>0</v>
      </c>
      <c r="I5976" s="12">
        <v>246</v>
      </c>
      <c r="J5976" s="12">
        <v>0</v>
      </c>
      <c r="K5976" s="12">
        <v>0</v>
      </c>
      <c r="L5976" s="12">
        <v>0</v>
      </c>
      <c r="M5976" s="12">
        <v>0</v>
      </c>
      <c r="N5976" s="12">
        <v>0</v>
      </c>
    </row>
    <row r="5977" spans="1:14" s="18" customFormat="1">
      <c r="A5977" s="17" t="s">
        <v>1679</v>
      </c>
      <c r="B5977" s="18">
        <v>22</v>
      </c>
      <c r="C5977" s="18">
        <v>22</v>
      </c>
      <c r="D5977" s="18" t="s">
        <v>1376</v>
      </c>
      <c r="E5977" s="18">
        <v>10</v>
      </c>
      <c r="F5977" s="18">
        <v>1</v>
      </c>
      <c r="G5977" s="18">
        <v>60</v>
      </c>
      <c r="H5977" s="18">
        <v>0</v>
      </c>
      <c r="I5977" s="18">
        <v>249</v>
      </c>
      <c r="J5977" s="18">
        <v>0</v>
      </c>
      <c r="K5977" s="18">
        <v>0</v>
      </c>
      <c r="L5977" s="12">
        <v>0</v>
      </c>
      <c r="M5977" s="12">
        <v>0</v>
      </c>
      <c r="N5977" s="12">
        <v>0</v>
      </c>
    </row>
    <row r="5978" spans="1:14" s="18" customFormat="1">
      <c r="A5978" s="17" t="s">
        <v>1679</v>
      </c>
      <c r="B5978" s="18">
        <v>22</v>
      </c>
      <c r="C5978" s="18">
        <v>22</v>
      </c>
      <c r="D5978" s="18" t="s">
        <v>1102</v>
      </c>
      <c r="E5978" s="18">
        <v>10</v>
      </c>
      <c r="F5978" s="18">
        <v>3</v>
      </c>
      <c r="G5978" s="18">
        <v>60</v>
      </c>
      <c r="H5978" s="18">
        <v>0</v>
      </c>
      <c r="I5978" s="18">
        <v>249</v>
      </c>
      <c r="J5978" s="18">
        <v>0</v>
      </c>
      <c r="K5978" s="18">
        <v>0</v>
      </c>
      <c r="L5978" s="12">
        <v>0</v>
      </c>
      <c r="M5978" s="12">
        <v>0</v>
      </c>
      <c r="N5978" s="12">
        <v>0</v>
      </c>
    </row>
    <row r="5979" spans="1:14" s="18" customFormat="1">
      <c r="A5979" s="17" t="s">
        <v>1679</v>
      </c>
      <c r="B5979" s="18">
        <v>22</v>
      </c>
      <c r="C5979" s="18">
        <v>22</v>
      </c>
      <c r="D5979" s="18" t="s">
        <v>1104</v>
      </c>
      <c r="E5979" s="18">
        <v>10</v>
      </c>
      <c r="F5979" s="18">
        <v>1</v>
      </c>
      <c r="G5979" s="18">
        <v>120</v>
      </c>
      <c r="H5979" s="18">
        <v>0</v>
      </c>
      <c r="I5979" s="18">
        <v>249</v>
      </c>
      <c r="J5979" s="18">
        <v>0</v>
      </c>
      <c r="K5979" s="18">
        <v>0</v>
      </c>
      <c r="L5979" s="12">
        <v>0</v>
      </c>
      <c r="M5979" s="12">
        <v>0</v>
      </c>
      <c r="N5979" s="12">
        <v>0</v>
      </c>
    </row>
    <row r="5981" spans="1:14">
      <c r="A5981" s="11" t="s">
        <v>1680</v>
      </c>
    </row>
    <row r="5982" spans="1:14">
      <c r="A5982" s="21" t="s">
        <v>1681</v>
      </c>
      <c r="B5982" s="12">
        <v>49</v>
      </c>
      <c r="C5982" s="12">
        <v>44</v>
      </c>
      <c r="D5982" s="12" t="s">
        <v>579</v>
      </c>
      <c r="E5982" s="12">
        <v>100</v>
      </c>
      <c r="F5982" s="12">
        <v>30</v>
      </c>
      <c r="G5982" s="12">
        <v>80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1" t="s">
        <v>1681</v>
      </c>
      <c r="B5983" s="12">
        <v>49</v>
      </c>
      <c r="C5983" s="12">
        <v>44</v>
      </c>
      <c r="D5983" s="12" t="s">
        <v>577</v>
      </c>
      <c r="E5983" s="12">
        <v>100</v>
      </c>
      <c r="F5983" s="12">
        <v>30</v>
      </c>
      <c r="G5983" s="12">
        <v>80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1" t="s">
        <v>1681</v>
      </c>
      <c r="B5984" s="12">
        <v>49</v>
      </c>
      <c r="C5984" s="12">
        <v>44</v>
      </c>
      <c r="D5984" s="12" t="s">
        <v>590</v>
      </c>
      <c r="E5984" s="12">
        <v>100</v>
      </c>
      <c r="F5984" s="12">
        <v>30</v>
      </c>
      <c r="G5984" s="12">
        <v>80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1" t="s">
        <v>1681</v>
      </c>
      <c r="B5985" s="12">
        <v>49</v>
      </c>
      <c r="C5985" s="12">
        <v>44</v>
      </c>
      <c r="D5985" s="12" t="s">
        <v>578</v>
      </c>
      <c r="E5985" s="12">
        <v>100</v>
      </c>
      <c r="F5985" s="12">
        <v>2</v>
      </c>
      <c r="G5985" s="12">
        <v>80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>
      <c r="A5986" s="21" t="s">
        <v>1681</v>
      </c>
      <c r="B5986" s="12">
        <v>49</v>
      </c>
      <c r="C5986" s="12">
        <v>44</v>
      </c>
      <c r="D5986" s="12" t="s">
        <v>576</v>
      </c>
      <c r="E5986" s="12">
        <v>100</v>
      </c>
      <c r="F5986" s="12">
        <v>2</v>
      </c>
      <c r="G5986" s="12">
        <v>80</v>
      </c>
      <c r="H5986" s="12">
        <v>0</v>
      </c>
      <c r="I5986" s="12">
        <v>246</v>
      </c>
      <c r="J5986" s="12">
        <v>0</v>
      </c>
      <c r="K5986" s="12">
        <v>0</v>
      </c>
      <c r="L5986" s="12">
        <v>0</v>
      </c>
      <c r="M5986" s="12">
        <v>0</v>
      </c>
      <c r="N5986" s="12">
        <v>0</v>
      </c>
    </row>
    <row r="5987" spans="1:14">
      <c r="A5987" s="21" t="s">
        <v>1681</v>
      </c>
      <c r="B5987" s="12">
        <v>49</v>
      </c>
      <c r="C5987" s="12">
        <v>44</v>
      </c>
      <c r="D5987" s="12" t="s">
        <v>589</v>
      </c>
      <c r="E5987" s="12">
        <v>100</v>
      </c>
      <c r="F5987" s="12">
        <v>2</v>
      </c>
      <c r="G5987" s="12">
        <v>80</v>
      </c>
      <c r="H5987" s="12">
        <v>0</v>
      </c>
      <c r="I5987" s="12">
        <v>246</v>
      </c>
      <c r="J5987" s="12">
        <v>0</v>
      </c>
      <c r="K5987" s="12">
        <v>0</v>
      </c>
      <c r="L5987" s="12">
        <v>0</v>
      </c>
      <c r="M5987" s="12">
        <v>0</v>
      </c>
      <c r="N5987" s="12">
        <v>0</v>
      </c>
    </row>
    <row r="5988" spans="1:14">
      <c r="A5988" s="21" t="s">
        <v>1681</v>
      </c>
      <c r="B5988" s="12">
        <v>40</v>
      </c>
      <c r="C5988" s="12">
        <v>60</v>
      </c>
      <c r="D5988" s="12" t="s">
        <v>579</v>
      </c>
      <c r="E5988" s="12">
        <v>20</v>
      </c>
      <c r="F5988" s="12">
        <v>5</v>
      </c>
      <c r="G5988" s="14">
        <v>30</v>
      </c>
      <c r="H5988" s="12">
        <v>0</v>
      </c>
      <c r="I5988" s="12">
        <v>246</v>
      </c>
      <c r="J5988" s="12">
        <v>0</v>
      </c>
      <c r="K5988" s="12">
        <v>0</v>
      </c>
      <c r="L5988" s="12">
        <v>0</v>
      </c>
      <c r="M5988" s="12">
        <v>0</v>
      </c>
      <c r="N5988" s="12">
        <v>0</v>
      </c>
    </row>
    <row r="5989" spans="1:14">
      <c r="A5989" s="21" t="s">
        <v>1681</v>
      </c>
      <c r="B5989" s="12">
        <v>40</v>
      </c>
      <c r="C5989" s="12">
        <v>60</v>
      </c>
      <c r="D5989" s="12" t="s">
        <v>577</v>
      </c>
      <c r="E5989" s="12">
        <v>20</v>
      </c>
      <c r="F5989" s="12">
        <v>5</v>
      </c>
      <c r="G5989" s="14">
        <v>30</v>
      </c>
      <c r="H5989" s="12">
        <v>0</v>
      </c>
      <c r="I5989" s="12">
        <v>246</v>
      </c>
      <c r="J5989" s="12">
        <v>0</v>
      </c>
      <c r="K5989" s="12">
        <v>0</v>
      </c>
      <c r="L5989" s="12">
        <v>0</v>
      </c>
      <c r="M5989" s="12">
        <v>0</v>
      </c>
      <c r="N5989" s="12">
        <v>0</v>
      </c>
    </row>
    <row r="5990" spans="1:14">
      <c r="A5990" s="21" t="s">
        <v>1681</v>
      </c>
      <c r="B5990" s="12">
        <v>40</v>
      </c>
      <c r="C5990" s="12">
        <v>60</v>
      </c>
      <c r="D5990" s="12" t="s">
        <v>590</v>
      </c>
      <c r="E5990" s="12">
        <v>20</v>
      </c>
      <c r="F5990" s="12">
        <v>5</v>
      </c>
      <c r="G5990" s="14">
        <v>30</v>
      </c>
      <c r="H5990" s="12">
        <v>0</v>
      </c>
      <c r="I5990" s="12">
        <v>246</v>
      </c>
      <c r="J5990" s="12">
        <v>0</v>
      </c>
      <c r="K5990" s="12">
        <v>0</v>
      </c>
      <c r="L5990" s="12">
        <v>0</v>
      </c>
      <c r="M5990" s="12">
        <v>0</v>
      </c>
      <c r="N5990" s="12">
        <v>0</v>
      </c>
    </row>
    <row r="5991" spans="1:14">
      <c r="A5991" s="21" t="s">
        <v>1681</v>
      </c>
      <c r="B5991" s="12">
        <v>32</v>
      </c>
      <c r="C5991" s="12">
        <v>48</v>
      </c>
      <c r="D5991" s="12" t="s">
        <v>579</v>
      </c>
      <c r="E5991" s="12">
        <v>20</v>
      </c>
      <c r="F5991" s="12">
        <v>5</v>
      </c>
      <c r="G5991" s="14">
        <v>30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1" t="s">
        <v>1681</v>
      </c>
      <c r="B5992" s="12">
        <v>32</v>
      </c>
      <c r="C5992" s="12">
        <v>48</v>
      </c>
      <c r="D5992" s="12" t="s">
        <v>577</v>
      </c>
      <c r="E5992" s="12">
        <v>20</v>
      </c>
      <c r="F5992" s="12">
        <v>5</v>
      </c>
      <c r="G5992" s="14">
        <v>30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1" t="s">
        <v>1681</v>
      </c>
      <c r="B5993" s="12">
        <v>32</v>
      </c>
      <c r="C5993" s="12">
        <v>48</v>
      </c>
      <c r="D5993" s="12" t="s">
        <v>590</v>
      </c>
      <c r="E5993" s="12">
        <v>20</v>
      </c>
      <c r="F5993" s="12">
        <v>5</v>
      </c>
      <c r="G5993" s="14">
        <v>30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1" t="s">
        <v>1681</v>
      </c>
      <c r="B5994" s="12">
        <v>51</v>
      </c>
      <c r="C5994" s="12">
        <v>28</v>
      </c>
      <c r="D5994" s="12" t="s">
        <v>579</v>
      </c>
      <c r="E5994" s="12">
        <v>20</v>
      </c>
      <c r="F5994" s="12">
        <v>5</v>
      </c>
      <c r="G5994" s="14">
        <v>30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5" spans="1:14">
      <c r="A5995" s="21" t="s">
        <v>1681</v>
      </c>
      <c r="B5995" s="12">
        <v>51</v>
      </c>
      <c r="C5995" s="12">
        <v>28</v>
      </c>
      <c r="D5995" s="12" t="s">
        <v>577</v>
      </c>
      <c r="E5995" s="12">
        <v>20</v>
      </c>
      <c r="F5995" s="12">
        <v>5</v>
      </c>
      <c r="G5995" s="14">
        <v>30</v>
      </c>
      <c r="H5995" s="12">
        <v>0</v>
      </c>
      <c r="I5995" s="12">
        <v>246</v>
      </c>
      <c r="J5995" s="12">
        <v>0</v>
      </c>
      <c r="K5995" s="12">
        <v>0</v>
      </c>
      <c r="L5995" s="12">
        <v>0</v>
      </c>
      <c r="M5995" s="12">
        <v>0</v>
      </c>
      <c r="N5995" s="12">
        <v>0</v>
      </c>
    </row>
    <row r="5996" spans="1:14">
      <c r="A5996" s="21" t="s">
        <v>1681</v>
      </c>
      <c r="B5996" s="12">
        <v>51</v>
      </c>
      <c r="C5996" s="12">
        <v>28</v>
      </c>
      <c r="D5996" s="12" t="s">
        <v>590</v>
      </c>
      <c r="E5996" s="12">
        <v>20</v>
      </c>
      <c r="F5996" s="12">
        <v>5</v>
      </c>
      <c r="G5996" s="14">
        <v>30</v>
      </c>
      <c r="H5996" s="12">
        <v>0</v>
      </c>
      <c r="I5996" s="12">
        <v>246</v>
      </c>
      <c r="J5996" s="12">
        <v>0</v>
      </c>
      <c r="K5996" s="12">
        <v>0</v>
      </c>
      <c r="L5996" s="12">
        <v>0</v>
      </c>
      <c r="M5996" s="12">
        <v>0</v>
      </c>
      <c r="N5996" s="12">
        <v>0</v>
      </c>
    </row>
    <row r="5997" spans="1:14">
      <c r="A5997" s="21" t="s">
        <v>1681</v>
      </c>
      <c r="B5997" s="12">
        <v>64</v>
      </c>
      <c r="C5997" s="12">
        <v>40</v>
      </c>
      <c r="D5997" s="12" t="s">
        <v>579</v>
      </c>
      <c r="E5997" s="12">
        <v>20</v>
      </c>
      <c r="F5997" s="12">
        <v>5</v>
      </c>
      <c r="G5997" s="14">
        <v>30</v>
      </c>
      <c r="H5997" s="12">
        <v>0</v>
      </c>
      <c r="I5997" s="12">
        <v>246</v>
      </c>
      <c r="J5997" s="12">
        <v>0</v>
      </c>
      <c r="K5997" s="12">
        <v>0</v>
      </c>
      <c r="L5997" s="12">
        <v>0</v>
      </c>
      <c r="M5997" s="12">
        <v>0</v>
      </c>
      <c r="N5997" s="12">
        <v>0</v>
      </c>
    </row>
    <row r="5998" spans="1:14">
      <c r="A5998" s="21" t="s">
        <v>1681</v>
      </c>
      <c r="B5998" s="12">
        <v>64</v>
      </c>
      <c r="C5998" s="12">
        <v>40</v>
      </c>
      <c r="D5998" s="12" t="s">
        <v>577</v>
      </c>
      <c r="E5998" s="12">
        <v>20</v>
      </c>
      <c r="F5998" s="12">
        <v>5</v>
      </c>
      <c r="G5998" s="14">
        <v>30</v>
      </c>
      <c r="H5998" s="12">
        <v>0</v>
      </c>
      <c r="I5998" s="12">
        <v>246</v>
      </c>
      <c r="J5998" s="12">
        <v>0</v>
      </c>
      <c r="K5998" s="12">
        <v>0</v>
      </c>
      <c r="L5998" s="12">
        <v>0</v>
      </c>
      <c r="M5998" s="12">
        <v>0</v>
      </c>
      <c r="N5998" s="12">
        <v>0</v>
      </c>
    </row>
    <row r="5999" spans="1:14">
      <c r="A5999" s="21" t="s">
        <v>1681</v>
      </c>
      <c r="B5999" s="12">
        <v>64</v>
      </c>
      <c r="C5999" s="12">
        <v>40</v>
      </c>
      <c r="D5999" s="12" t="s">
        <v>590</v>
      </c>
      <c r="E5999" s="12">
        <v>20</v>
      </c>
      <c r="F5999" s="12">
        <v>5</v>
      </c>
      <c r="G5999" s="14">
        <v>30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1" spans="1:14">
      <c r="A6001" s="11" t="s">
        <v>1682</v>
      </c>
    </row>
    <row r="6002" spans="1:14">
      <c r="A6002" s="21" t="s">
        <v>1683</v>
      </c>
      <c r="B6002" s="12">
        <v>41</v>
      </c>
      <c r="C6002" s="12">
        <v>44</v>
      </c>
      <c r="D6002" s="12" t="s">
        <v>579</v>
      </c>
      <c r="E6002" s="12">
        <v>100</v>
      </c>
      <c r="F6002" s="12">
        <v>30</v>
      </c>
      <c r="G6002" s="12">
        <v>80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1" t="s">
        <v>1683</v>
      </c>
      <c r="B6003" s="12">
        <v>41</v>
      </c>
      <c r="C6003" s="12">
        <v>44</v>
      </c>
      <c r="D6003" s="12" t="s">
        <v>577</v>
      </c>
      <c r="E6003" s="12">
        <v>100</v>
      </c>
      <c r="F6003" s="12">
        <v>30</v>
      </c>
      <c r="G6003" s="12">
        <v>80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1" t="s">
        <v>1683</v>
      </c>
      <c r="B6004" s="12">
        <v>41</v>
      </c>
      <c r="C6004" s="12">
        <v>44</v>
      </c>
      <c r="D6004" s="12" t="s">
        <v>590</v>
      </c>
      <c r="E6004" s="12">
        <v>100</v>
      </c>
      <c r="F6004" s="12">
        <v>30</v>
      </c>
      <c r="G6004" s="12">
        <v>80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1" t="s">
        <v>1683</v>
      </c>
      <c r="B6005" s="12">
        <v>41</v>
      </c>
      <c r="C6005" s="12">
        <v>44</v>
      </c>
      <c r="D6005" s="12" t="s">
        <v>582</v>
      </c>
      <c r="E6005" s="12">
        <v>100</v>
      </c>
      <c r="F6005" s="12">
        <v>10</v>
      </c>
      <c r="G6005" s="12">
        <v>80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>
      <c r="A6006" s="21" t="s">
        <v>1683</v>
      </c>
      <c r="B6006" s="12">
        <v>41</v>
      </c>
      <c r="C6006" s="12">
        <v>44</v>
      </c>
      <c r="D6006" s="12" t="s">
        <v>545</v>
      </c>
      <c r="E6006" s="12">
        <v>100</v>
      </c>
      <c r="F6006" s="12">
        <v>5</v>
      </c>
      <c r="G6006" s="12">
        <v>80</v>
      </c>
      <c r="H6006" s="12">
        <v>0</v>
      </c>
      <c r="I6006" s="12">
        <v>246</v>
      </c>
      <c r="J6006" s="12">
        <v>0</v>
      </c>
      <c r="K6006" s="12">
        <v>0</v>
      </c>
      <c r="L6006" s="12">
        <v>0</v>
      </c>
      <c r="M6006" s="12">
        <v>0</v>
      </c>
      <c r="N6006" s="12">
        <v>0</v>
      </c>
    </row>
    <row r="6007" spans="1:14">
      <c r="A6007" s="21" t="s">
        <v>1683</v>
      </c>
      <c r="B6007" s="12">
        <v>41</v>
      </c>
      <c r="C6007" s="12">
        <v>44</v>
      </c>
      <c r="D6007" s="12" t="s">
        <v>544</v>
      </c>
      <c r="E6007" s="12">
        <v>100</v>
      </c>
      <c r="F6007" s="12">
        <v>5</v>
      </c>
      <c r="G6007" s="12">
        <v>80</v>
      </c>
      <c r="H6007" s="12">
        <v>0</v>
      </c>
      <c r="I6007" s="12">
        <v>246</v>
      </c>
      <c r="J6007" s="12">
        <v>0</v>
      </c>
      <c r="K6007" s="12">
        <v>0</v>
      </c>
      <c r="L6007" s="12">
        <v>0</v>
      </c>
      <c r="M6007" s="12">
        <v>0</v>
      </c>
      <c r="N6007" s="12">
        <v>0</v>
      </c>
    </row>
    <row r="6008" spans="1:14">
      <c r="A6008" s="21" t="s">
        <v>1683</v>
      </c>
      <c r="B6008" s="12">
        <v>41</v>
      </c>
      <c r="C6008" s="12">
        <v>44</v>
      </c>
      <c r="D6008" s="12" t="s">
        <v>578</v>
      </c>
      <c r="E6008" s="12">
        <v>100</v>
      </c>
      <c r="F6008" s="12">
        <v>2</v>
      </c>
      <c r="G6008" s="12">
        <v>80</v>
      </c>
      <c r="H6008" s="12">
        <v>0</v>
      </c>
      <c r="I6008" s="12">
        <v>246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</row>
    <row r="6009" spans="1:14">
      <c r="A6009" s="21" t="s">
        <v>1683</v>
      </c>
      <c r="B6009" s="12">
        <v>41</v>
      </c>
      <c r="C6009" s="12">
        <v>44</v>
      </c>
      <c r="D6009" s="12" t="s">
        <v>576</v>
      </c>
      <c r="E6009" s="12">
        <v>100</v>
      </c>
      <c r="F6009" s="12">
        <v>2</v>
      </c>
      <c r="G6009" s="12">
        <v>80</v>
      </c>
      <c r="H6009" s="12">
        <v>0</v>
      </c>
      <c r="I6009" s="12">
        <v>246</v>
      </c>
      <c r="J6009" s="12">
        <v>0</v>
      </c>
      <c r="K6009" s="12">
        <v>0</v>
      </c>
      <c r="L6009" s="12">
        <v>0</v>
      </c>
      <c r="M6009" s="12">
        <v>0</v>
      </c>
      <c r="N6009" s="12">
        <v>0</v>
      </c>
    </row>
    <row r="6010" spans="1:14">
      <c r="A6010" s="21" t="s">
        <v>1683</v>
      </c>
      <c r="B6010" s="12">
        <v>41</v>
      </c>
      <c r="C6010" s="12">
        <v>44</v>
      </c>
      <c r="D6010" s="12" t="s">
        <v>589</v>
      </c>
      <c r="E6010" s="12">
        <v>100</v>
      </c>
      <c r="F6010" s="12">
        <v>4</v>
      </c>
      <c r="G6010" s="12">
        <v>80</v>
      </c>
      <c r="H6010" s="12">
        <v>0</v>
      </c>
      <c r="I6010" s="12">
        <v>246</v>
      </c>
      <c r="J6010" s="12">
        <v>0</v>
      </c>
      <c r="K6010" s="12">
        <v>0</v>
      </c>
      <c r="L6010" s="12">
        <v>0</v>
      </c>
      <c r="M6010" s="12">
        <v>0</v>
      </c>
      <c r="N6010" s="12">
        <v>0</v>
      </c>
    </row>
    <row r="6011" spans="1:14" s="18" customFormat="1">
      <c r="A6011" s="17" t="s">
        <v>1683</v>
      </c>
      <c r="B6011" s="18">
        <v>41</v>
      </c>
      <c r="C6011" s="18">
        <v>44</v>
      </c>
      <c r="D6011" s="18" t="s">
        <v>1117</v>
      </c>
      <c r="E6011" s="18">
        <v>100</v>
      </c>
      <c r="F6011" s="18">
        <v>1</v>
      </c>
      <c r="G6011" s="18">
        <v>60</v>
      </c>
      <c r="H6011" s="18">
        <v>0</v>
      </c>
      <c r="I6011" s="18">
        <v>249</v>
      </c>
      <c r="J6011" s="18">
        <v>0</v>
      </c>
      <c r="K6011" s="18">
        <v>0</v>
      </c>
      <c r="L6011" s="12">
        <v>0</v>
      </c>
      <c r="M6011" s="12">
        <v>0</v>
      </c>
      <c r="N6011" s="12">
        <v>0</v>
      </c>
    </row>
    <row r="6012" spans="1:14" s="18" customFormat="1">
      <c r="A6012" s="17" t="s">
        <v>1683</v>
      </c>
      <c r="B6012" s="18">
        <v>41</v>
      </c>
      <c r="C6012" s="18">
        <v>44</v>
      </c>
      <c r="D6012" s="18" t="s">
        <v>1119</v>
      </c>
      <c r="E6012" s="18">
        <v>100</v>
      </c>
      <c r="F6012" s="18">
        <v>1</v>
      </c>
      <c r="G6012" s="18">
        <v>60</v>
      </c>
      <c r="H6012" s="18">
        <v>0</v>
      </c>
      <c r="I6012" s="18">
        <v>249</v>
      </c>
      <c r="J6012" s="18">
        <v>0</v>
      </c>
      <c r="K6012" s="18">
        <v>0</v>
      </c>
      <c r="L6012" s="12">
        <v>0</v>
      </c>
      <c r="M6012" s="12">
        <v>0</v>
      </c>
      <c r="N6012" s="12">
        <v>0</v>
      </c>
    </row>
    <row r="6013" spans="1:14">
      <c r="A6013" s="21" t="s">
        <v>1683</v>
      </c>
      <c r="B6013" s="12">
        <v>48</v>
      </c>
      <c r="C6013" s="12">
        <v>64</v>
      </c>
      <c r="D6013" s="12" t="s">
        <v>579</v>
      </c>
      <c r="E6013" s="12">
        <v>20</v>
      </c>
      <c r="F6013" s="12">
        <v>5</v>
      </c>
      <c r="G6013" s="14">
        <v>30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1" t="s">
        <v>1683</v>
      </c>
      <c r="B6014" s="12">
        <v>48</v>
      </c>
      <c r="C6014" s="12">
        <v>64</v>
      </c>
      <c r="D6014" s="12" t="s">
        <v>577</v>
      </c>
      <c r="E6014" s="12">
        <v>20</v>
      </c>
      <c r="F6014" s="12">
        <v>5</v>
      </c>
      <c r="G6014" s="14">
        <v>30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1" t="s">
        <v>1683</v>
      </c>
      <c r="B6015" s="12">
        <v>48</v>
      </c>
      <c r="C6015" s="12">
        <v>64</v>
      </c>
      <c r="D6015" s="12" t="s">
        <v>590</v>
      </c>
      <c r="E6015" s="12">
        <v>20</v>
      </c>
      <c r="F6015" s="12">
        <v>5</v>
      </c>
      <c r="G6015" s="14">
        <v>30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1" t="s">
        <v>1683</v>
      </c>
      <c r="B6016" s="12">
        <v>72</v>
      </c>
      <c r="C6016" s="12">
        <v>59</v>
      </c>
      <c r="D6016" s="12" t="s">
        <v>579</v>
      </c>
      <c r="E6016" s="12">
        <v>20</v>
      </c>
      <c r="F6016" s="12">
        <v>5</v>
      </c>
      <c r="G6016" s="14">
        <v>30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1" t="s">
        <v>1683</v>
      </c>
      <c r="B6017" s="12">
        <v>72</v>
      </c>
      <c r="C6017" s="12">
        <v>59</v>
      </c>
      <c r="D6017" s="12" t="s">
        <v>577</v>
      </c>
      <c r="E6017" s="12">
        <v>20</v>
      </c>
      <c r="F6017" s="12">
        <v>5</v>
      </c>
      <c r="G6017" s="14">
        <v>30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1" t="s">
        <v>1683</v>
      </c>
      <c r="B6018" s="12">
        <v>72</v>
      </c>
      <c r="C6018" s="12">
        <v>59</v>
      </c>
      <c r="D6018" s="12" t="s">
        <v>590</v>
      </c>
      <c r="E6018" s="12">
        <v>20</v>
      </c>
      <c r="F6018" s="12">
        <v>5</v>
      </c>
      <c r="G6018" s="14">
        <v>30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1" t="s">
        <v>1683</v>
      </c>
      <c r="B6019" s="12">
        <v>20</v>
      </c>
      <c r="C6019" s="12">
        <v>37</v>
      </c>
      <c r="D6019" s="12" t="s">
        <v>579</v>
      </c>
      <c r="E6019" s="12">
        <v>20</v>
      </c>
      <c r="F6019" s="12">
        <v>5</v>
      </c>
      <c r="G6019" s="14">
        <v>30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0" spans="1:14">
      <c r="A6020" s="21" t="s">
        <v>1683</v>
      </c>
      <c r="B6020" s="12">
        <v>20</v>
      </c>
      <c r="C6020" s="12">
        <v>37</v>
      </c>
      <c r="D6020" s="12" t="s">
        <v>577</v>
      </c>
      <c r="E6020" s="12">
        <v>20</v>
      </c>
      <c r="F6020" s="12">
        <v>5</v>
      </c>
      <c r="G6020" s="14">
        <v>30</v>
      </c>
      <c r="H6020" s="12">
        <v>0</v>
      </c>
      <c r="I6020" s="12">
        <v>246</v>
      </c>
      <c r="J6020" s="12">
        <v>0</v>
      </c>
      <c r="K6020" s="12">
        <v>0</v>
      </c>
      <c r="L6020" s="12">
        <v>0</v>
      </c>
      <c r="M6020" s="12">
        <v>0</v>
      </c>
      <c r="N6020" s="12">
        <v>0</v>
      </c>
    </row>
    <row r="6021" spans="1:14">
      <c r="A6021" s="21" t="s">
        <v>1683</v>
      </c>
      <c r="B6021" s="12">
        <v>20</v>
      </c>
      <c r="C6021" s="12">
        <v>37</v>
      </c>
      <c r="D6021" s="12" t="s">
        <v>590</v>
      </c>
      <c r="E6021" s="12">
        <v>20</v>
      </c>
      <c r="F6021" s="12">
        <v>5</v>
      </c>
      <c r="G6021" s="14">
        <v>30</v>
      </c>
      <c r="H6021" s="12">
        <v>0</v>
      </c>
      <c r="I6021" s="12">
        <v>246</v>
      </c>
      <c r="J6021" s="12">
        <v>0</v>
      </c>
      <c r="K6021" s="12">
        <v>0</v>
      </c>
      <c r="L6021" s="12">
        <v>0</v>
      </c>
      <c r="M6021" s="12">
        <v>0</v>
      </c>
      <c r="N6021" s="12">
        <v>0</v>
      </c>
    </row>
    <row r="6022" spans="1:14">
      <c r="A6022" s="21" t="s">
        <v>1683</v>
      </c>
      <c r="B6022" s="12">
        <v>42</v>
      </c>
      <c r="C6022" s="12">
        <v>23</v>
      </c>
      <c r="D6022" s="12" t="s">
        <v>579</v>
      </c>
      <c r="E6022" s="12">
        <v>20</v>
      </c>
      <c r="F6022" s="12">
        <v>5</v>
      </c>
      <c r="G6022" s="14">
        <v>30</v>
      </c>
      <c r="H6022" s="12">
        <v>0</v>
      </c>
      <c r="I6022" s="12">
        <v>246</v>
      </c>
      <c r="J6022" s="12">
        <v>0</v>
      </c>
      <c r="K6022" s="12">
        <v>0</v>
      </c>
      <c r="L6022" s="12">
        <v>0</v>
      </c>
      <c r="M6022" s="12">
        <v>0</v>
      </c>
      <c r="N6022" s="12">
        <v>0</v>
      </c>
    </row>
    <row r="6023" spans="1:14">
      <c r="A6023" s="21" t="s">
        <v>1683</v>
      </c>
      <c r="B6023" s="12">
        <v>42</v>
      </c>
      <c r="C6023" s="12">
        <v>23</v>
      </c>
      <c r="D6023" s="12" t="s">
        <v>577</v>
      </c>
      <c r="E6023" s="12">
        <v>20</v>
      </c>
      <c r="F6023" s="12">
        <v>5</v>
      </c>
      <c r="G6023" s="14">
        <v>30</v>
      </c>
      <c r="H6023" s="12">
        <v>0</v>
      </c>
      <c r="I6023" s="12">
        <v>246</v>
      </c>
      <c r="J6023" s="12">
        <v>0</v>
      </c>
      <c r="K6023" s="12">
        <v>0</v>
      </c>
      <c r="L6023" s="12">
        <v>0</v>
      </c>
      <c r="M6023" s="12">
        <v>0</v>
      </c>
      <c r="N6023" s="12">
        <v>0</v>
      </c>
    </row>
    <row r="6024" spans="1:14">
      <c r="A6024" s="21" t="s">
        <v>1683</v>
      </c>
      <c r="B6024" s="12">
        <v>42</v>
      </c>
      <c r="C6024" s="12">
        <v>23</v>
      </c>
      <c r="D6024" s="12" t="s">
        <v>590</v>
      </c>
      <c r="E6024" s="12">
        <v>20</v>
      </c>
      <c r="F6024" s="12">
        <v>5</v>
      </c>
      <c r="G6024" s="14">
        <v>30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6" spans="1:14">
      <c r="A6026" s="11" t="s">
        <v>1684</v>
      </c>
    </row>
    <row r="6027" spans="1:14">
      <c r="A6027" s="21" t="s">
        <v>1685</v>
      </c>
      <c r="B6027" s="12">
        <v>40</v>
      </c>
      <c r="C6027" s="12">
        <v>40</v>
      </c>
      <c r="D6027" s="12" t="s">
        <v>579</v>
      </c>
      <c r="E6027" s="12">
        <v>100</v>
      </c>
      <c r="F6027" s="12">
        <v>30</v>
      </c>
      <c r="G6027" s="12">
        <v>80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1" t="s">
        <v>1685</v>
      </c>
      <c r="B6028" s="12">
        <v>40</v>
      </c>
      <c r="C6028" s="12">
        <v>40</v>
      </c>
      <c r="D6028" s="12" t="s">
        <v>577</v>
      </c>
      <c r="E6028" s="12">
        <v>100</v>
      </c>
      <c r="F6028" s="12">
        <v>30</v>
      </c>
      <c r="G6028" s="12">
        <v>80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1" t="s">
        <v>1685</v>
      </c>
      <c r="B6029" s="12">
        <v>40</v>
      </c>
      <c r="C6029" s="12">
        <v>40</v>
      </c>
      <c r="D6029" s="12" t="s">
        <v>590</v>
      </c>
      <c r="E6029" s="12">
        <v>100</v>
      </c>
      <c r="F6029" s="12">
        <v>30</v>
      </c>
      <c r="G6029" s="12">
        <v>80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1" t="s">
        <v>1685</v>
      </c>
      <c r="B6030" s="12">
        <v>40</v>
      </c>
      <c r="C6030" s="12">
        <v>40</v>
      </c>
      <c r="D6030" s="12" t="s">
        <v>582</v>
      </c>
      <c r="E6030" s="12">
        <v>100</v>
      </c>
      <c r="F6030" s="12">
        <v>3</v>
      </c>
      <c r="G6030" s="12">
        <v>80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>
      <c r="A6031" s="21" t="s">
        <v>1685</v>
      </c>
      <c r="B6031" s="12">
        <v>40</v>
      </c>
      <c r="C6031" s="12">
        <v>40</v>
      </c>
      <c r="D6031" s="12" t="s">
        <v>545</v>
      </c>
      <c r="E6031" s="12">
        <v>100</v>
      </c>
      <c r="F6031" s="12">
        <v>10</v>
      </c>
      <c r="G6031" s="12">
        <v>80</v>
      </c>
      <c r="H6031" s="12">
        <v>0</v>
      </c>
      <c r="I6031" s="12">
        <v>246</v>
      </c>
      <c r="J6031" s="12">
        <v>0</v>
      </c>
      <c r="K6031" s="12">
        <v>0</v>
      </c>
      <c r="L6031" s="12">
        <v>0</v>
      </c>
      <c r="M6031" s="12">
        <v>0</v>
      </c>
      <c r="N6031" s="12">
        <v>0</v>
      </c>
    </row>
    <row r="6032" spans="1:14">
      <c r="A6032" s="21" t="s">
        <v>1685</v>
      </c>
      <c r="B6032" s="12">
        <v>40</v>
      </c>
      <c r="C6032" s="12">
        <v>40</v>
      </c>
      <c r="D6032" s="12" t="s">
        <v>544</v>
      </c>
      <c r="E6032" s="12">
        <v>100</v>
      </c>
      <c r="F6032" s="12">
        <v>10</v>
      </c>
      <c r="G6032" s="12">
        <v>80</v>
      </c>
      <c r="H6032" s="12">
        <v>0</v>
      </c>
      <c r="I6032" s="12">
        <v>246</v>
      </c>
      <c r="J6032" s="12">
        <v>0</v>
      </c>
    </row>
    <row r="6033" spans="1:14">
      <c r="A6033" s="21" t="s">
        <v>1685</v>
      </c>
      <c r="B6033" s="12">
        <v>40</v>
      </c>
      <c r="C6033" s="12">
        <v>40</v>
      </c>
      <c r="D6033" s="12" t="s">
        <v>578</v>
      </c>
      <c r="E6033" s="12">
        <v>100</v>
      </c>
      <c r="F6033" s="12">
        <v>2</v>
      </c>
      <c r="G6033" s="12">
        <v>80</v>
      </c>
      <c r="H6033" s="12">
        <v>0</v>
      </c>
      <c r="I6033" s="12">
        <v>246</v>
      </c>
      <c r="J6033" s="12">
        <v>0</v>
      </c>
      <c r="K6033" s="12">
        <v>0</v>
      </c>
      <c r="L6033" s="12">
        <v>0</v>
      </c>
      <c r="M6033" s="12">
        <v>0</v>
      </c>
      <c r="N6033" s="12">
        <v>0</v>
      </c>
    </row>
    <row r="6034" spans="1:14">
      <c r="A6034" s="21" t="s">
        <v>1685</v>
      </c>
      <c r="B6034" s="12">
        <v>40</v>
      </c>
      <c r="C6034" s="12">
        <v>40</v>
      </c>
      <c r="D6034" s="12" t="s">
        <v>576</v>
      </c>
      <c r="E6034" s="12">
        <v>100</v>
      </c>
      <c r="F6034" s="12">
        <v>2</v>
      </c>
      <c r="G6034" s="12">
        <v>80</v>
      </c>
      <c r="H6034" s="12">
        <v>0</v>
      </c>
      <c r="I6034" s="12">
        <v>246</v>
      </c>
      <c r="J6034" s="12">
        <v>0</v>
      </c>
      <c r="K6034" s="12">
        <v>0</v>
      </c>
      <c r="L6034" s="12">
        <v>0</v>
      </c>
      <c r="M6034" s="12">
        <v>0</v>
      </c>
      <c r="N6034" s="12">
        <v>0</v>
      </c>
    </row>
    <row r="6035" spans="1:14">
      <c r="A6035" s="21" t="s">
        <v>1685</v>
      </c>
      <c r="B6035" s="12">
        <v>40</v>
      </c>
      <c r="C6035" s="12">
        <v>40</v>
      </c>
      <c r="D6035" s="12" t="s">
        <v>589</v>
      </c>
      <c r="E6035" s="12">
        <v>100</v>
      </c>
      <c r="F6035" s="12">
        <v>4</v>
      </c>
      <c r="G6035" s="12">
        <v>80</v>
      </c>
      <c r="H6035" s="12">
        <v>0</v>
      </c>
      <c r="I6035" s="12">
        <v>246</v>
      </c>
      <c r="J6035" s="12">
        <v>0</v>
      </c>
      <c r="K6035" s="12">
        <v>0</v>
      </c>
      <c r="L6035" s="12">
        <v>0</v>
      </c>
      <c r="M6035" s="12">
        <v>0</v>
      </c>
      <c r="N6035" s="12">
        <v>0</v>
      </c>
    </row>
    <row r="6036" spans="1:14" s="18" customFormat="1">
      <c r="A6036" s="17" t="s">
        <v>1685</v>
      </c>
      <c r="B6036" s="18">
        <v>40</v>
      </c>
      <c r="C6036" s="18">
        <v>40</v>
      </c>
      <c r="D6036" s="18" t="s">
        <v>1123</v>
      </c>
      <c r="E6036" s="18">
        <v>100</v>
      </c>
      <c r="F6036" s="18">
        <v>2</v>
      </c>
      <c r="G6036" s="18">
        <v>30</v>
      </c>
      <c r="H6036" s="18">
        <v>0</v>
      </c>
      <c r="I6036" s="18">
        <v>249</v>
      </c>
      <c r="J6036" s="18">
        <v>0</v>
      </c>
      <c r="K6036" s="18">
        <v>0</v>
      </c>
      <c r="L6036" s="12">
        <v>0</v>
      </c>
      <c r="M6036" s="12">
        <v>0</v>
      </c>
      <c r="N6036" s="12">
        <v>0</v>
      </c>
    </row>
    <row r="6037" spans="1:14" s="18" customFormat="1">
      <c r="A6037" s="17" t="s">
        <v>1685</v>
      </c>
      <c r="B6037" s="18">
        <v>40</v>
      </c>
      <c r="C6037" s="18">
        <v>40</v>
      </c>
      <c r="D6037" s="18" t="s">
        <v>1610</v>
      </c>
      <c r="E6037" s="18">
        <v>100</v>
      </c>
      <c r="F6037" s="18">
        <v>1</v>
      </c>
      <c r="G6037" s="18">
        <v>60</v>
      </c>
      <c r="H6037" s="18">
        <v>0</v>
      </c>
      <c r="I6037" s="18">
        <v>249</v>
      </c>
      <c r="J6037" s="18">
        <v>0</v>
      </c>
      <c r="K6037" s="18">
        <v>0</v>
      </c>
      <c r="L6037" s="12">
        <v>0</v>
      </c>
      <c r="M6037" s="12">
        <v>0</v>
      </c>
      <c r="N6037" s="12">
        <v>0</v>
      </c>
    </row>
    <row r="6038" spans="1:14" s="18" customFormat="1">
      <c r="A6038" s="17" t="s">
        <v>1685</v>
      </c>
      <c r="B6038" s="18">
        <v>40</v>
      </c>
      <c r="C6038" s="18">
        <v>40</v>
      </c>
      <c r="D6038" s="18" t="s">
        <v>1119</v>
      </c>
      <c r="E6038" s="18">
        <v>100</v>
      </c>
      <c r="F6038" s="18">
        <v>2</v>
      </c>
      <c r="G6038" s="18">
        <v>60</v>
      </c>
      <c r="H6038" s="18">
        <v>0</v>
      </c>
      <c r="I6038" s="18">
        <v>249</v>
      </c>
      <c r="J6038" s="18">
        <v>0</v>
      </c>
      <c r="K6038" s="18">
        <v>0</v>
      </c>
      <c r="L6038" s="12">
        <v>0</v>
      </c>
      <c r="M6038" s="12">
        <v>0</v>
      </c>
      <c r="N6038" s="12">
        <v>0</v>
      </c>
    </row>
    <row r="6039" spans="1:14" s="18" customFormat="1">
      <c r="A6039" s="17" t="s">
        <v>1685</v>
      </c>
      <c r="B6039" s="18">
        <v>40</v>
      </c>
      <c r="C6039" s="18">
        <v>40</v>
      </c>
      <c r="D6039" s="18" t="s">
        <v>1686</v>
      </c>
      <c r="E6039" s="18">
        <v>100</v>
      </c>
      <c r="F6039" s="18">
        <v>2</v>
      </c>
      <c r="G6039" s="18">
        <v>60</v>
      </c>
      <c r="H6039" s="18">
        <v>0</v>
      </c>
      <c r="I6039" s="18">
        <v>249</v>
      </c>
      <c r="J6039" s="18">
        <v>0</v>
      </c>
      <c r="K6039" s="18">
        <v>0</v>
      </c>
      <c r="L6039" s="12">
        <v>0</v>
      </c>
      <c r="M6039" s="12">
        <v>0</v>
      </c>
      <c r="N6039" s="12">
        <v>0</v>
      </c>
    </row>
    <row r="6040" spans="1:14" s="18" customFormat="1">
      <c r="A6040" s="17" t="s">
        <v>1685</v>
      </c>
      <c r="B6040" s="18">
        <v>40</v>
      </c>
      <c r="C6040" s="18">
        <v>40</v>
      </c>
      <c r="D6040" s="18" t="s">
        <v>1687</v>
      </c>
      <c r="E6040" s="18">
        <v>100</v>
      </c>
      <c r="F6040" s="18">
        <v>1</v>
      </c>
      <c r="G6040" s="18">
        <v>60</v>
      </c>
      <c r="H6040" s="18">
        <v>0</v>
      </c>
      <c r="I6040" s="18">
        <v>249</v>
      </c>
      <c r="J6040" s="18">
        <v>0</v>
      </c>
      <c r="K6040" s="18">
        <v>0</v>
      </c>
      <c r="L6040" s="12">
        <v>0</v>
      </c>
      <c r="M6040" s="12">
        <v>0</v>
      </c>
      <c r="N6040" s="12">
        <v>0</v>
      </c>
    </row>
    <row r="6041" spans="1:14">
      <c r="A6041" s="21" t="s">
        <v>1685</v>
      </c>
      <c r="B6041" s="12">
        <v>22</v>
      </c>
      <c r="C6041" s="12">
        <v>28</v>
      </c>
      <c r="D6041" s="12" t="s">
        <v>579</v>
      </c>
      <c r="E6041" s="12">
        <v>7</v>
      </c>
      <c r="F6041" s="12">
        <v>5</v>
      </c>
      <c r="G6041" s="14">
        <v>30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1" t="s">
        <v>1685</v>
      </c>
      <c r="B6042" s="12">
        <v>22</v>
      </c>
      <c r="C6042" s="12">
        <v>28</v>
      </c>
      <c r="D6042" s="12" t="s">
        <v>577</v>
      </c>
      <c r="E6042" s="12">
        <v>7</v>
      </c>
      <c r="F6042" s="12">
        <v>5</v>
      </c>
      <c r="G6042" s="14">
        <v>30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1" t="s">
        <v>1685</v>
      </c>
      <c r="B6043" s="12">
        <v>22</v>
      </c>
      <c r="C6043" s="12">
        <v>28</v>
      </c>
      <c r="D6043" s="12" t="s">
        <v>590</v>
      </c>
      <c r="E6043" s="12">
        <v>7</v>
      </c>
      <c r="F6043" s="12">
        <v>5</v>
      </c>
      <c r="G6043" s="14">
        <v>30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1" t="s">
        <v>1685</v>
      </c>
      <c r="B6044" s="12">
        <v>22</v>
      </c>
      <c r="C6044" s="12">
        <v>28</v>
      </c>
      <c r="D6044" s="12" t="s">
        <v>582</v>
      </c>
      <c r="E6044" s="12">
        <v>7</v>
      </c>
      <c r="F6044" s="12">
        <v>5</v>
      </c>
      <c r="G6044" s="14">
        <v>30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>
      <c r="A6045" s="21" t="s">
        <v>1685</v>
      </c>
      <c r="B6045" s="12">
        <v>65</v>
      </c>
      <c r="C6045" s="12">
        <v>70</v>
      </c>
      <c r="D6045" s="12" t="s">
        <v>579</v>
      </c>
      <c r="E6045" s="12">
        <v>10</v>
      </c>
      <c r="F6045" s="12">
        <v>5</v>
      </c>
      <c r="G6045" s="14">
        <v>30</v>
      </c>
      <c r="H6045" s="12">
        <v>0</v>
      </c>
      <c r="I6045" s="12">
        <v>246</v>
      </c>
      <c r="J6045" s="12">
        <v>0</v>
      </c>
      <c r="K6045" s="12">
        <v>0</v>
      </c>
      <c r="L6045" s="12">
        <v>0</v>
      </c>
      <c r="M6045" s="12">
        <v>0</v>
      </c>
      <c r="N6045" s="12">
        <v>0</v>
      </c>
    </row>
    <row r="6046" spans="1:14">
      <c r="A6046" s="21" t="s">
        <v>1685</v>
      </c>
      <c r="B6046" s="12">
        <v>65</v>
      </c>
      <c r="C6046" s="12">
        <v>70</v>
      </c>
      <c r="D6046" s="12" t="s">
        <v>577</v>
      </c>
      <c r="E6046" s="12">
        <v>10</v>
      </c>
      <c r="F6046" s="12">
        <v>5</v>
      </c>
      <c r="G6046" s="14">
        <v>30</v>
      </c>
      <c r="H6046" s="12">
        <v>0</v>
      </c>
      <c r="I6046" s="12">
        <v>246</v>
      </c>
      <c r="J6046" s="12">
        <v>0</v>
      </c>
      <c r="K6046" s="12">
        <v>0</v>
      </c>
      <c r="L6046" s="12">
        <v>0</v>
      </c>
      <c r="M6046" s="12">
        <v>0</v>
      </c>
      <c r="N6046" s="12">
        <v>0</v>
      </c>
    </row>
    <row r="6047" spans="1:14">
      <c r="A6047" s="21" t="s">
        <v>1685</v>
      </c>
      <c r="B6047" s="12">
        <v>65</v>
      </c>
      <c r="C6047" s="12">
        <v>70</v>
      </c>
      <c r="D6047" s="12" t="s">
        <v>590</v>
      </c>
      <c r="E6047" s="12">
        <v>10</v>
      </c>
      <c r="F6047" s="12">
        <v>5</v>
      </c>
      <c r="G6047" s="14">
        <v>30</v>
      </c>
      <c r="H6047" s="12">
        <v>0</v>
      </c>
      <c r="I6047" s="12">
        <v>246</v>
      </c>
      <c r="J6047" s="12">
        <v>0</v>
      </c>
      <c r="K6047" s="12">
        <v>0</v>
      </c>
      <c r="L6047" s="12">
        <v>0</v>
      </c>
      <c r="M6047" s="12">
        <v>0</v>
      </c>
      <c r="N6047" s="12">
        <v>0</v>
      </c>
    </row>
    <row r="6048" spans="1:14">
      <c r="A6048" s="21" t="s">
        <v>1685</v>
      </c>
      <c r="B6048" s="12">
        <v>65</v>
      </c>
      <c r="C6048" s="12">
        <v>70</v>
      </c>
      <c r="D6048" s="12" t="s">
        <v>582</v>
      </c>
      <c r="E6048" s="12">
        <v>10</v>
      </c>
      <c r="F6048" s="12">
        <v>5</v>
      </c>
      <c r="G6048" s="14">
        <v>30</v>
      </c>
      <c r="H6048" s="12">
        <v>0</v>
      </c>
      <c r="I6048" s="12">
        <v>246</v>
      </c>
      <c r="J6048" s="12">
        <v>0</v>
      </c>
      <c r="K6048" s="12">
        <v>0</v>
      </c>
      <c r="L6048" s="12">
        <v>0</v>
      </c>
      <c r="M6048" s="12">
        <v>0</v>
      </c>
      <c r="N6048" s="12">
        <v>0</v>
      </c>
    </row>
    <row r="6049" spans="1:14">
      <c r="A6049" s="21" t="s">
        <v>1685</v>
      </c>
      <c r="B6049" s="12">
        <v>45</v>
      </c>
      <c r="C6049" s="12">
        <v>50</v>
      </c>
      <c r="D6049" s="12" t="s">
        <v>579</v>
      </c>
      <c r="E6049" s="12">
        <v>10</v>
      </c>
      <c r="F6049" s="12">
        <v>5</v>
      </c>
      <c r="G6049" s="14">
        <v>30</v>
      </c>
      <c r="H6049" s="12">
        <v>0</v>
      </c>
      <c r="I6049" s="12">
        <v>246</v>
      </c>
      <c r="J6049" s="12">
        <v>0</v>
      </c>
      <c r="K6049" s="12">
        <v>0</v>
      </c>
      <c r="L6049" s="12">
        <v>0</v>
      </c>
      <c r="M6049" s="12">
        <v>0</v>
      </c>
      <c r="N6049" s="12">
        <v>0</v>
      </c>
    </row>
    <row r="6050" spans="1:14">
      <c r="A6050" s="21" t="s">
        <v>1685</v>
      </c>
      <c r="B6050" s="12">
        <v>45</v>
      </c>
      <c r="C6050" s="12">
        <v>50</v>
      </c>
      <c r="D6050" s="12" t="s">
        <v>577</v>
      </c>
      <c r="E6050" s="12">
        <v>10</v>
      </c>
      <c r="F6050" s="12">
        <v>5</v>
      </c>
      <c r="G6050" s="14">
        <v>30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1" t="s">
        <v>1685</v>
      </c>
      <c r="B6051" s="12">
        <v>45</v>
      </c>
      <c r="C6051" s="12">
        <v>50</v>
      </c>
      <c r="D6051" s="12" t="s">
        <v>590</v>
      </c>
      <c r="E6051" s="12">
        <v>10</v>
      </c>
      <c r="F6051" s="12">
        <v>5</v>
      </c>
      <c r="G6051" s="14">
        <v>30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2" spans="1:14">
      <c r="A6052" s="21" t="s">
        <v>1685</v>
      </c>
      <c r="B6052" s="12">
        <v>45</v>
      </c>
      <c r="C6052" s="12">
        <v>50</v>
      </c>
      <c r="D6052" s="12" t="s">
        <v>582</v>
      </c>
      <c r="E6052" s="12">
        <v>10</v>
      </c>
      <c r="F6052" s="12">
        <v>5</v>
      </c>
      <c r="G6052" s="14">
        <v>30</v>
      </c>
      <c r="H6052" s="12">
        <v>0</v>
      </c>
      <c r="I6052" s="12">
        <v>246</v>
      </c>
      <c r="J6052" s="12">
        <v>0</v>
      </c>
      <c r="K6052" s="12">
        <v>0</v>
      </c>
      <c r="L6052" s="12">
        <v>0</v>
      </c>
      <c r="M6052" s="12">
        <v>0</v>
      </c>
      <c r="N6052" s="12">
        <v>0</v>
      </c>
    </row>
    <row r="6053" spans="1:14">
      <c r="A6053" s="21" t="s">
        <v>1685</v>
      </c>
      <c r="B6053" s="12">
        <v>31</v>
      </c>
      <c r="C6053" s="12">
        <v>38</v>
      </c>
      <c r="D6053" s="12" t="s">
        <v>579</v>
      </c>
      <c r="E6053" s="12">
        <v>10</v>
      </c>
      <c r="F6053" s="12">
        <v>5</v>
      </c>
      <c r="G6053" s="14">
        <v>30</v>
      </c>
      <c r="H6053" s="12">
        <v>0</v>
      </c>
      <c r="I6053" s="12">
        <v>246</v>
      </c>
      <c r="J6053" s="12">
        <v>0</v>
      </c>
      <c r="K6053" s="12">
        <v>0</v>
      </c>
      <c r="L6053" s="12">
        <v>0</v>
      </c>
      <c r="M6053" s="12">
        <v>0</v>
      </c>
      <c r="N6053" s="12">
        <v>0</v>
      </c>
    </row>
    <row r="6054" spans="1:14">
      <c r="A6054" s="21" t="s">
        <v>1685</v>
      </c>
      <c r="B6054" s="12">
        <v>31</v>
      </c>
      <c r="C6054" s="12">
        <v>38</v>
      </c>
      <c r="D6054" s="12" t="s">
        <v>577</v>
      </c>
      <c r="E6054" s="12">
        <v>10</v>
      </c>
      <c r="F6054" s="12">
        <v>5</v>
      </c>
      <c r="G6054" s="14">
        <v>30</v>
      </c>
      <c r="H6054" s="12">
        <v>0</v>
      </c>
      <c r="I6054" s="12">
        <v>246</v>
      </c>
      <c r="J6054" s="12">
        <v>0</v>
      </c>
      <c r="K6054" s="12">
        <v>0</v>
      </c>
      <c r="L6054" s="12">
        <v>0</v>
      </c>
      <c r="M6054" s="12">
        <v>0</v>
      </c>
      <c r="N6054" s="12">
        <v>0</v>
      </c>
    </row>
    <row r="6055" spans="1:14">
      <c r="A6055" s="21" t="s">
        <v>1685</v>
      </c>
      <c r="B6055" s="12">
        <v>31</v>
      </c>
      <c r="C6055" s="12">
        <v>38</v>
      </c>
      <c r="D6055" s="12" t="s">
        <v>590</v>
      </c>
      <c r="E6055" s="12">
        <v>10</v>
      </c>
      <c r="F6055" s="12">
        <v>5</v>
      </c>
      <c r="G6055" s="14">
        <v>30</v>
      </c>
      <c r="H6055" s="12">
        <v>0</v>
      </c>
      <c r="I6055" s="12">
        <v>246</v>
      </c>
      <c r="J6055" s="12">
        <v>0</v>
      </c>
      <c r="K6055" s="12">
        <v>0</v>
      </c>
      <c r="L6055" s="12">
        <v>0</v>
      </c>
      <c r="M6055" s="12">
        <v>0</v>
      </c>
      <c r="N6055" s="12">
        <v>0</v>
      </c>
    </row>
    <row r="6056" spans="1:14">
      <c r="A6056" s="21" t="s">
        <v>1685</v>
      </c>
      <c r="B6056" s="12">
        <v>31</v>
      </c>
      <c r="C6056" s="12">
        <v>38</v>
      </c>
      <c r="D6056" s="12" t="s">
        <v>582</v>
      </c>
      <c r="E6056" s="12">
        <v>10</v>
      </c>
      <c r="F6056" s="12">
        <v>5</v>
      </c>
      <c r="G6056" s="14">
        <v>30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8" spans="1:14">
      <c r="A6058" s="11" t="s">
        <v>1688</v>
      </c>
    </row>
    <row r="6059" spans="1:14">
      <c r="A6059" s="21" t="s">
        <v>1689</v>
      </c>
      <c r="B6059" s="12">
        <v>100</v>
      </c>
      <c r="C6059" s="12">
        <v>100</v>
      </c>
      <c r="D6059" s="12" t="s">
        <v>579</v>
      </c>
      <c r="E6059" s="12">
        <v>100</v>
      </c>
      <c r="F6059" s="12">
        <v>30</v>
      </c>
      <c r="G6059" s="12">
        <v>80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1" t="s">
        <v>1689</v>
      </c>
      <c r="B6060" s="12">
        <v>100</v>
      </c>
      <c r="C6060" s="12">
        <v>100</v>
      </c>
      <c r="D6060" s="12" t="s">
        <v>577</v>
      </c>
      <c r="E6060" s="12">
        <v>100</v>
      </c>
      <c r="F6060" s="12">
        <v>30</v>
      </c>
      <c r="G6060" s="12">
        <v>80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1" t="s">
        <v>1689</v>
      </c>
      <c r="B6061" s="12">
        <v>100</v>
      </c>
      <c r="C6061" s="12">
        <v>100</v>
      </c>
      <c r="D6061" s="12" t="s">
        <v>590</v>
      </c>
      <c r="E6061" s="12">
        <v>100</v>
      </c>
      <c r="F6061" s="12">
        <v>60</v>
      </c>
      <c r="G6061" s="12">
        <v>80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1" t="s">
        <v>1689</v>
      </c>
      <c r="B6062" s="12">
        <v>100</v>
      </c>
      <c r="C6062" s="12">
        <v>100</v>
      </c>
      <c r="D6062" s="12" t="s">
        <v>582</v>
      </c>
      <c r="E6062" s="12">
        <v>100</v>
      </c>
      <c r="F6062" s="12">
        <v>3</v>
      </c>
      <c r="G6062" s="12">
        <v>80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>
      <c r="A6063" s="21" t="s">
        <v>1689</v>
      </c>
      <c r="B6063" s="12">
        <v>100</v>
      </c>
      <c r="C6063" s="12">
        <v>100</v>
      </c>
      <c r="D6063" s="12" t="s">
        <v>545</v>
      </c>
      <c r="E6063" s="12">
        <v>100</v>
      </c>
      <c r="F6063" s="12">
        <v>10</v>
      </c>
      <c r="G6063" s="12">
        <v>80</v>
      </c>
      <c r="H6063" s="12">
        <v>0</v>
      </c>
      <c r="I6063" s="12">
        <v>246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</row>
    <row r="6064" spans="1:14">
      <c r="A6064" s="21" t="s">
        <v>1689</v>
      </c>
      <c r="B6064" s="12">
        <v>100</v>
      </c>
      <c r="C6064" s="12">
        <v>100</v>
      </c>
      <c r="D6064" s="12" t="s">
        <v>544</v>
      </c>
      <c r="E6064" s="12">
        <v>100</v>
      </c>
      <c r="F6064" s="12">
        <v>10</v>
      </c>
      <c r="G6064" s="12">
        <v>80</v>
      </c>
      <c r="H6064" s="12">
        <v>0</v>
      </c>
      <c r="I6064" s="12">
        <v>246</v>
      </c>
      <c r="J6064" s="12">
        <v>0</v>
      </c>
      <c r="K6064" s="12">
        <v>0</v>
      </c>
      <c r="L6064" s="12">
        <v>0</v>
      </c>
      <c r="M6064" s="12">
        <v>0</v>
      </c>
      <c r="N6064" s="12">
        <v>0</v>
      </c>
    </row>
    <row r="6065" spans="1:14">
      <c r="A6065" s="21" t="s">
        <v>1689</v>
      </c>
      <c r="B6065" s="12">
        <v>100</v>
      </c>
      <c r="C6065" s="12">
        <v>100</v>
      </c>
      <c r="D6065" s="12" t="s">
        <v>578</v>
      </c>
      <c r="E6065" s="12">
        <v>100</v>
      </c>
      <c r="F6065" s="12">
        <v>2</v>
      </c>
      <c r="G6065" s="12">
        <v>80</v>
      </c>
      <c r="H6065" s="12">
        <v>0</v>
      </c>
      <c r="I6065" s="12">
        <v>246</v>
      </c>
      <c r="J6065" s="12">
        <v>0</v>
      </c>
      <c r="K6065" s="12">
        <v>0</v>
      </c>
      <c r="L6065" s="12">
        <v>0</v>
      </c>
      <c r="M6065" s="12">
        <v>0</v>
      </c>
      <c r="N6065" s="12">
        <v>0</v>
      </c>
    </row>
    <row r="6066" spans="1:14">
      <c r="A6066" s="21" t="s">
        <v>1689</v>
      </c>
      <c r="B6066" s="12">
        <v>100</v>
      </c>
      <c r="C6066" s="12">
        <v>100</v>
      </c>
      <c r="D6066" s="12" t="s">
        <v>576</v>
      </c>
      <c r="E6066" s="12">
        <v>100</v>
      </c>
      <c r="F6066" s="12">
        <v>2</v>
      </c>
      <c r="G6066" s="12">
        <v>80</v>
      </c>
      <c r="H6066" s="12">
        <v>0</v>
      </c>
      <c r="I6066" s="12">
        <v>246</v>
      </c>
      <c r="J6066" s="12">
        <v>0</v>
      </c>
      <c r="K6066" s="12">
        <v>0</v>
      </c>
      <c r="L6066" s="12">
        <v>0</v>
      </c>
      <c r="M6066" s="12">
        <v>0</v>
      </c>
      <c r="N6066" s="12">
        <v>0</v>
      </c>
    </row>
    <row r="6067" spans="1:14">
      <c r="A6067" s="21" t="s">
        <v>1689</v>
      </c>
      <c r="B6067" s="12">
        <v>100</v>
      </c>
      <c r="C6067" s="12">
        <v>100</v>
      </c>
      <c r="D6067" s="12" t="s">
        <v>589</v>
      </c>
      <c r="E6067" s="12">
        <v>100</v>
      </c>
      <c r="F6067" s="12">
        <v>2</v>
      </c>
      <c r="G6067" s="12">
        <v>80</v>
      </c>
      <c r="H6067" s="12">
        <v>0</v>
      </c>
      <c r="I6067" s="12">
        <v>246</v>
      </c>
      <c r="J6067" s="12">
        <v>0</v>
      </c>
      <c r="K6067" s="12">
        <v>0</v>
      </c>
      <c r="L6067" s="12">
        <v>0</v>
      </c>
      <c r="M6067" s="12">
        <v>0</v>
      </c>
      <c r="N6067" s="12">
        <v>0</v>
      </c>
    </row>
    <row r="6068" spans="1:14" s="18" customFormat="1">
      <c r="A6068" s="17" t="s">
        <v>1689</v>
      </c>
      <c r="B6068" s="18">
        <v>100</v>
      </c>
      <c r="C6068" s="18">
        <v>100</v>
      </c>
      <c r="D6068" s="18" t="s">
        <v>1123</v>
      </c>
      <c r="E6068" s="18">
        <v>100</v>
      </c>
      <c r="F6068" s="18">
        <v>2</v>
      </c>
      <c r="G6068" s="18">
        <v>30</v>
      </c>
      <c r="H6068" s="18">
        <v>0</v>
      </c>
      <c r="I6068" s="18">
        <v>249</v>
      </c>
      <c r="J6068" s="18">
        <v>0</v>
      </c>
      <c r="K6068" s="18">
        <v>0</v>
      </c>
      <c r="L6068" s="12">
        <v>0</v>
      </c>
      <c r="M6068" s="12">
        <v>0</v>
      </c>
      <c r="N6068" s="12">
        <v>0</v>
      </c>
    </row>
    <row r="6069" spans="1:14" s="18" customFormat="1">
      <c r="A6069" s="17" t="s">
        <v>1689</v>
      </c>
      <c r="B6069" s="18">
        <v>100</v>
      </c>
      <c r="C6069" s="18">
        <v>100</v>
      </c>
      <c r="D6069" s="18" t="s">
        <v>1610</v>
      </c>
      <c r="E6069" s="18">
        <v>100</v>
      </c>
      <c r="F6069" s="18">
        <v>1</v>
      </c>
      <c r="G6069" s="18">
        <v>60</v>
      </c>
      <c r="H6069" s="18">
        <v>0</v>
      </c>
      <c r="I6069" s="18">
        <v>249</v>
      </c>
      <c r="J6069" s="18">
        <v>0</v>
      </c>
      <c r="K6069" s="18">
        <v>0</v>
      </c>
      <c r="L6069" s="12">
        <v>0</v>
      </c>
      <c r="M6069" s="12">
        <v>0</v>
      </c>
      <c r="N6069" s="12">
        <v>0</v>
      </c>
    </row>
    <row r="6070" spans="1:14" s="18" customFormat="1">
      <c r="A6070" s="17" t="s">
        <v>1689</v>
      </c>
      <c r="B6070" s="18">
        <v>100</v>
      </c>
      <c r="C6070" s="18">
        <v>100</v>
      </c>
      <c r="D6070" s="18" t="s">
        <v>1119</v>
      </c>
      <c r="E6070" s="18">
        <v>100</v>
      </c>
      <c r="F6070" s="18">
        <v>2</v>
      </c>
      <c r="G6070" s="18">
        <v>60</v>
      </c>
      <c r="H6070" s="18">
        <v>0</v>
      </c>
      <c r="I6070" s="18">
        <v>249</v>
      </c>
      <c r="J6070" s="18">
        <v>0</v>
      </c>
      <c r="K6070" s="18">
        <v>0</v>
      </c>
      <c r="L6070" s="12">
        <v>0</v>
      </c>
      <c r="M6070" s="12">
        <v>0</v>
      </c>
      <c r="N6070" s="12">
        <v>0</v>
      </c>
    </row>
    <row r="6071" spans="1:14" s="18" customFormat="1">
      <c r="A6071" s="17" t="s">
        <v>1689</v>
      </c>
      <c r="B6071" s="18">
        <v>100</v>
      </c>
      <c r="C6071" s="18">
        <v>100</v>
      </c>
      <c r="D6071" s="18" t="s">
        <v>1686</v>
      </c>
      <c r="E6071" s="18">
        <v>100</v>
      </c>
      <c r="F6071" s="18">
        <v>2</v>
      </c>
      <c r="G6071" s="18">
        <v>60</v>
      </c>
      <c r="H6071" s="18">
        <v>0</v>
      </c>
      <c r="I6071" s="18">
        <v>249</v>
      </c>
      <c r="J6071" s="18">
        <v>0</v>
      </c>
      <c r="K6071" s="18">
        <v>0</v>
      </c>
      <c r="L6071" s="12">
        <v>0</v>
      </c>
      <c r="M6071" s="12">
        <v>0</v>
      </c>
      <c r="N6071" s="12">
        <v>0</v>
      </c>
    </row>
    <row r="6072" spans="1:14" s="18" customFormat="1">
      <c r="A6072" s="17" t="s">
        <v>1689</v>
      </c>
      <c r="B6072" s="18">
        <v>100</v>
      </c>
      <c r="C6072" s="18">
        <v>100</v>
      </c>
      <c r="D6072" s="18" t="s">
        <v>1687</v>
      </c>
      <c r="E6072" s="18">
        <v>100</v>
      </c>
      <c r="F6072" s="18">
        <v>1</v>
      </c>
      <c r="G6072" s="18">
        <v>60</v>
      </c>
      <c r="H6072" s="18">
        <v>0</v>
      </c>
      <c r="I6072" s="18">
        <v>249</v>
      </c>
      <c r="J6072" s="18">
        <v>0</v>
      </c>
      <c r="K6072" s="18">
        <v>0</v>
      </c>
      <c r="L6072" s="12">
        <v>0</v>
      </c>
      <c r="M6072" s="12">
        <v>0</v>
      </c>
      <c r="N6072" s="12">
        <v>0</v>
      </c>
    </row>
    <row r="6073" spans="1:14">
      <c r="A6073" s="21" t="s">
        <v>1689</v>
      </c>
      <c r="B6073" s="12">
        <v>150</v>
      </c>
      <c r="C6073" s="12">
        <v>145</v>
      </c>
      <c r="D6073" s="12" t="s">
        <v>579</v>
      </c>
      <c r="E6073" s="12">
        <v>20</v>
      </c>
      <c r="F6073" s="12">
        <v>6</v>
      </c>
      <c r="G6073" s="14">
        <v>30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1" t="s">
        <v>1689</v>
      </c>
      <c r="B6074" s="12">
        <v>150</v>
      </c>
      <c r="C6074" s="12">
        <v>145</v>
      </c>
      <c r="D6074" s="12" t="s">
        <v>577</v>
      </c>
      <c r="E6074" s="12">
        <v>20</v>
      </c>
      <c r="F6074" s="12">
        <v>6</v>
      </c>
      <c r="G6074" s="14">
        <v>30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1" t="s">
        <v>1689</v>
      </c>
      <c r="B6075" s="12">
        <v>150</v>
      </c>
      <c r="C6075" s="12">
        <v>145</v>
      </c>
      <c r="D6075" s="12" t="s">
        <v>590</v>
      </c>
      <c r="E6075" s="12">
        <v>20</v>
      </c>
      <c r="F6075" s="12">
        <v>6</v>
      </c>
      <c r="G6075" s="14">
        <v>30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1" t="s">
        <v>1689</v>
      </c>
      <c r="B6076" s="12">
        <v>132</v>
      </c>
      <c r="C6076" s="12">
        <v>62</v>
      </c>
      <c r="D6076" s="12" t="s">
        <v>579</v>
      </c>
      <c r="E6076" s="12">
        <v>20</v>
      </c>
      <c r="F6076" s="12">
        <v>6</v>
      </c>
      <c r="G6076" s="14">
        <v>30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>
      <c r="A6077" s="21" t="s">
        <v>1689</v>
      </c>
      <c r="B6077" s="12">
        <v>132</v>
      </c>
      <c r="C6077" s="12">
        <v>62</v>
      </c>
      <c r="D6077" s="12" t="s">
        <v>577</v>
      </c>
      <c r="E6077" s="12">
        <v>20</v>
      </c>
      <c r="F6077" s="12">
        <v>6</v>
      </c>
      <c r="G6077" s="14">
        <v>30</v>
      </c>
      <c r="H6077" s="12">
        <v>0</v>
      </c>
      <c r="I6077" s="12">
        <v>246</v>
      </c>
      <c r="J6077" s="12">
        <v>0</v>
      </c>
      <c r="K6077" s="12">
        <v>0</v>
      </c>
      <c r="L6077" s="12">
        <v>0</v>
      </c>
      <c r="M6077" s="12">
        <v>0</v>
      </c>
      <c r="N6077" s="12">
        <v>0</v>
      </c>
    </row>
    <row r="6078" spans="1:14">
      <c r="A6078" s="21" t="s">
        <v>1689</v>
      </c>
      <c r="B6078" s="12">
        <v>132</v>
      </c>
      <c r="C6078" s="12">
        <v>62</v>
      </c>
      <c r="D6078" s="12" t="s">
        <v>590</v>
      </c>
      <c r="E6078" s="12">
        <v>20</v>
      </c>
      <c r="F6078" s="12">
        <v>6</v>
      </c>
      <c r="G6078" s="14">
        <v>30</v>
      </c>
      <c r="H6078" s="12">
        <v>0</v>
      </c>
      <c r="I6078" s="12">
        <v>246</v>
      </c>
      <c r="J6078" s="12">
        <v>0</v>
      </c>
      <c r="K6078" s="12">
        <v>0</v>
      </c>
      <c r="L6078" s="12">
        <v>0</v>
      </c>
      <c r="M6078" s="12">
        <v>0</v>
      </c>
      <c r="N6078" s="12">
        <v>0</v>
      </c>
    </row>
    <row r="6079" spans="1:14">
      <c r="A6079" s="21" t="s">
        <v>1689</v>
      </c>
      <c r="B6079" s="12">
        <v>117</v>
      </c>
      <c r="C6079" s="12">
        <v>94</v>
      </c>
      <c r="D6079" s="12" t="s">
        <v>579</v>
      </c>
      <c r="E6079" s="12">
        <v>20</v>
      </c>
      <c r="F6079" s="12">
        <v>6</v>
      </c>
      <c r="G6079" s="14">
        <v>30</v>
      </c>
      <c r="H6079" s="12">
        <v>0</v>
      </c>
      <c r="I6079" s="12">
        <v>246</v>
      </c>
      <c r="J6079" s="12">
        <v>0</v>
      </c>
      <c r="K6079" s="12">
        <v>0</v>
      </c>
      <c r="L6079" s="12">
        <v>0</v>
      </c>
      <c r="M6079" s="12">
        <v>0</v>
      </c>
      <c r="N6079" s="12">
        <v>0</v>
      </c>
    </row>
    <row r="6080" spans="1:14">
      <c r="A6080" s="21" t="s">
        <v>1689</v>
      </c>
      <c r="B6080" s="12">
        <v>117</v>
      </c>
      <c r="C6080" s="12">
        <v>94</v>
      </c>
      <c r="D6080" s="12" t="s">
        <v>577</v>
      </c>
      <c r="E6080" s="12">
        <v>20</v>
      </c>
      <c r="F6080" s="12">
        <v>6</v>
      </c>
      <c r="G6080" s="14">
        <v>30</v>
      </c>
      <c r="H6080" s="12">
        <v>0</v>
      </c>
      <c r="I6080" s="12">
        <v>246</v>
      </c>
      <c r="J6080" s="12">
        <v>0</v>
      </c>
      <c r="K6080" s="12">
        <v>0</v>
      </c>
      <c r="L6080" s="12">
        <v>0</v>
      </c>
      <c r="M6080" s="12">
        <v>0</v>
      </c>
      <c r="N6080" s="12">
        <v>0</v>
      </c>
    </row>
    <row r="6081" spans="1:14">
      <c r="A6081" s="21" t="s">
        <v>1689</v>
      </c>
      <c r="B6081" s="12">
        <v>117</v>
      </c>
      <c r="C6081" s="12">
        <v>94</v>
      </c>
      <c r="D6081" s="12" t="s">
        <v>590</v>
      </c>
      <c r="E6081" s="12">
        <v>20</v>
      </c>
      <c r="F6081" s="12">
        <v>6</v>
      </c>
      <c r="G6081" s="14">
        <v>30</v>
      </c>
      <c r="H6081" s="12">
        <v>0</v>
      </c>
      <c r="I6081" s="12">
        <v>246</v>
      </c>
      <c r="J6081" s="12">
        <v>0</v>
      </c>
      <c r="K6081" s="12">
        <v>0</v>
      </c>
      <c r="L6081" s="12">
        <v>0</v>
      </c>
      <c r="M6081" s="12">
        <v>0</v>
      </c>
      <c r="N6081" s="12">
        <v>0</v>
      </c>
    </row>
    <row r="6082" spans="1:14">
      <c r="A6082" s="21" t="s">
        <v>1689</v>
      </c>
      <c r="B6082" s="12">
        <v>73</v>
      </c>
      <c r="C6082" s="12">
        <v>49</v>
      </c>
      <c r="D6082" s="12" t="s">
        <v>579</v>
      </c>
      <c r="E6082" s="12">
        <v>20</v>
      </c>
      <c r="F6082" s="12">
        <v>6</v>
      </c>
      <c r="G6082" s="14">
        <v>30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1" t="s">
        <v>1689</v>
      </c>
      <c r="B6083" s="12">
        <v>73</v>
      </c>
      <c r="C6083" s="12">
        <v>49</v>
      </c>
      <c r="D6083" s="12" t="s">
        <v>577</v>
      </c>
      <c r="E6083" s="12">
        <v>20</v>
      </c>
      <c r="F6083" s="12">
        <v>6</v>
      </c>
      <c r="G6083" s="14">
        <v>30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1" t="s">
        <v>1689</v>
      </c>
      <c r="B6084" s="12">
        <v>73</v>
      </c>
      <c r="C6084" s="12">
        <v>49</v>
      </c>
      <c r="D6084" s="12" t="s">
        <v>590</v>
      </c>
      <c r="E6084" s="12">
        <v>20</v>
      </c>
      <c r="F6084" s="12">
        <v>6</v>
      </c>
      <c r="G6084" s="14">
        <v>30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1" t="s">
        <v>1689</v>
      </c>
      <c r="B6085" s="12">
        <v>81</v>
      </c>
      <c r="C6085" s="12">
        <v>145</v>
      </c>
      <c r="D6085" s="12" t="s">
        <v>579</v>
      </c>
      <c r="E6085" s="12">
        <v>20</v>
      </c>
      <c r="F6085" s="12">
        <v>6</v>
      </c>
      <c r="G6085" s="14">
        <v>30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1" t="s">
        <v>1689</v>
      </c>
      <c r="B6086" s="12">
        <v>81</v>
      </c>
      <c r="C6086" s="12">
        <v>145</v>
      </c>
      <c r="D6086" s="12" t="s">
        <v>577</v>
      </c>
      <c r="E6086" s="12">
        <v>20</v>
      </c>
      <c r="F6086" s="12">
        <v>6</v>
      </c>
      <c r="G6086" s="14">
        <v>30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1" t="s">
        <v>1689</v>
      </c>
      <c r="B6087" s="12">
        <v>81</v>
      </c>
      <c r="C6087" s="12">
        <v>145</v>
      </c>
      <c r="D6087" s="12" t="s">
        <v>590</v>
      </c>
      <c r="E6087" s="12">
        <v>20</v>
      </c>
      <c r="F6087" s="12">
        <v>6</v>
      </c>
      <c r="G6087" s="14">
        <v>30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1" t="s">
        <v>1689</v>
      </c>
      <c r="B6088" s="12">
        <v>32</v>
      </c>
      <c r="C6088" s="12">
        <v>107</v>
      </c>
      <c r="D6088" s="12" t="s">
        <v>579</v>
      </c>
      <c r="E6088" s="12">
        <v>20</v>
      </c>
      <c r="F6088" s="12">
        <v>6</v>
      </c>
      <c r="G6088" s="14">
        <v>30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89" spans="1:14">
      <c r="A6089" s="21" t="s">
        <v>1689</v>
      </c>
      <c r="B6089" s="12">
        <v>32</v>
      </c>
      <c r="C6089" s="12">
        <v>107</v>
      </c>
      <c r="D6089" s="12" t="s">
        <v>577</v>
      </c>
      <c r="E6089" s="12">
        <v>20</v>
      </c>
      <c r="F6089" s="12">
        <v>6</v>
      </c>
      <c r="G6089" s="14">
        <v>30</v>
      </c>
      <c r="H6089" s="12">
        <v>0</v>
      </c>
      <c r="I6089" s="12">
        <v>246</v>
      </c>
      <c r="J6089" s="12">
        <v>0</v>
      </c>
      <c r="K6089" s="12">
        <v>0</v>
      </c>
      <c r="L6089" s="12">
        <v>0</v>
      </c>
      <c r="M6089" s="12">
        <v>0</v>
      </c>
      <c r="N6089" s="12">
        <v>0</v>
      </c>
    </row>
    <row r="6090" spans="1:14">
      <c r="A6090" s="21" t="s">
        <v>1689</v>
      </c>
      <c r="B6090" s="12">
        <v>32</v>
      </c>
      <c r="C6090" s="12">
        <v>107</v>
      </c>
      <c r="D6090" s="12" t="s">
        <v>590</v>
      </c>
      <c r="E6090" s="12">
        <v>20</v>
      </c>
      <c r="F6090" s="12">
        <v>6</v>
      </c>
      <c r="G6090" s="14">
        <v>30</v>
      </c>
      <c r="H6090" s="12">
        <v>0</v>
      </c>
      <c r="I6090" s="12">
        <v>246</v>
      </c>
      <c r="J6090" s="12">
        <v>0</v>
      </c>
      <c r="K6090" s="12">
        <v>0</v>
      </c>
      <c r="L6090" s="12">
        <v>0</v>
      </c>
      <c r="M6090" s="12">
        <v>0</v>
      </c>
      <c r="N6090" s="12">
        <v>0</v>
      </c>
    </row>
    <row r="6091" spans="1:14">
      <c r="A6091" s="21" t="s">
        <v>1689</v>
      </c>
      <c r="B6091" s="12">
        <v>87</v>
      </c>
      <c r="C6091" s="12">
        <v>100</v>
      </c>
      <c r="D6091" s="12" t="s">
        <v>579</v>
      </c>
      <c r="E6091" s="12">
        <v>20</v>
      </c>
      <c r="F6091" s="12">
        <v>6</v>
      </c>
      <c r="G6091" s="14">
        <v>30</v>
      </c>
      <c r="H6091" s="12">
        <v>0</v>
      </c>
      <c r="I6091" s="12">
        <v>246</v>
      </c>
      <c r="J6091" s="12">
        <v>0</v>
      </c>
      <c r="K6091" s="12">
        <v>0</v>
      </c>
      <c r="L6091" s="12">
        <v>0</v>
      </c>
      <c r="M6091" s="12">
        <v>0</v>
      </c>
      <c r="N6091" s="12">
        <v>0</v>
      </c>
    </row>
    <row r="6092" spans="1:14">
      <c r="A6092" s="21" t="s">
        <v>1689</v>
      </c>
      <c r="B6092" s="12">
        <v>87</v>
      </c>
      <c r="C6092" s="12">
        <v>100</v>
      </c>
      <c r="D6092" s="12" t="s">
        <v>577</v>
      </c>
      <c r="E6092" s="12">
        <v>20</v>
      </c>
      <c r="F6092" s="12">
        <v>6</v>
      </c>
      <c r="G6092" s="14">
        <v>30</v>
      </c>
      <c r="H6092" s="12">
        <v>0</v>
      </c>
      <c r="I6092" s="12">
        <v>246</v>
      </c>
      <c r="J6092" s="12">
        <v>0</v>
      </c>
      <c r="K6092" s="12">
        <v>0</v>
      </c>
      <c r="L6092" s="12">
        <v>0</v>
      </c>
      <c r="M6092" s="12">
        <v>0</v>
      </c>
      <c r="N6092" s="12">
        <v>0</v>
      </c>
    </row>
    <row r="6093" spans="1:14">
      <c r="A6093" s="21" t="s">
        <v>1689</v>
      </c>
      <c r="B6093" s="12">
        <v>87</v>
      </c>
      <c r="C6093" s="12">
        <v>100</v>
      </c>
      <c r="D6093" s="12" t="s">
        <v>590</v>
      </c>
      <c r="E6093" s="12">
        <v>20</v>
      </c>
      <c r="F6093" s="12">
        <v>6</v>
      </c>
      <c r="G6093" s="14">
        <v>30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5" spans="1:14">
      <c r="A6095" s="11" t="s">
        <v>1690</v>
      </c>
    </row>
    <row r="6096" spans="1:14">
      <c r="A6096" s="21" t="s">
        <v>1691</v>
      </c>
      <c r="B6096" s="12">
        <v>60</v>
      </c>
      <c r="C6096" s="12">
        <v>40</v>
      </c>
      <c r="D6096" s="12" t="s">
        <v>579</v>
      </c>
      <c r="E6096" s="12">
        <v>60</v>
      </c>
      <c r="F6096" s="12">
        <v>15</v>
      </c>
      <c r="G6096" s="12">
        <v>80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1" t="s">
        <v>1691</v>
      </c>
      <c r="B6097" s="12">
        <v>60</v>
      </c>
      <c r="C6097" s="12">
        <v>40</v>
      </c>
      <c r="D6097" s="12" t="s">
        <v>577</v>
      </c>
      <c r="E6097" s="12">
        <v>60</v>
      </c>
      <c r="F6097" s="12">
        <v>15</v>
      </c>
      <c r="G6097" s="12">
        <v>80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1" t="s">
        <v>1691</v>
      </c>
      <c r="B6098" s="12">
        <v>60</v>
      </c>
      <c r="C6098" s="12">
        <v>40</v>
      </c>
      <c r="D6098" s="12" t="s">
        <v>590</v>
      </c>
      <c r="E6098" s="12">
        <v>60</v>
      </c>
      <c r="F6098" s="12">
        <v>15</v>
      </c>
      <c r="G6098" s="12">
        <v>80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1" t="s">
        <v>1691</v>
      </c>
      <c r="B6099" s="12">
        <v>60</v>
      </c>
      <c r="C6099" s="12">
        <v>40</v>
      </c>
      <c r="D6099" s="12" t="s">
        <v>582</v>
      </c>
      <c r="E6099" s="12">
        <v>60</v>
      </c>
      <c r="F6099" s="12">
        <v>3</v>
      </c>
      <c r="G6099" s="12">
        <v>80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>
      <c r="A6100" s="21" t="s">
        <v>1691</v>
      </c>
      <c r="B6100" s="12">
        <v>60</v>
      </c>
      <c r="C6100" s="12">
        <v>40</v>
      </c>
      <c r="D6100" s="12" t="s">
        <v>545</v>
      </c>
      <c r="E6100" s="12">
        <v>60</v>
      </c>
      <c r="F6100" s="12">
        <v>1</v>
      </c>
      <c r="G6100" s="12">
        <v>80</v>
      </c>
      <c r="H6100" s="12">
        <v>0</v>
      </c>
      <c r="I6100" s="12">
        <v>246</v>
      </c>
      <c r="J6100" s="12">
        <v>0</v>
      </c>
      <c r="K6100" s="12">
        <v>0</v>
      </c>
      <c r="L6100" s="12">
        <v>0</v>
      </c>
      <c r="M6100" s="12">
        <v>0</v>
      </c>
      <c r="N6100" s="12">
        <v>0</v>
      </c>
    </row>
    <row r="6101" spans="1:14">
      <c r="A6101" s="21" t="s">
        <v>1691</v>
      </c>
      <c r="B6101" s="12">
        <v>60</v>
      </c>
      <c r="C6101" s="12">
        <v>40</v>
      </c>
      <c r="D6101" s="12" t="s">
        <v>544</v>
      </c>
      <c r="E6101" s="12">
        <v>60</v>
      </c>
      <c r="F6101" s="12">
        <v>1</v>
      </c>
      <c r="G6101" s="12">
        <v>80</v>
      </c>
      <c r="H6101" s="12">
        <v>0</v>
      </c>
      <c r="I6101" s="12">
        <v>246</v>
      </c>
      <c r="J6101" s="12">
        <v>0</v>
      </c>
      <c r="K6101" s="12">
        <v>0</v>
      </c>
      <c r="L6101" s="12">
        <v>0</v>
      </c>
      <c r="M6101" s="12">
        <v>0</v>
      </c>
      <c r="N6101" s="12">
        <v>0</v>
      </c>
    </row>
    <row r="6102" spans="1:14">
      <c r="A6102" s="21" t="s">
        <v>1691</v>
      </c>
      <c r="B6102" s="12">
        <v>60</v>
      </c>
      <c r="C6102" s="12">
        <v>40</v>
      </c>
      <c r="D6102" s="12" t="s">
        <v>578</v>
      </c>
      <c r="E6102" s="12">
        <v>60</v>
      </c>
      <c r="F6102" s="12">
        <v>1</v>
      </c>
      <c r="G6102" s="12">
        <v>80</v>
      </c>
      <c r="H6102" s="12">
        <v>0</v>
      </c>
      <c r="I6102" s="12">
        <v>246</v>
      </c>
      <c r="J6102" s="12">
        <v>0</v>
      </c>
      <c r="K6102" s="12">
        <v>0</v>
      </c>
      <c r="L6102" s="12">
        <v>0</v>
      </c>
      <c r="M6102" s="12">
        <v>0</v>
      </c>
      <c r="N6102" s="12">
        <v>0</v>
      </c>
    </row>
    <row r="6103" spans="1:14">
      <c r="A6103" s="21" t="s">
        <v>1691</v>
      </c>
      <c r="B6103" s="12">
        <v>60</v>
      </c>
      <c r="C6103" s="12">
        <v>40</v>
      </c>
      <c r="D6103" s="12" t="s">
        <v>576</v>
      </c>
      <c r="E6103" s="12">
        <v>60</v>
      </c>
      <c r="F6103" s="12">
        <v>1</v>
      </c>
      <c r="G6103" s="12">
        <v>80</v>
      </c>
      <c r="H6103" s="12">
        <v>0</v>
      </c>
      <c r="I6103" s="12">
        <v>246</v>
      </c>
      <c r="J6103" s="12">
        <v>0</v>
      </c>
      <c r="K6103" s="12">
        <v>0</v>
      </c>
      <c r="L6103" s="12">
        <v>0</v>
      </c>
      <c r="M6103" s="12">
        <v>0</v>
      </c>
      <c r="N6103" s="12">
        <v>0</v>
      </c>
    </row>
    <row r="6104" spans="1:14">
      <c r="A6104" s="21" t="s">
        <v>1691</v>
      </c>
      <c r="B6104" s="12">
        <v>60</v>
      </c>
      <c r="C6104" s="12">
        <v>40</v>
      </c>
      <c r="D6104" s="12" t="s">
        <v>589</v>
      </c>
      <c r="E6104" s="12">
        <v>60</v>
      </c>
      <c r="F6104" s="12">
        <v>1</v>
      </c>
      <c r="G6104" s="12">
        <v>80</v>
      </c>
      <c r="H6104" s="12">
        <v>0</v>
      </c>
      <c r="I6104" s="12">
        <v>246</v>
      </c>
      <c r="J6104" s="12">
        <v>0</v>
      </c>
      <c r="K6104" s="12">
        <v>0</v>
      </c>
      <c r="L6104" s="12">
        <v>0</v>
      </c>
      <c r="M6104" s="12">
        <v>0</v>
      </c>
      <c r="N6104" s="12">
        <v>0</v>
      </c>
    </row>
    <row r="6105" spans="1:14" s="18" customFormat="1">
      <c r="A6105" s="17" t="s">
        <v>1691</v>
      </c>
      <c r="B6105" s="18">
        <v>60</v>
      </c>
      <c r="C6105" s="18">
        <v>40</v>
      </c>
      <c r="D6105" s="18" t="s">
        <v>1123</v>
      </c>
      <c r="E6105" s="18">
        <v>60</v>
      </c>
      <c r="F6105" s="18">
        <v>2</v>
      </c>
      <c r="G6105" s="18">
        <v>30</v>
      </c>
      <c r="H6105" s="18">
        <v>0</v>
      </c>
      <c r="I6105" s="18">
        <v>249</v>
      </c>
      <c r="J6105" s="18">
        <v>0</v>
      </c>
      <c r="K6105" s="18">
        <v>0</v>
      </c>
      <c r="L6105" s="12">
        <v>0</v>
      </c>
      <c r="M6105" s="12">
        <v>0</v>
      </c>
      <c r="N6105" s="12">
        <v>0</v>
      </c>
    </row>
    <row r="6106" spans="1:14" s="18" customFormat="1">
      <c r="A6106" s="17" t="s">
        <v>1691</v>
      </c>
      <c r="B6106" s="18">
        <v>60</v>
      </c>
      <c r="C6106" s="18">
        <v>40</v>
      </c>
      <c r="D6106" s="18" t="s">
        <v>1610</v>
      </c>
      <c r="E6106" s="18">
        <v>60</v>
      </c>
      <c r="F6106" s="18">
        <v>1</v>
      </c>
      <c r="G6106" s="18">
        <v>60</v>
      </c>
      <c r="H6106" s="18">
        <v>0</v>
      </c>
      <c r="I6106" s="18">
        <v>249</v>
      </c>
      <c r="J6106" s="18">
        <v>0</v>
      </c>
      <c r="K6106" s="18">
        <v>0</v>
      </c>
      <c r="L6106" s="12">
        <v>0</v>
      </c>
      <c r="M6106" s="12">
        <v>0</v>
      </c>
      <c r="N6106" s="12">
        <v>0</v>
      </c>
    </row>
    <row r="6107" spans="1:14" s="18" customFormat="1">
      <c r="A6107" s="17" t="s">
        <v>1691</v>
      </c>
      <c r="B6107" s="18">
        <v>60</v>
      </c>
      <c r="C6107" s="18">
        <v>40</v>
      </c>
      <c r="D6107" s="18" t="s">
        <v>1119</v>
      </c>
      <c r="E6107" s="18">
        <v>60</v>
      </c>
      <c r="F6107" s="18">
        <v>2</v>
      </c>
      <c r="G6107" s="18">
        <v>60</v>
      </c>
      <c r="H6107" s="18">
        <v>0</v>
      </c>
      <c r="I6107" s="18">
        <v>249</v>
      </c>
      <c r="J6107" s="18">
        <v>0</v>
      </c>
      <c r="K6107" s="18">
        <v>0</v>
      </c>
      <c r="L6107" s="12">
        <v>0</v>
      </c>
      <c r="M6107" s="12">
        <v>0</v>
      </c>
      <c r="N6107" s="12">
        <v>0</v>
      </c>
    </row>
    <row r="6108" spans="1:14" s="18" customFormat="1">
      <c r="A6108" s="17" t="s">
        <v>1691</v>
      </c>
      <c r="B6108" s="18">
        <v>60</v>
      </c>
      <c r="C6108" s="18">
        <v>40</v>
      </c>
      <c r="D6108" s="18" t="s">
        <v>1686</v>
      </c>
      <c r="E6108" s="18">
        <v>60</v>
      </c>
      <c r="F6108" s="18">
        <v>2</v>
      </c>
      <c r="G6108" s="18">
        <v>60</v>
      </c>
      <c r="H6108" s="18">
        <v>0</v>
      </c>
      <c r="I6108" s="18">
        <v>249</v>
      </c>
      <c r="J6108" s="18">
        <v>0</v>
      </c>
      <c r="K6108" s="18">
        <v>0</v>
      </c>
      <c r="L6108" s="12">
        <v>0</v>
      </c>
      <c r="M6108" s="12">
        <v>0</v>
      </c>
      <c r="N6108" s="12">
        <v>0</v>
      </c>
    </row>
    <row r="6109" spans="1:14" s="18" customFormat="1">
      <c r="A6109" s="17" t="s">
        <v>1691</v>
      </c>
      <c r="B6109" s="18">
        <v>60</v>
      </c>
      <c r="C6109" s="18">
        <v>40</v>
      </c>
      <c r="D6109" s="18" t="s">
        <v>1687</v>
      </c>
      <c r="E6109" s="18">
        <v>60</v>
      </c>
      <c r="F6109" s="18">
        <v>1</v>
      </c>
      <c r="G6109" s="18">
        <v>60</v>
      </c>
      <c r="H6109" s="18">
        <v>0</v>
      </c>
      <c r="I6109" s="18">
        <v>249</v>
      </c>
      <c r="J6109" s="18">
        <v>0</v>
      </c>
      <c r="K6109" s="18">
        <v>0</v>
      </c>
      <c r="L6109" s="12">
        <v>0</v>
      </c>
      <c r="M6109" s="12">
        <v>0</v>
      </c>
      <c r="N6109" s="12">
        <v>0</v>
      </c>
    </row>
    <row r="6110" spans="1:14">
      <c r="A6110" s="21" t="s">
        <v>1691</v>
      </c>
      <c r="B6110" s="12">
        <v>33</v>
      </c>
      <c r="C6110" s="12">
        <v>31</v>
      </c>
      <c r="D6110" s="12" t="s">
        <v>579</v>
      </c>
      <c r="E6110" s="12">
        <v>20</v>
      </c>
      <c r="F6110" s="12">
        <v>4</v>
      </c>
      <c r="G6110" s="14">
        <v>30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1" t="s">
        <v>1691</v>
      </c>
      <c r="B6111" s="12">
        <v>33</v>
      </c>
      <c r="C6111" s="12">
        <v>31</v>
      </c>
      <c r="D6111" s="12" t="s">
        <v>577</v>
      </c>
      <c r="E6111" s="12">
        <v>20</v>
      </c>
      <c r="F6111" s="12">
        <v>4</v>
      </c>
      <c r="G6111" s="14">
        <v>30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1" t="s">
        <v>1691</v>
      </c>
      <c r="B6112" s="12">
        <v>33</v>
      </c>
      <c r="C6112" s="12">
        <v>31</v>
      </c>
      <c r="D6112" s="12" t="s">
        <v>590</v>
      </c>
      <c r="E6112" s="12">
        <v>20</v>
      </c>
      <c r="F6112" s="12">
        <v>4</v>
      </c>
      <c r="G6112" s="14">
        <v>30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1" t="s">
        <v>1691</v>
      </c>
      <c r="B6113" s="12">
        <v>42</v>
      </c>
      <c r="C6113" s="12">
        <v>63</v>
      </c>
      <c r="D6113" s="12" t="s">
        <v>579</v>
      </c>
      <c r="E6113" s="12">
        <v>20</v>
      </c>
      <c r="F6113" s="12">
        <v>4</v>
      </c>
      <c r="G6113" s="14">
        <v>30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>
      <c r="A6114" s="21" t="s">
        <v>1691</v>
      </c>
      <c r="B6114" s="12">
        <v>42</v>
      </c>
      <c r="C6114" s="12">
        <v>63</v>
      </c>
      <c r="D6114" s="12" t="s">
        <v>577</v>
      </c>
      <c r="E6114" s="12">
        <v>20</v>
      </c>
      <c r="F6114" s="12">
        <v>4</v>
      </c>
      <c r="G6114" s="14">
        <v>30</v>
      </c>
      <c r="H6114" s="12">
        <v>0</v>
      </c>
      <c r="I6114" s="12">
        <v>246</v>
      </c>
      <c r="J6114" s="12">
        <v>0</v>
      </c>
      <c r="K6114" s="12">
        <v>0</v>
      </c>
      <c r="L6114" s="12">
        <v>0</v>
      </c>
      <c r="M6114" s="12">
        <v>0</v>
      </c>
      <c r="N6114" s="12">
        <v>0</v>
      </c>
    </row>
    <row r="6115" spans="1:14">
      <c r="A6115" s="21" t="s">
        <v>1691</v>
      </c>
      <c r="B6115" s="12">
        <v>42</v>
      </c>
      <c r="C6115" s="12">
        <v>63</v>
      </c>
      <c r="D6115" s="12" t="s">
        <v>590</v>
      </c>
      <c r="E6115" s="12">
        <v>20</v>
      </c>
      <c r="F6115" s="12">
        <v>4</v>
      </c>
      <c r="G6115" s="14">
        <v>30</v>
      </c>
      <c r="H6115" s="12">
        <v>0</v>
      </c>
      <c r="I6115" s="12">
        <v>246</v>
      </c>
      <c r="J6115" s="12">
        <v>0</v>
      </c>
      <c r="K6115" s="12">
        <v>0</v>
      </c>
      <c r="L6115" s="12">
        <v>0</v>
      </c>
      <c r="M6115" s="12">
        <v>0</v>
      </c>
      <c r="N6115" s="12">
        <v>0</v>
      </c>
    </row>
    <row r="6116" spans="1:14">
      <c r="A6116" s="21" t="s">
        <v>1691</v>
      </c>
      <c r="B6116" s="12">
        <v>70</v>
      </c>
      <c r="C6116" s="12">
        <v>80</v>
      </c>
      <c r="D6116" s="12" t="s">
        <v>579</v>
      </c>
      <c r="E6116" s="12">
        <v>20</v>
      </c>
      <c r="F6116" s="12">
        <v>4</v>
      </c>
      <c r="G6116" s="14">
        <v>30</v>
      </c>
      <c r="H6116" s="12">
        <v>0</v>
      </c>
      <c r="I6116" s="12">
        <v>246</v>
      </c>
      <c r="J6116" s="12">
        <v>0</v>
      </c>
      <c r="K6116" s="12">
        <v>0</v>
      </c>
      <c r="L6116" s="12">
        <v>0</v>
      </c>
      <c r="M6116" s="12">
        <v>0</v>
      </c>
      <c r="N6116" s="12">
        <v>0</v>
      </c>
    </row>
    <row r="6117" spans="1:14">
      <c r="A6117" s="21" t="s">
        <v>1691</v>
      </c>
      <c r="B6117" s="12">
        <v>70</v>
      </c>
      <c r="C6117" s="12">
        <v>80</v>
      </c>
      <c r="D6117" s="12" t="s">
        <v>577</v>
      </c>
      <c r="E6117" s="12">
        <v>20</v>
      </c>
      <c r="F6117" s="12">
        <v>4</v>
      </c>
      <c r="G6117" s="14">
        <v>30</v>
      </c>
      <c r="H6117" s="12">
        <v>0</v>
      </c>
      <c r="I6117" s="12">
        <v>246</v>
      </c>
      <c r="J6117" s="12">
        <v>0</v>
      </c>
      <c r="K6117" s="12">
        <v>0</v>
      </c>
      <c r="L6117" s="12">
        <v>0</v>
      </c>
      <c r="M6117" s="12">
        <v>0</v>
      </c>
      <c r="N6117" s="12">
        <v>0</v>
      </c>
    </row>
    <row r="6118" spans="1:14">
      <c r="A6118" s="21" t="s">
        <v>1691</v>
      </c>
      <c r="B6118" s="12">
        <v>70</v>
      </c>
      <c r="C6118" s="12">
        <v>80</v>
      </c>
      <c r="D6118" s="12" t="s">
        <v>590</v>
      </c>
      <c r="E6118" s="12">
        <v>20</v>
      </c>
      <c r="F6118" s="12">
        <v>4</v>
      </c>
      <c r="G6118" s="14">
        <v>30</v>
      </c>
      <c r="H6118" s="12">
        <v>0</v>
      </c>
      <c r="I6118" s="12">
        <v>246</v>
      </c>
      <c r="J6118" s="12">
        <v>0</v>
      </c>
      <c r="K6118" s="12">
        <v>0</v>
      </c>
      <c r="L6118" s="12">
        <v>0</v>
      </c>
      <c r="M6118" s="12">
        <v>0</v>
      </c>
      <c r="N6118" s="12">
        <v>0</v>
      </c>
    </row>
    <row r="6119" spans="1:14">
      <c r="A6119" s="21" t="s">
        <v>1691</v>
      </c>
      <c r="B6119" s="12">
        <v>80</v>
      </c>
      <c r="C6119" s="12">
        <v>37</v>
      </c>
      <c r="D6119" s="12" t="s">
        <v>579</v>
      </c>
      <c r="E6119" s="12">
        <v>20</v>
      </c>
      <c r="F6119" s="12">
        <v>4</v>
      </c>
      <c r="G6119" s="14">
        <v>30</v>
      </c>
      <c r="H6119" s="12">
        <v>0</v>
      </c>
      <c r="I6119" s="12">
        <v>246</v>
      </c>
      <c r="J6119" s="12">
        <v>0</v>
      </c>
      <c r="K6119" s="12">
        <v>0</v>
      </c>
      <c r="L6119" s="12">
        <v>0</v>
      </c>
      <c r="M6119" s="12">
        <v>0</v>
      </c>
      <c r="N6119" s="12">
        <v>0</v>
      </c>
    </row>
    <row r="6120" spans="1:14">
      <c r="A6120" s="21" t="s">
        <v>1691</v>
      </c>
      <c r="B6120" s="12">
        <v>80</v>
      </c>
      <c r="C6120" s="12">
        <v>37</v>
      </c>
      <c r="D6120" s="12" t="s">
        <v>577</v>
      </c>
      <c r="E6120" s="12">
        <v>20</v>
      </c>
      <c r="F6120" s="12">
        <v>4</v>
      </c>
      <c r="G6120" s="14">
        <v>30</v>
      </c>
      <c r="H6120" s="12">
        <v>0</v>
      </c>
      <c r="I6120" s="12">
        <v>246</v>
      </c>
      <c r="J6120" s="12">
        <v>0</v>
      </c>
      <c r="K6120" s="12">
        <v>0</v>
      </c>
      <c r="L6120" s="12">
        <v>0</v>
      </c>
      <c r="M6120" s="12">
        <v>0</v>
      </c>
      <c r="N6120" s="12">
        <v>0</v>
      </c>
    </row>
    <row r="6121" spans="1:14">
      <c r="A6121" s="21" t="s">
        <v>1691</v>
      </c>
      <c r="B6121" s="12">
        <v>80</v>
      </c>
      <c r="C6121" s="12">
        <v>37</v>
      </c>
      <c r="D6121" s="12" t="s">
        <v>590</v>
      </c>
      <c r="E6121" s="12">
        <v>20</v>
      </c>
      <c r="F6121" s="12">
        <v>4</v>
      </c>
      <c r="G6121" s="14">
        <v>30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3" spans="1:14">
      <c r="A6123" s="11" t="s">
        <v>1692</v>
      </c>
    </row>
    <row r="6124" spans="1:14">
      <c r="A6124" s="21" t="s">
        <v>1693</v>
      </c>
      <c r="B6124" s="12">
        <v>150</v>
      </c>
      <c r="C6124" s="12">
        <v>170</v>
      </c>
      <c r="D6124" s="12" t="s">
        <v>579</v>
      </c>
      <c r="E6124" s="12">
        <v>150</v>
      </c>
      <c r="F6124" s="12">
        <v>40</v>
      </c>
      <c r="G6124" s="12">
        <v>80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1" t="s">
        <v>1694</v>
      </c>
      <c r="B6125" s="12">
        <v>150</v>
      </c>
      <c r="C6125" s="12">
        <v>170</v>
      </c>
      <c r="D6125" s="12" t="s">
        <v>577</v>
      </c>
      <c r="E6125" s="12">
        <v>150</v>
      </c>
      <c r="F6125" s="12">
        <v>40</v>
      </c>
      <c r="G6125" s="12">
        <v>80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>
      <c r="A6126" s="21" t="s">
        <v>1694</v>
      </c>
      <c r="B6126" s="12">
        <v>150</v>
      </c>
      <c r="C6126" s="12">
        <v>170</v>
      </c>
      <c r="D6126" s="12" t="s">
        <v>590</v>
      </c>
      <c r="E6126" s="12">
        <v>150</v>
      </c>
      <c r="F6126" s="12">
        <v>40</v>
      </c>
      <c r="G6126" s="12">
        <v>80</v>
      </c>
      <c r="H6126" s="12">
        <v>0</v>
      </c>
      <c r="I6126" s="12">
        <v>246</v>
      </c>
      <c r="J6126" s="12">
        <v>0</v>
      </c>
      <c r="K6126" s="12">
        <v>0</v>
      </c>
      <c r="L6126" s="12">
        <v>0</v>
      </c>
      <c r="M6126" s="12">
        <v>0</v>
      </c>
      <c r="N6126" s="12">
        <v>0</v>
      </c>
    </row>
    <row r="6127" spans="1:14">
      <c r="A6127" s="21" t="s">
        <v>1694</v>
      </c>
      <c r="B6127" s="12">
        <v>150</v>
      </c>
      <c r="C6127" s="12">
        <v>170</v>
      </c>
      <c r="D6127" s="12" t="s">
        <v>582</v>
      </c>
      <c r="E6127" s="12">
        <v>150</v>
      </c>
      <c r="F6127" s="12">
        <v>3</v>
      </c>
      <c r="G6127" s="12">
        <v>80</v>
      </c>
      <c r="H6127" s="12">
        <v>0</v>
      </c>
      <c r="I6127" s="12">
        <v>246</v>
      </c>
      <c r="J6127" s="12">
        <v>0</v>
      </c>
      <c r="K6127" s="12">
        <v>0</v>
      </c>
      <c r="L6127" s="12">
        <v>0</v>
      </c>
      <c r="M6127" s="12">
        <v>0</v>
      </c>
      <c r="N6127" s="12">
        <v>0</v>
      </c>
    </row>
    <row r="6128" spans="1:14">
      <c r="A6128" s="21" t="s">
        <v>1694</v>
      </c>
      <c r="B6128" s="12">
        <v>150</v>
      </c>
      <c r="C6128" s="12">
        <v>170</v>
      </c>
      <c r="D6128" s="12" t="s">
        <v>578</v>
      </c>
      <c r="E6128" s="12">
        <v>180</v>
      </c>
      <c r="F6128" s="12">
        <v>1</v>
      </c>
      <c r="G6128" s="12">
        <v>80</v>
      </c>
      <c r="H6128" s="12">
        <v>0</v>
      </c>
      <c r="I6128" s="12">
        <v>246</v>
      </c>
      <c r="J6128" s="12">
        <v>0</v>
      </c>
      <c r="K6128" s="12">
        <v>0</v>
      </c>
      <c r="L6128" s="12">
        <v>0</v>
      </c>
      <c r="M6128" s="12">
        <v>0</v>
      </c>
      <c r="N6128" s="12">
        <v>0</v>
      </c>
    </row>
    <row r="6129" spans="1:14">
      <c r="A6129" s="21" t="s">
        <v>1694</v>
      </c>
      <c r="B6129" s="12">
        <v>150</v>
      </c>
      <c r="C6129" s="12">
        <v>170</v>
      </c>
      <c r="D6129" s="12" t="s">
        <v>576</v>
      </c>
      <c r="E6129" s="12">
        <v>180</v>
      </c>
      <c r="F6129" s="12">
        <v>1</v>
      </c>
      <c r="G6129" s="12">
        <v>80</v>
      </c>
      <c r="H6129" s="12">
        <v>0</v>
      </c>
      <c r="I6129" s="12">
        <v>246</v>
      </c>
      <c r="J6129" s="12">
        <v>0</v>
      </c>
      <c r="K6129" s="12">
        <v>0</v>
      </c>
      <c r="L6129" s="12">
        <v>0</v>
      </c>
      <c r="M6129" s="12">
        <v>0</v>
      </c>
      <c r="N6129" s="12">
        <v>0</v>
      </c>
    </row>
    <row r="6130" spans="1:14">
      <c r="A6130" s="21" t="s">
        <v>1694</v>
      </c>
      <c r="B6130" s="12">
        <v>150</v>
      </c>
      <c r="C6130" s="12">
        <v>170</v>
      </c>
      <c r="D6130" s="12" t="s">
        <v>589</v>
      </c>
      <c r="E6130" s="12">
        <v>180</v>
      </c>
      <c r="F6130" s="12">
        <v>1</v>
      </c>
      <c r="G6130" s="12">
        <v>80</v>
      </c>
      <c r="H6130" s="12">
        <v>0</v>
      </c>
      <c r="I6130" s="12">
        <v>246</v>
      </c>
      <c r="J6130" s="12">
        <v>0</v>
      </c>
      <c r="K6130" s="12">
        <v>0</v>
      </c>
      <c r="L6130" s="12">
        <v>0</v>
      </c>
      <c r="M6130" s="12">
        <v>0</v>
      </c>
      <c r="N6130" s="12">
        <v>0</v>
      </c>
    </row>
    <row r="6131" spans="1:14" s="18" customFormat="1">
      <c r="A6131" s="17" t="s">
        <v>1693</v>
      </c>
      <c r="B6131" s="18">
        <v>150</v>
      </c>
      <c r="C6131" s="18">
        <v>170</v>
      </c>
      <c r="D6131" s="18" t="s">
        <v>1123</v>
      </c>
      <c r="E6131" s="18">
        <v>180</v>
      </c>
      <c r="F6131" s="18">
        <v>2</v>
      </c>
      <c r="G6131" s="18">
        <v>30</v>
      </c>
      <c r="H6131" s="18">
        <v>0</v>
      </c>
      <c r="I6131" s="18">
        <v>249</v>
      </c>
      <c r="J6131" s="18">
        <v>0</v>
      </c>
      <c r="K6131" s="18">
        <v>0</v>
      </c>
      <c r="L6131" s="12">
        <v>0</v>
      </c>
      <c r="M6131" s="12">
        <v>0</v>
      </c>
      <c r="N6131" s="12">
        <v>0</v>
      </c>
    </row>
    <row r="6132" spans="1:14" s="18" customFormat="1">
      <c r="A6132" s="17" t="s">
        <v>1693</v>
      </c>
      <c r="B6132" s="18">
        <v>150</v>
      </c>
      <c r="C6132" s="18">
        <v>170</v>
      </c>
      <c r="D6132" s="18" t="s">
        <v>1610</v>
      </c>
      <c r="E6132" s="18">
        <v>180</v>
      </c>
      <c r="F6132" s="18">
        <v>1</v>
      </c>
      <c r="G6132" s="18">
        <v>60</v>
      </c>
      <c r="H6132" s="18">
        <v>0</v>
      </c>
      <c r="I6132" s="18">
        <v>249</v>
      </c>
      <c r="J6132" s="18">
        <v>0</v>
      </c>
      <c r="K6132" s="18">
        <v>0</v>
      </c>
      <c r="L6132" s="12">
        <v>0</v>
      </c>
      <c r="M6132" s="12">
        <v>0</v>
      </c>
      <c r="N6132" s="12">
        <v>0</v>
      </c>
    </row>
    <row r="6133" spans="1:14" s="18" customFormat="1">
      <c r="A6133" s="17" t="s">
        <v>1693</v>
      </c>
      <c r="B6133" s="18">
        <v>150</v>
      </c>
      <c r="C6133" s="18">
        <v>170</v>
      </c>
      <c r="D6133" s="18" t="s">
        <v>1119</v>
      </c>
      <c r="E6133" s="18">
        <v>180</v>
      </c>
      <c r="F6133" s="18">
        <v>2</v>
      </c>
      <c r="G6133" s="18">
        <v>60</v>
      </c>
      <c r="H6133" s="18">
        <v>0</v>
      </c>
      <c r="I6133" s="18">
        <v>249</v>
      </c>
      <c r="J6133" s="18">
        <v>0</v>
      </c>
      <c r="K6133" s="18">
        <v>0</v>
      </c>
      <c r="L6133" s="12">
        <v>0</v>
      </c>
      <c r="M6133" s="12">
        <v>0</v>
      </c>
      <c r="N6133" s="12">
        <v>0</v>
      </c>
    </row>
    <row r="6134" spans="1:14">
      <c r="A6134" s="21" t="s">
        <v>1693</v>
      </c>
      <c r="B6134" s="12">
        <v>241</v>
      </c>
      <c r="C6134" s="12">
        <v>236</v>
      </c>
      <c r="D6134" s="12" t="s">
        <v>579</v>
      </c>
      <c r="E6134" s="12">
        <v>50</v>
      </c>
      <c r="F6134" s="12">
        <v>5</v>
      </c>
      <c r="G6134" s="14">
        <v>30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5" spans="1:14">
      <c r="A6135" s="21" t="s">
        <v>1694</v>
      </c>
      <c r="B6135" s="12">
        <v>241</v>
      </c>
      <c r="C6135" s="12">
        <v>236</v>
      </c>
      <c r="D6135" s="12" t="s">
        <v>577</v>
      </c>
      <c r="E6135" s="12">
        <v>50</v>
      </c>
      <c r="F6135" s="12">
        <v>5</v>
      </c>
      <c r="G6135" s="14">
        <v>30</v>
      </c>
      <c r="H6135" s="12">
        <v>0</v>
      </c>
      <c r="I6135" s="12">
        <v>246</v>
      </c>
      <c r="J6135" s="12">
        <v>0</v>
      </c>
      <c r="K6135" s="12">
        <v>0</v>
      </c>
      <c r="L6135" s="12">
        <v>0</v>
      </c>
      <c r="M6135" s="12">
        <v>0</v>
      </c>
      <c r="N6135" s="12">
        <v>0</v>
      </c>
    </row>
    <row r="6136" spans="1:14">
      <c r="A6136" s="21" t="s">
        <v>1694</v>
      </c>
      <c r="B6136" s="12">
        <v>241</v>
      </c>
      <c r="C6136" s="12">
        <v>236</v>
      </c>
      <c r="D6136" s="12" t="s">
        <v>590</v>
      </c>
      <c r="E6136" s="12">
        <v>50</v>
      </c>
      <c r="F6136" s="12">
        <v>5</v>
      </c>
      <c r="G6136" s="14">
        <v>30</v>
      </c>
      <c r="H6136" s="12">
        <v>0</v>
      </c>
      <c r="I6136" s="12">
        <v>246</v>
      </c>
      <c r="J6136" s="12">
        <v>0</v>
      </c>
      <c r="K6136" s="12">
        <v>0</v>
      </c>
      <c r="L6136" s="12">
        <v>0</v>
      </c>
      <c r="M6136" s="12">
        <v>0</v>
      </c>
      <c r="N6136" s="12">
        <v>0</v>
      </c>
    </row>
    <row r="6137" spans="1:14">
      <c r="A6137" s="21" t="s">
        <v>1693</v>
      </c>
      <c r="B6137" s="12">
        <v>63</v>
      </c>
      <c r="C6137" s="12">
        <v>119</v>
      </c>
      <c r="D6137" s="12" t="s">
        <v>579</v>
      </c>
      <c r="E6137" s="12">
        <v>50</v>
      </c>
      <c r="F6137" s="12">
        <v>5</v>
      </c>
      <c r="G6137" s="14">
        <v>30</v>
      </c>
      <c r="H6137" s="12">
        <v>0</v>
      </c>
      <c r="I6137" s="12">
        <v>246</v>
      </c>
      <c r="J6137" s="12">
        <v>0</v>
      </c>
      <c r="K6137" s="12">
        <v>0</v>
      </c>
      <c r="L6137" s="12">
        <v>0</v>
      </c>
      <c r="M6137" s="12">
        <v>0</v>
      </c>
      <c r="N6137" s="12">
        <v>0</v>
      </c>
    </row>
    <row r="6138" spans="1:14">
      <c r="A6138" s="21" t="s">
        <v>1694</v>
      </c>
      <c r="B6138" s="12">
        <v>63</v>
      </c>
      <c r="C6138" s="12">
        <v>119</v>
      </c>
      <c r="D6138" s="12" t="s">
        <v>577</v>
      </c>
      <c r="E6138" s="12">
        <v>50</v>
      </c>
      <c r="F6138" s="12">
        <v>5</v>
      </c>
      <c r="G6138" s="14">
        <v>30</v>
      </c>
      <c r="H6138" s="12">
        <v>0</v>
      </c>
      <c r="I6138" s="12">
        <v>246</v>
      </c>
      <c r="J6138" s="12">
        <v>0</v>
      </c>
      <c r="K6138" s="12">
        <v>0</v>
      </c>
      <c r="L6138" s="12">
        <v>0</v>
      </c>
      <c r="M6138" s="12">
        <v>0</v>
      </c>
      <c r="N6138" s="12">
        <v>0</v>
      </c>
    </row>
    <row r="6139" spans="1:14">
      <c r="A6139" s="21" t="s">
        <v>1694</v>
      </c>
      <c r="B6139" s="12">
        <v>63</v>
      </c>
      <c r="C6139" s="12">
        <v>119</v>
      </c>
      <c r="D6139" s="12" t="s">
        <v>590</v>
      </c>
      <c r="E6139" s="12">
        <v>50</v>
      </c>
      <c r="F6139" s="12">
        <v>5</v>
      </c>
      <c r="G6139" s="14">
        <v>30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1" spans="1:14">
      <c r="A6141" s="11" t="s">
        <v>1695</v>
      </c>
    </row>
    <row r="6142" spans="1:14">
      <c r="A6142" s="21" t="s">
        <v>1696</v>
      </c>
      <c r="B6142" s="12">
        <v>50</v>
      </c>
      <c r="C6142" s="12">
        <v>45</v>
      </c>
      <c r="D6142" s="12" t="s">
        <v>579</v>
      </c>
      <c r="E6142" s="12">
        <v>60</v>
      </c>
      <c r="F6142" s="12">
        <v>15</v>
      </c>
      <c r="G6142" s="12">
        <v>80</v>
      </c>
      <c r="H6142" s="12">
        <v>0</v>
      </c>
      <c r="I6142" s="12">
        <v>246</v>
      </c>
      <c r="J6142" s="12">
        <v>0</v>
      </c>
      <c r="K6142" s="12">
        <v>0</v>
      </c>
      <c r="L6142" s="12">
        <v>0</v>
      </c>
      <c r="M6142" s="12">
        <v>0</v>
      </c>
      <c r="N6142" s="12">
        <v>0</v>
      </c>
    </row>
    <row r="6143" spans="1:14">
      <c r="A6143" s="21" t="s">
        <v>1697</v>
      </c>
      <c r="B6143" s="12">
        <v>50</v>
      </c>
      <c r="C6143" s="12">
        <v>45</v>
      </c>
      <c r="D6143" s="12" t="s">
        <v>577</v>
      </c>
      <c r="E6143" s="12">
        <v>60</v>
      </c>
      <c r="F6143" s="12">
        <v>15</v>
      </c>
      <c r="G6143" s="12">
        <v>80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>
      <c r="A6144" s="21" t="s">
        <v>1697</v>
      </c>
      <c r="B6144" s="12">
        <v>50</v>
      </c>
      <c r="C6144" s="12">
        <v>45</v>
      </c>
      <c r="D6144" s="12" t="s">
        <v>590</v>
      </c>
      <c r="E6144" s="12">
        <v>60</v>
      </c>
      <c r="F6144" s="12">
        <v>15</v>
      </c>
      <c r="G6144" s="12">
        <v>80</v>
      </c>
      <c r="H6144" s="12">
        <v>0</v>
      </c>
      <c r="I6144" s="12">
        <v>246</v>
      </c>
      <c r="J6144" s="12">
        <v>0</v>
      </c>
      <c r="K6144" s="12">
        <v>0</v>
      </c>
      <c r="L6144" s="12">
        <v>0</v>
      </c>
      <c r="M6144" s="12">
        <v>0</v>
      </c>
      <c r="N6144" s="12">
        <v>0</v>
      </c>
    </row>
    <row r="6145" spans="1:14">
      <c r="A6145" s="21" t="s">
        <v>1697</v>
      </c>
      <c r="B6145" s="12">
        <v>50</v>
      </c>
      <c r="C6145" s="12">
        <v>45</v>
      </c>
      <c r="D6145" s="12" t="s">
        <v>582</v>
      </c>
      <c r="E6145" s="12">
        <v>60</v>
      </c>
      <c r="F6145" s="12">
        <v>3</v>
      </c>
      <c r="G6145" s="12">
        <v>80</v>
      </c>
      <c r="H6145" s="12">
        <v>0</v>
      </c>
      <c r="I6145" s="12">
        <v>246</v>
      </c>
      <c r="J6145" s="12">
        <v>0</v>
      </c>
      <c r="K6145" s="12">
        <v>0</v>
      </c>
      <c r="L6145" s="12">
        <v>0</v>
      </c>
      <c r="M6145" s="12">
        <v>0</v>
      </c>
      <c r="N6145" s="12">
        <v>0</v>
      </c>
    </row>
    <row r="6146" spans="1:14">
      <c r="A6146" s="21" t="s">
        <v>1697</v>
      </c>
      <c r="B6146" s="12">
        <v>50</v>
      </c>
      <c r="C6146" s="12">
        <v>45</v>
      </c>
      <c r="D6146" s="12" t="s">
        <v>578</v>
      </c>
      <c r="E6146" s="12">
        <v>60</v>
      </c>
      <c r="F6146" s="12">
        <v>1</v>
      </c>
      <c r="G6146" s="12">
        <v>80</v>
      </c>
      <c r="H6146" s="12">
        <v>0</v>
      </c>
      <c r="I6146" s="12">
        <v>246</v>
      </c>
      <c r="J6146" s="12">
        <v>0</v>
      </c>
      <c r="K6146" s="12">
        <v>0</v>
      </c>
      <c r="L6146" s="12">
        <v>0</v>
      </c>
      <c r="M6146" s="12">
        <v>0</v>
      </c>
      <c r="N6146" s="12">
        <v>0</v>
      </c>
    </row>
    <row r="6147" spans="1:14">
      <c r="A6147" s="21" t="s">
        <v>1697</v>
      </c>
      <c r="B6147" s="12">
        <v>50</v>
      </c>
      <c r="C6147" s="12">
        <v>45</v>
      </c>
      <c r="D6147" s="12" t="s">
        <v>576</v>
      </c>
      <c r="E6147" s="12">
        <v>60</v>
      </c>
      <c r="F6147" s="12">
        <v>1</v>
      </c>
      <c r="G6147" s="12">
        <v>80</v>
      </c>
      <c r="H6147" s="12">
        <v>0</v>
      </c>
      <c r="I6147" s="12">
        <v>246</v>
      </c>
      <c r="J6147" s="12">
        <v>0</v>
      </c>
      <c r="K6147" s="12">
        <v>0</v>
      </c>
      <c r="L6147" s="12">
        <v>0</v>
      </c>
      <c r="M6147" s="12">
        <v>0</v>
      </c>
      <c r="N6147" s="12">
        <v>0</v>
      </c>
    </row>
    <row r="6148" spans="1:14">
      <c r="A6148" s="21" t="s">
        <v>1697</v>
      </c>
      <c r="B6148" s="12">
        <v>50</v>
      </c>
      <c r="C6148" s="12">
        <v>45</v>
      </c>
      <c r="D6148" s="12" t="s">
        <v>589</v>
      </c>
      <c r="E6148" s="12">
        <v>60</v>
      </c>
      <c r="F6148" s="12">
        <v>2</v>
      </c>
      <c r="G6148" s="12">
        <v>80</v>
      </c>
      <c r="H6148" s="12">
        <v>0</v>
      </c>
      <c r="I6148" s="12">
        <v>246</v>
      </c>
      <c r="J6148" s="12">
        <v>0</v>
      </c>
      <c r="K6148" s="12">
        <v>0</v>
      </c>
      <c r="L6148" s="12">
        <v>0</v>
      </c>
      <c r="M6148" s="12">
        <v>0</v>
      </c>
      <c r="N6148" s="12">
        <v>0</v>
      </c>
    </row>
    <row r="6149" spans="1:14" s="18" customFormat="1">
      <c r="A6149" s="17" t="s">
        <v>1697</v>
      </c>
      <c r="B6149" s="18">
        <v>50</v>
      </c>
      <c r="C6149" s="18">
        <v>45</v>
      </c>
      <c r="D6149" s="18" t="s">
        <v>1123</v>
      </c>
      <c r="E6149" s="18">
        <v>60</v>
      </c>
      <c r="F6149" s="18">
        <v>4</v>
      </c>
      <c r="G6149" s="18">
        <v>30</v>
      </c>
      <c r="H6149" s="18">
        <v>0</v>
      </c>
      <c r="I6149" s="18">
        <v>249</v>
      </c>
      <c r="J6149" s="18">
        <v>0</v>
      </c>
      <c r="K6149" s="18">
        <v>0</v>
      </c>
      <c r="L6149" s="12">
        <v>0</v>
      </c>
      <c r="M6149" s="12">
        <v>0</v>
      </c>
      <c r="N6149" s="12">
        <v>0</v>
      </c>
    </row>
    <row r="6150" spans="1:14" s="18" customFormat="1">
      <c r="A6150" s="17" t="s">
        <v>1697</v>
      </c>
      <c r="B6150" s="18">
        <v>50</v>
      </c>
      <c r="C6150" s="18">
        <v>45</v>
      </c>
      <c r="D6150" s="18" t="s">
        <v>1610</v>
      </c>
      <c r="E6150" s="18">
        <v>60</v>
      </c>
      <c r="F6150" s="18">
        <v>1</v>
      </c>
      <c r="G6150" s="18">
        <v>60</v>
      </c>
      <c r="H6150" s="18">
        <v>0</v>
      </c>
      <c r="I6150" s="18">
        <v>249</v>
      </c>
      <c r="J6150" s="18">
        <v>0</v>
      </c>
      <c r="K6150" s="18">
        <v>0</v>
      </c>
      <c r="L6150" s="12">
        <v>0</v>
      </c>
      <c r="M6150" s="12">
        <v>0</v>
      </c>
      <c r="N6150" s="12">
        <v>0</v>
      </c>
    </row>
    <row r="6151" spans="1:14" s="18" customFormat="1">
      <c r="A6151" s="17" t="s">
        <v>1697</v>
      </c>
      <c r="B6151" s="18">
        <v>50</v>
      </c>
      <c r="C6151" s="18">
        <v>45</v>
      </c>
      <c r="D6151" s="18" t="s">
        <v>1119</v>
      </c>
      <c r="E6151" s="18">
        <v>60</v>
      </c>
      <c r="F6151" s="18">
        <v>2</v>
      </c>
      <c r="G6151" s="18">
        <v>60</v>
      </c>
      <c r="H6151" s="18">
        <v>0</v>
      </c>
      <c r="I6151" s="18">
        <v>249</v>
      </c>
      <c r="J6151" s="18">
        <v>0</v>
      </c>
      <c r="K6151" s="18">
        <v>0</v>
      </c>
      <c r="L6151" s="12">
        <v>0</v>
      </c>
      <c r="M6151" s="12">
        <v>0</v>
      </c>
      <c r="N6151" s="12">
        <v>0</v>
      </c>
    </row>
    <row r="6152" spans="1:14" s="18" customFormat="1">
      <c r="A6152" s="17" t="s">
        <v>1697</v>
      </c>
      <c r="B6152" s="18">
        <v>50</v>
      </c>
      <c r="C6152" s="18">
        <v>45</v>
      </c>
      <c r="D6152" s="18" t="s">
        <v>1686</v>
      </c>
      <c r="E6152" s="18">
        <v>60</v>
      </c>
      <c r="F6152" s="18">
        <v>2</v>
      </c>
      <c r="G6152" s="18">
        <v>60</v>
      </c>
      <c r="H6152" s="18">
        <v>0</v>
      </c>
      <c r="I6152" s="18">
        <v>249</v>
      </c>
      <c r="J6152" s="18">
        <v>0</v>
      </c>
      <c r="K6152" s="18">
        <v>0</v>
      </c>
      <c r="L6152" s="12">
        <v>0</v>
      </c>
      <c r="M6152" s="12">
        <v>0</v>
      </c>
      <c r="N6152" s="12">
        <v>0</v>
      </c>
    </row>
    <row r="6153" spans="1:14" s="18" customFormat="1">
      <c r="A6153" s="17" t="s">
        <v>1697</v>
      </c>
      <c r="B6153" s="18">
        <v>50</v>
      </c>
      <c r="C6153" s="18">
        <v>45</v>
      </c>
      <c r="D6153" s="18" t="s">
        <v>1687</v>
      </c>
      <c r="E6153" s="18">
        <v>60</v>
      </c>
      <c r="F6153" s="18">
        <v>1</v>
      </c>
      <c r="G6153" s="18">
        <v>60</v>
      </c>
      <c r="H6153" s="18">
        <v>0</v>
      </c>
      <c r="I6153" s="18">
        <v>249</v>
      </c>
      <c r="J6153" s="18">
        <v>0</v>
      </c>
      <c r="K6153" s="18">
        <v>0</v>
      </c>
      <c r="L6153" s="12">
        <v>0</v>
      </c>
      <c r="M6153" s="12">
        <v>0</v>
      </c>
      <c r="N6153" s="12">
        <v>0</v>
      </c>
    </row>
    <row r="6154" spans="1:14" s="18" customFormat="1">
      <c r="A6154" s="17" t="s">
        <v>1697</v>
      </c>
      <c r="B6154" s="18">
        <v>50</v>
      </c>
      <c r="C6154" s="18">
        <v>45</v>
      </c>
      <c r="D6154" s="18" t="s">
        <v>1672</v>
      </c>
      <c r="E6154" s="18">
        <v>60</v>
      </c>
      <c r="F6154" s="18">
        <v>1</v>
      </c>
      <c r="G6154" s="18">
        <v>60</v>
      </c>
      <c r="H6154" s="18">
        <v>0</v>
      </c>
      <c r="I6154" s="18">
        <v>249</v>
      </c>
      <c r="J6154" s="18">
        <v>0</v>
      </c>
      <c r="K6154" s="18">
        <v>0</v>
      </c>
      <c r="L6154" s="12">
        <v>0</v>
      </c>
      <c r="M6154" s="12">
        <v>0</v>
      </c>
      <c r="N6154" s="12">
        <v>0</v>
      </c>
    </row>
    <row r="6155" spans="1:14" s="18" customFormat="1">
      <c r="A6155" s="17" t="s">
        <v>1697</v>
      </c>
      <c r="B6155" s="18">
        <v>50</v>
      </c>
      <c r="C6155" s="18">
        <v>45</v>
      </c>
      <c r="D6155" s="18" t="s">
        <v>1145</v>
      </c>
      <c r="E6155" s="18">
        <v>60</v>
      </c>
      <c r="F6155" s="18">
        <v>1</v>
      </c>
      <c r="G6155" s="18">
        <v>60</v>
      </c>
      <c r="H6155" s="18">
        <v>0</v>
      </c>
      <c r="I6155" s="18">
        <v>249</v>
      </c>
      <c r="J6155" s="18">
        <v>0</v>
      </c>
      <c r="K6155" s="18">
        <v>0</v>
      </c>
      <c r="L6155" s="12">
        <v>0</v>
      </c>
      <c r="M6155" s="12">
        <v>0</v>
      </c>
      <c r="N6155" s="12">
        <v>0</v>
      </c>
    </row>
    <row r="6156" spans="1:14" s="18" customFormat="1">
      <c r="A6156" s="17" t="s">
        <v>1697</v>
      </c>
      <c r="B6156" s="18">
        <v>50</v>
      </c>
      <c r="C6156" s="18">
        <v>45</v>
      </c>
      <c r="D6156" s="18" t="s">
        <v>1698</v>
      </c>
      <c r="E6156" s="18">
        <v>60</v>
      </c>
      <c r="F6156" s="18">
        <v>1</v>
      </c>
      <c r="G6156" s="18">
        <v>60</v>
      </c>
      <c r="H6156" s="18">
        <v>0</v>
      </c>
      <c r="I6156" s="18">
        <v>249</v>
      </c>
      <c r="J6156" s="18">
        <v>0</v>
      </c>
      <c r="K6156" s="18">
        <v>0</v>
      </c>
      <c r="L6156" s="12">
        <v>0</v>
      </c>
      <c r="M6156" s="12">
        <v>0</v>
      </c>
      <c r="N6156" s="12">
        <v>0</v>
      </c>
    </row>
    <row r="6157" spans="1:14">
      <c r="A6157" s="21" t="s">
        <v>1696</v>
      </c>
      <c r="B6157" s="12">
        <v>68</v>
      </c>
      <c r="C6157" s="12">
        <v>65</v>
      </c>
      <c r="D6157" s="12" t="s">
        <v>579</v>
      </c>
      <c r="E6157" s="12">
        <v>20</v>
      </c>
      <c r="F6157" s="12">
        <v>5</v>
      </c>
      <c r="G6157" s="14">
        <v>30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>
      <c r="A6158" s="21" t="s">
        <v>1697</v>
      </c>
      <c r="B6158" s="12">
        <v>68</v>
      </c>
      <c r="C6158" s="12">
        <v>65</v>
      </c>
      <c r="D6158" s="12" t="s">
        <v>577</v>
      </c>
      <c r="E6158" s="12">
        <v>20</v>
      </c>
      <c r="F6158" s="12">
        <v>5</v>
      </c>
      <c r="G6158" s="14">
        <v>30</v>
      </c>
      <c r="H6158" s="12">
        <v>0</v>
      </c>
      <c r="I6158" s="12">
        <v>246</v>
      </c>
      <c r="J6158" s="12">
        <v>0</v>
      </c>
      <c r="K6158" s="12">
        <v>0</v>
      </c>
      <c r="L6158" s="12">
        <v>0</v>
      </c>
      <c r="M6158" s="12">
        <v>0</v>
      </c>
      <c r="N6158" s="12">
        <v>0</v>
      </c>
    </row>
    <row r="6159" spans="1:14">
      <c r="A6159" s="21" t="s">
        <v>1697</v>
      </c>
      <c r="B6159" s="12">
        <v>68</v>
      </c>
      <c r="C6159" s="12">
        <v>65</v>
      </c>
      <c r="D6159" s="12" t="s">
        <v>590</v>
      </c>
      <c r="E6159" s="12">
        <v>20</v>
      </c>
      <c r="F6159" s="12">
        <v>5</v>
      </c>
      <c r="G6159" s="14">
        <v>30</v>
      </c>
      <c r="H6159" s="12">
        <v>0</v>
      </c>
      <c r="I6159" s="12">
        <v>246</v>
      </c>
      <c r="J6159" s="12">
        <v>0</v>
      </c>
      <c r="K6159" s="12">
        <v>0</v>
      </c>
      <c r="L6159" s="12">
        <v>0</v>
      </c>
      <c r="M6159" s="12">
        <v>0</v>
      </c>
      <c r="N6159" s="12">
        <v>0</v>
      </c>
    </row>
    <row r="6160" spans="1:14">
      <c r="A6160" s="21" t="s">
        <v>1697</v>
      </c>
      <c r="B6160" s="12">
        <v>68</v>
      </c>
      <c r="C6160" s="12">
        <v>65</v>
      </c>
      <c r="D6160" s="12" t="s">
        <v>582</v>
      </c>
      <c r="E6160" s="12">
        <v>20</v>
      </c>
      <c r="F6160" s="12">
        <v>5</v>
      </c>
      <c r="G6160" s="14">
        <v>30</v>
      </c>
      <c r="H6160" s="12">
        <v>0</v>
      </c>
      <c r="I6160" s="12">
        <v>246</v>
      </c>
      <c r="J6160" s="12">
        <v>0</v>
      </c>
      <c r="K6160" s="12">
        <v>0</v>
      </c>
      <c r="L6160" s="12">
        <v>0</v>
      </c>
      <c r="M6160" s="12">
        <v>0</v>
      </c>
      <c r="N6160" s="12">
        <v>0</v>
      </c>
    </row>
    <row r="6161" spans="1:14">
      <c r="A6161" s="21" t="s">
        <v>1696</v>
      </c>
      <c r="B6161" s="12">
        <v>31</v>
      </c>
      <c r="C6161" s="12">
        <v>63</v>
      </c>
      <c r="D6161" s="12" t="s">
        <v>579</v>
      </c>
      <c r="E6161" s="12">
        <v>20</v>
      </c>
      <c r="F6161" s="12">
        <v>5</v>
      </c>
      <c r="G6161" s="14">
        <v>30</v>
      </c>
      <c r="H6161" s="12">
        <v>0</v>
      </c>
      <c r="I6161" s="12">
        <v>246</v>
      </c>
      <c r="J6161" s="12">
        <v>0</v>
      </c>
      <c r="K6161" s="12">
        <v>0</v>
      </c>
      <c r="L6161" s="12">
        <v>0</v>
      </c>
      <c r="M6161" s="12">
        <v>0</v>
      </c>
      <c r="N6161" s="12">
        <v>0</v>
      </c>
    </row>
    <row r="6162" spans="1:14">
      <c r="A6162" s="21" t="s">
        <v>1697</v>
      </c>
      <c r="B6162" s="12">
        <v>31</v>
      </c>
      <c r="C6162" s="12">
        <v>63</v>
      </c>
      <c r="D6162" s="12" t="s">
        <v>577</v>
      </c>
      <c r="E6162" s="12">
        <v>20</v>
      </c>
      <c r="F6162" s="12">
        <v>5</v>
      </c>
      <c r="G6162" s="14">
        <v>30</v>
      </c>
      <c r="H6162" s="12">
        <v>0</v>
      </c>
      <c r="I6162" s="12">
        <v>246</v>
      </c>
      <c r="J6162" s="12">
        <v>0</v>
      </c>
      <c r="K6162" s="12">
        <v>0</v>
      </c>
      <c r="L6162" s="12">
        <v>0</v>
      </c>
      <c r="M6162" s="12">
        <v>0</v>
      </c>
      <c r="N6162" s="12">
        <v>0</v>
      </c>
    </row>
    <row r="6163" spans="1:14">
      <c r="A6163" s="21" t="s">
        <v>1697</v>
      </c>
      <c r="B6163" s="12">
        <v>31</v>
      </c>
      <c r="C6163" s="12">
        <v>63</v>
      </c>
      <c r="D6163" s="12" t="s">
        <v>590</v>
      </c>
      <c r="E6163" s="12">
        <v>20</v>
      </c>
      <c r="F6163" s="12">
        <v>5</v>
      </c>
      <c r="G6163" s="14">
        <v>30</v>
      </c>
      <c r="H6163" s="12">
        <v>0</v>
      </c>
      <c r="I6163" s="12">
        <v>246</v>
      </c>
      <c r="J6163" s="12">
        <v>0</v>
      </c>
      <c r="K6163" s="12">
        <v>0</v>
      </c>
      <c r="L6163" s="12">
        <v>0</v>
      </c>
      <c r="M6163" s="12">
        <v>0</v>
      </c>
      <c r="N6163" s="12">
        <v>0</v>
      </c>
    </row>
    <row r="6164" spans="1:14">
      <c r="A6164" s="21" t="s">
        <v>1697</v>
      </c>
      <c r="B6164" s="12">
        <v>31</v>
      </c>
      <c r="C6164" s="12">
        <v>63</v>
      </c>
      <c r="D6164" s="12" t="s">
        <v>582</v>
      </c>
      <c r="E6164" s="12">
        <v>20</v>
      </c>
      <c r="F6164" s="12">
        <v>5</v>
      </c>
      <c r="G6164" s="14">
        <v>30</v>
      </c>
      <c r="H6164" s="12">
        <v>0</v>
      </c>
      <c r="I6164" s="12">
        <v>246</v>
      </c>
      <c r="J6164" s="12">
        <v>0</v>
      </c>
      <c r="K6164" s="12">
        <v>0</v>
      </c>
      <c r="L6164" s="12">
        <v>0</v>
      </c>
      <c r="M6164" s="12">
        <v>0</v>
      </c>
      <c r="N6164" s="12">
        <v>0</v>
      </c>
    </row>
    <row r="6165" spans="1:14">
      <c r="A6165" s="21" t="s">
        <v>1696</v>
      </c>
      <c r="B6165" s="12">
        <v>60</v>
      </c>
      <c r="C6165" s="12">
        <v>30</v>
      </c>
      <c r="D6165" s="12" t="s">
        <v>579</v>
      </c>
      <c r="E6165" s="12">
        <v>20</v>
      </c>
      <c r="F6165" s="12">
        <v>5</v>
      </c>
      <c r="G6165" s="14">
        <v>30</v>
      </c>
      <c r="H6165" s="12">
        <v>0</v>
      </c>
      <c r="I6165" s="12">
        <v>246</v>
      </c>
      <c r="J6165" s="12">
        <v>0</v>
      </c>
      <c r="K6165" s="12">
        <v>0</v>
      </c>
      <c r="L6165" s="12">
        <v>0</v>
      </c>
      <c r="M6165" s="12">
        <v>0</v>
      </c>
      <c r="N6165" s="12">
        <v>0</v>
      </c>
    </row>
    <row r="6166" spans="1:14">
      <c r="A6166" s="21" t="s">
        <v>1697</v>
      </c>
      <c r="B6166" s="12">
        <v>60</v>
      </c>
      <c r="C6166" s="12">
        <v>30</v>
      </c>
      <c r="D6166" s="12" t="s">
        <v>577</v>
      </c>
      <c r="E6166" s="12">
        <v>20</v>
      </c>
      <c r="F6166" s="12">
        <v>5</v>
      </c>
      <c r="G6166" s="14">
        <v>30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1" t="s">
        <v>1697</v>
      </c>
      <c r="B6167" s="12">
        <v>60</v>
      </c>
      <c r="C6167" s="12">
        <v>30</v>
      </c>
      <c r="D6167" s="12" t="s">
        <v>590</v>
      </c>
      <c r="E6167" s="12">
        <v>20</v>
      </c>
      <c r="F6167" s="12">
        <v>5</v>
      </c>
      <c r="G6167" s="14">
        <v>30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8" spans="1:14">
      <c r="A6168" s="21" t="s">
        <v>1697</v>
      </c>
      <c r="B6168" s="12">
        <v>60</v>
      </c>
      <c r="C6168" s="12">
        <v>30</v>
      </c>
      <c r="D6168" s="12" t="s">
        <v>582</v>
      </c>
      <c r="E6168" s="12">
        <v>20</v>
      </c>
      <c r="F6168" s="12">
        <v>5</v>
      </c>
      <c r="G6168" s="14">
        <v>30</v>
      </c>
      <c r="H6168" s="12">
        <v>0</v>
      </c>
      <c r="I6168" s="12">
        <v>246</v>
      </c>
      <c r="J6168" s="12">
        <v>0</v>
      </c>
      <c r="K6168" s="12">
        <v>0</v>
      </c>
      <c r="L6168" s="12">
        <v>0</v>
      </c>
      <c r="M6168" s="12">
        <v>0</v>
      </c>
      <c r="N6168" s="12">
        <v>0</v>
      </c>
    </row>
    <row r="6169" spans="1:14">
      <c r="A6169" s="21" t="s">
        <v>1696</v>
      </c>
      <c r="B6169" s="12">
        <v>34</v>
      </c>
      <c r="C6169" s="12">
        <v>34</v>
      </c>
      <c r="D6169" s="12" t="s">
        <v>579</v>
      </c>
      <c r="E6169" s="12">
        <v>20</v>
      </c>
      <c r="F6169" s="12">
        <v>5</v>
      </c>
      <c r="G6169" s="14">
        <v>30</v>
      </c>
      <c r="H6169" s="12">
        <v>0</v>
      </c>
      <c r="I6169" s="12">
        <v>246</v>
      </c>
      <c r="J6169" s="12">
        <v>0</v>
      </c>
      <c r="K6169" s="12">
        <v>0</v>
      </c>
      <c r="L6169" s="12">
        <v>0</v>
      </c>
      <c r="M6169" s="12">
        <v>0</v>
      </c>
      <c r="N6169" s="12">
        <v>0</v>
      </c>
    </row>
    <row r="6170" spans="1:14">
      <c r="A6170" s="21" t="s">
        <v>1697</v>
      </c>
      <c r="B6170" s="12">
        <v>34</v>
      </c>
      <c r="C6170" s="12">
        <v>34</v>
      </c>
      <c r="D6170" s="12" t="s">
        <v>577</v>
      </c>
      <c r="E6170" s="12">
        <v>20</v>
      </c>
      <c r="F6170" s="12">
        <v>5</v>
      </c>
      <c r="G6170" s="14">
        <v>30</v>
      </c>
      <c r="H6170" s="12">
        <v>0</v>
      </c>
      <c r="I6170" s="12">
        <v>246</v>
      </c>
      <c r="J6170" s="12">
        <v>0</v>
      </c>
      <c r="K6170" s="12">
        <v>0</v>
      </c>
      <c r="L6170" s="12">
        <v>0</v>
      </c>
      <c r="M6170" s="12">
        <v>0</v>
      </c>
      <c r="N6170" s="12">
        <v>0</v>
      </c>
    </row>
    <row r="6171" spans="1:14">
      <c r="A6171" s="21" t="s">
        <v>1697</v>
      </c>
      <c r="B6171" s="12">
        <v>34</v>
      </c>
      <c r="C6171" s="12">
        <v>34</v>
      </c>
      <c r="D6171" s="12" t="s">
        <v>590</v>
      </c>
      <c r="E6171" s="12">
        <v>20</v>
      </c>
      <c r="F6171" s="12">
        <v>5</v>
      </c>
      <c r="G6171" s="14">
        <v>30</v>
      </c>
      <c r="H6171" s="12">
        <v>0</v>
      </c>
      <c r="I6171" s="12">
        <v>246</v>
      </c>
      <c r="J6171" s="12">
        <v>0</v>
      </c>
      <c r="K6171" s="12">
        <v>0</v>
      </c>
      <c r="L6171" s="12">
        <v>0</v>
      </c>
      <c r="M6171" s="12">
        <v>0</v>
      </c>
      <c r="N6171" s="12">
        <v>0</v>
      </c>
    </row>
    <row r="6172" spans="1:14">
      <c r="A6172" s="21" t="s">
        <v>1697</v>
      </c>
      <c r="B6172" s="12">
        <v>34</v>
      </c>
      <c r="C6172" s="12">
        <v>34</v>
      </c>
      <c r="D6172" s="12" t="s">
        <v>582</v>
      </c>
      <c r="E6172" s="12">
        <v>20</v>
      </c>
      <c r="F6172" s="12">
        <v>5</v>
      </c>
      <c r="G6172" s="14">
        <v>30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4" spans="1:14">
      <c r="A6174" s="11" t="s">
        <v>1699</v>
      </c>
    </row>
    <row r="6175" spans="1:14">
      <c r="A6175" s="21" t="s">
        <v>1700</v>
      </c>
      <c r="B6175" s="12">
        <v>41</v>
      </c>
      <c r="C6175" s="12">
        <v>44</v>
      </c>
      <c r="D6175" s="12" t="s">
        <v>579</v>
      </c>
      <c r="E6175" s="12">
        <v>100</v>
      </c>
      <c r="F6175" s="12">
        <v>20</v>
      </c>
      <c r="G6175" s="12">
        <v>80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1" t="s">
        <v>1700</v>
      </c>
      <c r="B6176" s="12">
        <v>41</v>
      </c>
      <c r="C6176" s="12">
        <v>44</v>
      </c>
      <c r="D6176" s="12" t="s">
        <v>577</v>
      </c>
      <c r="E6176" s="12">
        <v>100</v>
      </c>
      <c r="F6176" s="12">
        <v>20</v>
      </c>
      <c r="G6176" s="12">
        <v>80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1" t="s">
        <v>1700</v>
      </c>
      <c r="B6177" s="12">
        <v>41</v>
      </c>
      <c r="C6177" s="12">
        <v>44</v>
      </c>
      <c r="D6177" s="12" t="s">
        <v>590</v>
      </c>
      <c r="E6177" s="12">
        <v>100</v>
      </c>
      <c r="F6177" s="12">
        <v>40</v>
      </c>
      <c r="G6177" s="12">
        <v>80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1" t="s">
        <v>1700</v>
      </c>
      <c r="B6178" s="12">
        <v>41</v>
      </c>
      <c r="C6178" s="12">
        <v>44</v>
      </c>
      <c r="D6178" s="12" t="s">
        <v>582</v>
      </c>
      <c r="E6178" s="12">
        <v>100</v>
      </c>
      <c r="F6178" s="12">
        <v>2</v>
      </c>
      <c r="G6178" s="12">
        <v>80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1" t="s">
        <v>1700</v>
      </c>
      <c r="B6179" s="12">
        <v>41</v>
      </c>
      <c r="C6179" s="12">
        <v>44</v>
      </c>
      <c r="D6179" s="12" t="s">
        <v>574</v>
      </c>
      <c r="E6179" s="12">
        <v>100</v>
      </c>
      <c r="F6179" s="12">
        <v>40</v>
      </c>
      <c r="G6179" s="12">
        <v>80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1" t="s">
        <v>1700</v>
      </c>
      <c r="B6180" s="12">
        <v>41</v>
      </c>
      <c r="C6180" s="12">
        <v>44</v>
      </c>
      <c r="D6180" s="12" t="s">
        <v>545</v>
      </c>
      <c r="E6180" s="12">
        <v>100</v>
      </c>
      <c r="F6180" s="12">
        <v>15</v>
      </c>
      <c r="G6180" s="12">
        <v>80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>
      <c r="A6181" s="21" t="s">
        <v>1700</v>
      </c>
      <c r="B6181" s="12">
        <v>41</v>
      </c>
      <c r="C6181" s="12">
        <v>44</v>
      </c>
      <c r="D6181" s="12" t="s">
        <v>544</v>
      </c>
      <c r="E6181" s="12">
        <v>100</v>
      </c>
      <c r="F6181" s="12">
        <v>15</v>
      </c>
      <c r="G6181" s="12">
        <v>80</v>
      </c>
      <c r="H6181" s="12">
        <v>0</v>
      </c>
      <c r="I6181" s="12">
        <v>246</v>
      </c>
      <c r="J6181" s="12">
        <v>0</v>
      </c>
    </row>
    <row r="6182" spans="1:14">
      <c r="A6182" s="21" t="s">
        <v>1700</v>
      </c>
      <c r="B6182" s="12">
        <v>41</v>
      </c>
      <c r="C6182" s="12">
        <v>44</v>
      </c>
      <c r="D6182" s="12" t="s">
        <v>578</v>
      </c>
      <c r="E6182" s="12">
        <v>100</v>
      </c>
      <c r="F6182" s="12">
        <v>1</v>
      </c>
      <c r="G6182" s="12">
        <v>80</v>
      </c>
      <c r="H6182" s="12">
        <v>0</v>
      </c>
      <c r="I6182" s="12">
        <v>246</v>
      </c>
      <c r="J6182" s="12">
        <v>0</v>
      </c>
      <c r="K6182" s="12">
        <v>0</v>
      </c>
      <c r="L6182" s="12">
        <v>0</v>
      </c>
      <c r="M6182" s="12">
        <v>0</v>
      </c>
      <c r="N6182" s="12">
        <v>0</v>
      </c>
    </row>
    <row r="6183" spans="1:14">
      <c r="A6183" s="21" t="s">
        <v>1700</v>
      </c>
      <c r="B6183" s="12">
        <v>41</v>
      </c>
      <c r="C6183" s="12">
        <v>44</v>
      </c>
      <c r="D6183" s="12" t="s">
        <v>576</v>
      </c>
      <c r="E6183" s="12">
        <v>100</v>
      </c>
      <c r="F6183" s="12">
        <v>1</v>
      </c>
      <c r="G6183" s="12">
        <v>80</v>
      </c>
      <c r="H6183" s="12">
        <v>0</v>
      </c>
      <c r="I6183" s="12">
        <v>246</v>
      </c>
      <c r="J6183" s="12">
        <v>0</v>
      </c>
      <c r="K6183" s="12">
        <v>0</v>
      </c>
      <c r="L6183" s="12">
        <v>0</v>
      </c>
      <c r="M6183" s="12">
        <v>0</v>
      </c>
      <c r="N6183" s="12">
        <v>0</v>
      </c>
    </row>
    <row r="6184" spans="1:14">
      <c r="A6184" s="21" t="s">
        <v>1700</v>
      </c>
      <c r="B6184" s="12">
        <v>41</v>
      </c>
      <c r="C6184" s="12">
        <v>44</v>
      </c>
      <c r="D6184" s="12" t="s">
        <v>589</v>
      </c>
      <c r="E6184" s="12">
        <v>100</v>
      </c>
      <c r="F6184" s="12">
        <v>2</v>
      </c>
      <c r="G6184" s="12">
        <v>80</v>
      </c>
      <c r="H6184" s="12">
        <v>0</v>
      </c>
      <c r="I6184" s="12">
        <v>246</v>
      </c>
      <c r="J6184" s="12">
        <v>0</v>
      </c>
      <c r="K6184" s="12">
        <v>0</v>
      </c>
      <c r="L6184" s="12">
        <v>0</v>
      </c>
      <c r="M6184" s="12">
        <v>0</v>
      </c>
      <c r="N6184" s="12">
        <v>0</v>
      </c>
    </row>
    <row r="6185" spans="1:14">
      <c r="A6185" s="21" t="s">
        <v>1700</v>
      </c>
      <c r="B6185" s="12">
        <v>41</v>
      </c>
      <c r="C6185" s="12">
        <v>44</v>
      </c>
      <c r="D6185" s="12" t="s">
        <v>573</v>
      </c>
      <c r="E6185" s="12">
        <v>100</v>
      </c>
      <c r="F6185" s="12">
        <v>2</v>
      </c>
      <c r="G6185" s="12">
        <v>80</v>
      </c>
      <c r="H6185" s="12">
        <v>0</v>
      </c>
      <c r="I6185" s="12">
        <v>246</v>
      </c>
      <c r="J6185" s="12">
        <v>0</v>
      </c>
      <c r="K6185" s="12">
        <v>0</v>
      </c>
      <c r="L6185" s="12">
        <v>0</v>
      </c>
      <c r="M6185" s="12">
        <v>0</v>
      </c>
      <c r="N6185" s="12">
        <v>0</v>
      </c>
    </row>
    <row r="6186" spans="1:14" s="18" customFormat="1">
      <c r="A6186" s="17" t="s">
        <v>1700</v>
      </c>
      <c r="B6186" s="18">
        <v>41</v>
      </c>
      <c r="C6186" s="18">
        <v>44</v>
      </c>
      <c r="D6186" s="18" t="s">
        <v>1123</v>
      </c>
      <c r="E6186" s="18">
        <v>100</v>
      </c>
      <c r="F6186" s="18">
        <v>4</v>
      </c>
      <c r="G6186" s="18">
        <v>30</v>
      </c>
      <c r="H6186" s="18">
        <v>0</v>
      </c>
      <c r="I6186" s="18">
        <v>249</v>
      </c>
      <c r="J6186" s="18">
        <v>0</v>
      </c>
      <c r="K6186" s="18">
        <v>0</v>
      </c>
      <c r="L6186" s="12">
        <v>0</v>
      </c>
      <c r="M6186" s="12">
        <v>0</v>
      </c>
      <c r="N6186" s="12">
        <v>0</v>
      </c>
    </row>
    <row r="6187" spans="1:14" s="18" customFormat="1">
      <c r="A6187" s="17" t="s">
        <v>1700</v>
      </c>
      <c r="B6187" s="18">
        <v>41</v>
      </c>
      <c r="C6187" s="18">
        <v>44</v>
      </c>
      <c r="D6187" s="18" t="s">
        <v>1610</v>
      </c>
      <c r="E6187" s="18">
        <v>100</v>
      </c>
      <c r="F6187" s="18">
        <v>1</v>
      </c>
      <c r="G6187" s="18">
        <v>60</v>
      </c>
      <c r="H6187" s="18">
        <v>0</v>
      </c>
      <c r="I6187" s="18">
        <v>249</v>
      </c>
      <c r="J6187" s="18">
        <v>0</v>
      </c>
      <c r="K6187" s="18">
        <v>0</v>
      </c>
      <c r="L6187" s="12">
        <v>0</v>
      </c>
      <c r="M6187" s="12">
        <v>0</v>
      </c>
      <c r="N6187" s="12">
        <v>0</v>
      </c>
    </row>
    <row r="6188" spans="1:14" s="18" customFormat="1">
      <c r="A6188" s="17" t="s">
        <v>1700</v>
      </c>
      <c r="B6188" s="18">
        <v>41</v>
      </c>
      <c r="C6188" s="18">
        <v>44</v>
      </c>
      <c r="D6188" s="18" t="s">
        <v>1647</v>
      </c>
      <c r="E6188" s="18">
        <v>100</v>
      </c>
      <c r="F6188" s="18">
        <v>2</v>
      </c>
      <c r="G6188" s="18">
        <v>60</v>
      </c>
      <c r="H6188" s="18">
        <v>0</v>
      </c>
      <c r="I6188" s="18">
        <v>249</v>
      </c>
      <c r="J6188" s="18">
        <v>0</v>
      </c>
      <c r="K6188" s="18">
        <v>0</v>
      </c>
      <c r="L6188" s="12">
        <v>0</v>
      </c>
      <c r="M6188" s="12">
        <v>0</v>
      </c>
      <c r="N6188" s="12">
        <v>0</v>
      </c>
    </row>
    <row r="6189" spans="1:14" s="18" customFormat="1">
      <c r="A6189" s="17" t="s">
        <v>1700</v>
      </c>
      <c r="B6189" s="18">
        <v>41</v>
      </c>
      <c r="C6189" s="18">
        <v>44</v>
      </c>
      <c r="D6189" s="18" t="s">
        <v>1686</v>
      </c>
      <c r="E6189" s="18">
        <v>100</v>
      </c>
      <c r="F6189" s="18">
        <v>2</v>
      </c>
      <c r="G6189" s="18">
        <v>60</v>
      </c>
      <c r="H6189" s="18">
        <v>0</v>
      </c>
      <c r="I6189" s="18">
        <v>249</v>
      </c>
      <c r="J6189" s="18">
        <v>0</v>
      </c>
      <c r="K6189" s="18">
        <v>0</v>
      </c>
      <c r="L6189" s="12">
        <v>0</v>
      </c>
      <c r="M6189" s="12">
        <v>0</v>
      </c>
      <c r="N6189" s="12">
        <v>0</v>
      </c>
    </row>
    <row r="6190" spans="1:14" s="18" customFormat="1">
      <c r="A6190" s="17" t="s">
        <v>1700</v>
      </c>
      <c r="B6190" s="18">
        <v>41</v>
      </c>
      <c r="C6190" s="18">
        <v>44</v>
      </c>
      <c r="D6190" s="18" t="s">
        <v>1687</v>
      </c>
      <c r="E6190" s="18">
        <v>100</v>
      </c>
      <c r="F6190" s="18">
        <v>1</v>
      </c>
      <c r="G6190" s="18">
        <v>60</v>
      </c>
      <c r="H6190" s="18">
        <v>0</v>
      </c>
      <c r="I6190" s="18">
        <v>249</v>
      </c>
      <c r="J6190" s="18">
        <v>0</v>
      </c>
      <c r="K6190" s="18">
        <v>0</v>
      </c>
      <c r="L6190" s="12">
        <v>0</v>
      </c>
      <c r="M6190" s="12">
        <v>0</v>
      </c>
      <c r="N6190" s="12">
        <v>0</v>
      </c>
    </row>
    <row r="6191" spans="1:14" s="18" customFormat="1">
      <c r="A6191" s="17" t="s">
        <v>1700</v>
      </c>
      <c r="B6191" s="18">
        <v>41</v>
      </c>
      <c r="C6191" s="18">
        <v>44</v>
      </c>
      <c r="D6191" s="18" t="s">
        <v>1672</v>
      </c>
      <c r="E6191" s="18">
        <v>100</v>
      </c>
      <c r="F6191" s="18">
        <v>1</v>
      </c>
      <c r="G6191" s="18">
        <v>60</v>
      </c>
      <c r="H6191" s="18">
        <v>0</v>
      </c>
      <c r="I6191" s="18">
        <v>249</v>
      </c>
      <c r="J6191" s="18">
        <v>0</v>
      </c>
      <c r="K6191" s="18">
        <v>0</v>
      </c>
      <c r="L6191" s="12">
        <v>0</v>
      </c>
      <c r="M6191" s="12">
        <v>0</v>
      </c>
      <c r="N6191" s="12">
        <v>0</v>
      </c>
    </row>
    <row r="6192" spans="1:14" s="18" customFormat="1">
      <c r="A6192" s="17" t="s">
        <v>1700</v>
      </c>
      <c r="B6192" s="18">
        <v>41</v>
      </c>
      <c r="C6192" s="18">
        <v>44</v>
      </c>
      <c r="D6192" s="18" t="s">
        <v>1145</v>
      </c>
      <c r="E6192" s="18">
        <v>100</v>
      </c>
      <c r="F6192" s="18">
        <v>1</v>
      </c>
      <c r="G6192" s="18">
        <v>60</v>
      </c>
      <c r="H6192" s="18">
        <v>0</v>
      </c>
      <c r="I6192" s="18">
        <v>249</v>
      </c>
      <c r="J6192" s="18">
        <v>0</v>
      </c>
      <c r="K6192" s="18">
        <v>0</v>
      </c>
      <c r="L6192" s="12">
        <v>0</v>
      </c>
      <c r="M6192" s="12">
        <v>0</v>
      </c>
      <c r="N6192" s="12">
        <v>0</v>
      </c>
    </row>
    <row r="6193" spans="1:14" s="18" customFormat="1">
      <c r="A6193" s="17" t="s">
        <v>1700</v>
      </c>
      <c r="B6193" s="18">
        <v>41</v>
      </c>
      <c r="C6193" s="18">
        <v>44</v>
      </c>
      <c r="D6193" s="18" t="s">
        <v>1698</v>
      </c>
      <c r="E6193" s="18">
        <v>100</v>
      </c>
      <c r="F6193" s="18">
        <v>1</v>
      </c>
      <c r="G6193" s="18">
        <v>60</v>
      </c>
      <c r="H6193" s="18">
        <v>0</v>
      </c>
      <c r="I6193" s="18">
        <v>249</v>
      </c>
      <c r="J6193" s="18">
        <v>0</v>
      </c>
      <c r="K6193" s="18">
        <v>0</v>
      </c>
      <c r="L6193" s="12">
        <v>0</v>
      </c>
      <c r="M6193" s="12">
        <v>0</v>
      </c>
      <c r="N6193" s="12">
        <v>0</v>
      </c>
    </row>
    <row r="6194" spans="1:14">
      <c r="A6194" s="21" t="s">
        <v>1700</v>
      </c>
      <c r="B6194" s="12">
        <v>50</v>
      </c>
      <c r="C6194" s="12">
        <v>66</v>
      </c>
      <c r="D6194" s="12" t="s">
        <v>579</v>
      </c>
      <c r="E6194" s="12">
        <v>20</v>
      </c>
      <c r="F6194" s="12">
        <v>5</v>
      </c>
      <c r="G6194" s="14">
        <v>30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>
      <c r="A6195" s="21" t="s">
        <v>1700</v>
      </c>
      <c r="B6195" s="12">
        <v>50</v>
      </c>
      <c r="C6195" s="12">
        <v>66</v>
      </c>
      <c r="D6195" s="12" t="s">
        <v>577</v>
      </c>
      <c r="E6195" s="12">
        <v>20</v>
      </c>
      <c r="F6195" s="12">
        <v>5</v>
      </c>
      <c r="G6195" s="14">
        <v>30</v>
      </c>
      <c r="H6195" s="12">
        <v>0</v>
      </c>
      <c r="I6195" s="12">
        <v>246</v>
      </c>
      <c r="J6195" s="12">
        <v>0</v>
      </c>
      <c r="K6195" s="12">
        <v>0</v>
      </c>
      <c r="L6195" s="12">
        <v>0</v>
      </c>
      <c r="M6195" s="12">
        <v>0</v>
      </c>
      <c r="N6195" s="12">
        <v>0</v>
      </c>
    </row>
    <row r="6196" spans="1:14">
      <c r="A6196" s="21" t="s">
        <v>1700</v>
      </c>
      <c r="B6196" s="12">
        <v>50</v>
      </c>
      <c r="C6196" s="12">
        <v>66</v>
      </c>
      <c r="D6196" s="12" t="s">
        <v>590</v>
      </c>
      <c r="E6196" s="12">
        <v>20</v>
      </c>
      <c r="F6196" s="12">
        <v>5</v>
      </c>
      <c r="G6196" s="14">
        <v>30</v>
      </c>
      <c r="H6196" s="12">
        <v>0</v>
      </c>
      <c r="I6196" s="12">
        <v>246</v>
      </c>
      <c r="J6196" s="12">
        <v>0</v>
      </c>
      <c r="K6196" s="12">
        <v>0</v>
      </c>
      <c r="L6196" s="12">
        <v>0</v>
      </c>
      <c r="M6196" s="12">
        <v>0</v>
      </c>
      <c r="N6196" s="12">
        <v>0</v>
      </c>
    </row>
    <row r="6197" spans="1:14">
      <c r="A6197" s="21" t="s">
        <v>1700</v>
      </c>
      <c r="B6197" s="12">
        <v>50</v>
      </c>
      <c r="C6197" s="12">
        <v>66</v>
      </c>
      <c r="D6197" s="12" t="s">
        <v>582</v>
      </c>
      <c r="E6197" s="12">
        <v>20</v>
      </c>
      <c r="F6197" s="12">
        <v>5</v>
      </c>
      <c r="G6197" s="14">
        <v>30</v>
      </c>
      <c r="H6197" s="12">
        <v>0</v>
      </c>
      <c r="I6197" s="12">
        <v>246</v>
      </c>
      <c r="J6197" s="12">
        <v>0</v>
      </c>
      <c r="K6197" s="12">
        <v>0</v>
      </c>
      <c r="L6197" s="12">
        <v>0</v>
      </c>
      <c r="M6197" s="12">
        <v>0</v>
      </c>
      <c r="N6197" s="12">
        <v>0</v>
      </c>
    </row>
    <row r="6198" spans="1:14">
      <c r="A6198" s="21" t="s">
        <v>1700</v>
      </c>
      <c r="B6198" s="12">
        <v>72</v>
      </c>
      <c r="C6198" s="12">
        <v>58</v>
      </c>
      <c r="D6198" s="12" t="s">
        <v>579</v>
      </c>
      <c r="E6198" s="12">
        <v>20</v>
      </c>
      <c r="F6198" s="12">
        <v>5</v>
      </c>
      <c r="G6198" s="14">
        <v>30</v>
      </c>
      <c r="H6198" s="12">
        <v>0</v>
      </c>
      <c r="I6198" s="12">
        <v>246</v>
      </c>
      <c r="J6198" s="12">
        <v>0</v>
      </c>
      <c r="K6198" s="12">
        <v>0</v>
      </c>
      <c r="L6198" s="12">
        <v>0</v>
      </c>
      <c r="M6198" s="12">
        <v>0</v>
      </c>
      <c r="N6198" s="12">
        <v>0</v>
      </c>
    </row>
    <row r="6199" spans="1:14">
      <c r="A6199" s="21" t="s">
        <v>1700</v>
      </c>
      <c r="B6199" s="12">
        <v>72</v>
      </c>
      <c r="C6199" s="12">
        <v>58</v>
      </c>
      <c r="D6199" s="12" t="s">
        <v>577</v>
      </c>
      <c r="E6199" s="12">
        <v>20</v>
      </c>
      <c r="F6199" s="12">
        <v>5</v>
      </c>
      <c r="G6199" s="14">
        <v>30</v>
      </c>
      <c r="H6199" s="12">
        <v>0</v>
      </c>
      <c r="I6199" s="12">
        <v>246</v>
      </c>
      <c r="J6199" s="12">
        <v>0</v>
      </c>
      <c r="K6199" s="12">
        <v>0</v>
      </c>
      <c r="L6199" s="12">
        <v>0</v>
      </c>
      <c r="M6199" s="12">
        <v>0</v>
      </c>
      <c r="N6199" s="12">
        <v>0</v>
      </c>
    </row>
    <row r="6200" spans="1:14">
      <c r="A6200" s="21" t="s">
        <v>1700</v>
      </c>
      <c r="B6200" s="12">
        <v>72</v>
      </c>
      <c r="C6200" s="12">
        <v>58</v>
      </c>
      <c r="D6200" s="12" t="s">
        <v>590</v>
      </c>
      <c r="E6200" s="12">
        <v>20</v>
      </c>
      <c r="F6200" s="12">
        <v>5</v>
      </c>
      <c r="G6200" s="14">
        <v>30</v>
      </c>
      <c r="H6200" s="12">
        <v>0</v>
      </c>
      <c r="I6200" s="12">
        <v>246</v>
      </c>
      <c r="J6200" s="12">
        <v>0</v>
      </c>
      <c r="K6200" s="12">
        <v>0</v>
      </c>
      <c r="L6200" s="12">
        <v>0</v>
      </c>
      <c r="M6200" s="12">
        <v>0</v>
      </c>
      <c r="N6200" s="12">
        <v>0</v>
      </c>
    </row>
    <row r="6201" spans="1:14">
      <c r="A6201" s="21" t="s">
        <v>1700</v>
      </c>
      <c r="B6201" s="12">
        <v>72</v>
      </c>
      <c r="C6201" s="12">
        <v>58</v>
      </c>
      <c r="D6201" s="12" t="s">
        <v>582</v>
      </c>
      <c r="E6201" s="12">
        <v>20</v>
      </c>
      <c r="F6201" s="12">
        <v>5</v>
      </c>
      <c r="G6201" s="14">
        <v>30</v>
      </c>
      <c r="H6201" s="12">
        <v>0</v>
      </c>
      <c r="I6201" s="12">
        <v>246</v>
      </c>
      <c r="J6201" s="12">
        <v>0</v>
      </c>
      <c r="K6201" s="12">
        <v>0</v>
      </c>
      <c r="L6201" s="12">
        <v>0</v>
      </c>
      <c r="M6201" s="12">
        <v>0</v>
      </c>
      <c r="N6201" s="12">
        <v>0</v>
      </c>
    </row>
    <row r="6202" spans="1:14">
      <c r="A6202" s="21" t="s">
        <v>1700</v>
      </c>
      <c r="B6202" s="12">
        <v>22</v>
      </c>
      <c r="C6202" s="12">
        <v>39</v>
      </c>
      <c r="D6202" s="12" t="s">
        <v>579</v>
      </c>
      <c r="E6202" s="12">
        <v>20</v>
      </c>
      <c r="F6202" s="12">
        <v>5</v>
      </c>
      <c r="G6202" s="14">
        <v>30</v>
      </c>
      <c r="H6202" s="12">
        <v>0</v>
      </c>
      <c r="I6202" s="12">
        <v>246</v>
      </c>
      <c r="J6202" s="12">
        <v>0</v>
      </c>
      <c r="K6202" s="12">
        <v>0</v>
      </c>
      <c r="L6202" s="12">
        <v>0</v>
      </c>
      <c r="M6202" s="12">
        <v>0</v>
      </c>
      <c r="N6202" s="12">
        <v>0</v>
      </c>
    </row>
    <row r="6203" spans="1:14">
      <c r="A6203" s="21" t="s">
        <v>1700</v>
      </c>
      <c r="B6203" s="12">
        <v>22</v>
      </c>
      <c r="C6203" s="12">
        <v>39</v>
      </c>
      <c r="D6203" s="12" t="s">
        <v>577</v>
      </c>
      <c r="E6203" s="12">
        <v>20</v>
      </c>
      <c r="F6203" s="12">
        <v>5</v>
      </c>
      <c r="G6203" s="14">
        <v>30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1" t="s">
        <v>1700</v>
      </c>
      <c r="B6204" s="12">
        <v>22</v>
      </c>
      <c r="C6204" s="12">
        <v>39</v>
      </c>
      <c r="D6204" s="12" t="s">
        <v>590</v>
      </c>
      <c r="E6204" s="12">
        <v>20</v>
      </c>
      <c r="F6204" s="12">
        <v>5</v>
      </c>
      <c r="G6204" s="14">
        <v>30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5" spans="1:14">
      <c r="A6205" s="21" t="s">
        <v>1700</v>
      </c>
      <c r="B6205" s="12">
        <v>22</v>
      </c>
      <c r="C6205" s="12">
        <v>39</v>
      </c>
      <c r="D6205" s="12" t="s">
        <v>582</v>
      </c>
      <c r="E6205" s="12">
        <v>20</v>
      </c>
      <c r="F6205" s="12">
        <v>5</v>
      </c>
      <c r="G6205" s="14">
        <v>30</v>
      </c>
      <c r="H6205" s="12">
        <v>0</v>
      </c>
      <c r="I6205" s="12">
        <v>246</v>
      </c>
      <c r="J6205" s="12">
        <v>0</v>
      </c>
      <c r="K6205" s="12">
        <v>0</v>
      </c>
      <c r="L6205" s="12">
        <v>0</v>
      </c>
      <c r="M6205" s="12">
        <v>0</v>
      </c>
      <c r="N6205" s="12">
        <v>0</v>
      </c>
    </row>
    <row r="6206" spans="1:14">
      <c r="A6206" s="21" t="s">
        <v>1700</v>
      </c>
      <c r="B6206" s="12">
        <v>40</v>
      </c>
      <c r="C6206" s="12">
        <v>22</v>
      </c>
      <c r="D6206" s="12" t="s">
        <v>579</v>
      </c>
      <c r="E6206" s="12">
        <v>20</v>
      </c>
      <c r="F6206" s="12">
        <v>5</v>
      </c>
      <c r="G6206" s="14">
        <v>30</v>
      </c>
      <c r="H6206" s="12">
        <v>0</v>
      </c>
      <c r="I6206" s="12">
        <v>246</v>
      </c>
      <c r="J6206" s="12">
        <v>0</v>
      </c>
      <c r="K6206" s="12">
        <v>0</v>
      </c>
      <c r="L6206" s="12">
        <v>0</v>
      </c>
      <c r="M6206" s="12">
        <v>0</v>
      </c>
      <c r="N6206" s="12">
        <v>0</v>
      </c>
    </row>
    <row r="6207" spans="1:14">
      <c r="A6207" s="21" t="s">
        <v>1700</v>
      </c>
      <c r="B6207" s="12">
        <v>40</v>
      </c>
      <c r="C6207" s="12">
        <v>22</v>
      </c>
      <c r="D6207" s="12" t="s">
        <v>577</v>
      </c>
      <c r="E6207" s="12">
        <v>20</v>
      </c>
      <c r="F6207" s="12">
        <v>5</v>
      </c>
      <c r="G6207" s="14">
        <v>30</v>
      </c>
      <c r="H6207" s="12">
        <v>0</v>
      </c>
      <c r="I6207" s="12">
        <v>246</v>
      </c>
      <c r="J6207" s="12">
        <v>0</v>
      </c>
      <c r="K6207" s="12">
        <v>0</v>
      </c>
      <c r="L6207" s="12">
        <v>0</v>
      </c>
      <c r="M6207" s="12">
        <v>0</v>
      </c>
      <c r="N6207" s="12">
        <v>0</v>
      </c>
    </row>
    <row r="6208" spans="1:14">
      <c r="A6208" s="21" t="s">
        <v>1700</v>
      </c>
      <c r="B6208" s="12">
        <v>40</v>
      </c>
      <c r="C6208" s="12">
        <v>22</v>
      </c>
      <c r="D6208" s="12" t="s">
        <v>590</v>
      </c>
      <c r="E6208" s="12">
        <v>20</v>
      </c>
      <c r="F6208" s="12">
        <v>5</v>
      </c>
      <c r="G6208" s="14">
        <v>30</v>
      </c>
      <c r="H6208" s="12">
        <v>0</v>
      </c>
      <c r="I6208" s="12">
        <v>246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</row>
    <row r="6209" spans="1:14">
      <c r="A6209" s="21" t="s">
        <v>1700</v>
      </c>
      <c r="B6209" s="12">
        <v>40</v>
      </c>
      <c r="C6209" s="12">
        <v>22</v>
      </c>
      <c r="D6209" s="12" t="s">
        <v>582</v>
      </c>
      <c r="E6209" s="12">
        <v>20</v>
      </c>
      <c r="F6209" s="12">
        <v>5</v>
      </c>
      <c r="G6209" s="14">
        <v>30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1" spans="1:14">
      <c r="A6211" s="11" t="s">
        <v>1701</v>
      </c>
    </row>
    <row r="6212" spans="1:14">
      <c r="A6212" s="21" t="s">
        <v>1702</v>
      </c>
      <c r="B6212" s="12">
        <v>150</v>
      </c>
      <c r="C6212" s="12">
        <v>150</v>
      </c>
      <c r="D6212" s="12" t="s">
        <v>579</v>
      </c>
      <c r="E6212" s="12">
        <v>150</v>
      </c>
      <c r="F6212" s="12">
        <v>30</v>
      </c>
      <c r="G6212" s="12">
        <v>80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1" t="s">
        <v>1702</v>
      </c>
      <c r="B6213" s="12">
        <v>150</v>
      </c>
      <c r="C6213" s="12">
        <v>150</v>
      </c>
      <c r="D6213" s="12" t="s">
        <v>577</v>
      </c>
      <c r="E6213" s="12">
        <v>150</v>
      </c>
      <c r="F6213" s="12">
        <v>30</v>
      </c>
      <c r="G6213" s="12">
        <v>80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1" t="s">
        <v>1702</v>
      </c>
      <c r="B6214" s="12">
        <v>150</v>
      </c>
      <c r="C6214" s="12">
        <v>150</v>
      </c>
      <c r="D6214" s="12" t="s">
        <v>590</v>
      </c>
      <c r="E6214" s="12">
        <v>150</v>
      </c>
      <c r="F6214" s="12">
        <v>30</v>
      </c>
      <c r="G6214" s="12">
        <v>80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1" t="s">
        <v>1702</v>
      </c>
      <c r="B6215" s="12">
        <v>150</v>
      </c>
      <c r="C6215" s="12">
        <v>150</v>
      </c>
      <c r="D6215" s="12" t="s">
        <v>574</v>
      </c>
      <c r="E6215" s="12">
        <v>150</v>
      </c>
      <c r="F6215" s="12">
        <v>30</v>
      </c>
      <c r="G6215" s="12">
        <v>80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1" t="s">
        <v>1702</v>
      </c>
      <c r="B6216" s="12">
        <v>150</v>
      </c>
      <c r="C6216" s="12">
        <v>150</v>
      </c>
      <c r="D6216" s="12" t="s">
        <v>582</v>
      </c>
      <c r="E6216" s="12">
        <v>150</v>
      </c>
      <c r="F6216" s="12">
        <v>3</v>
      </c>
      <c r="G6216" s="12">
        <v>80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1" t="s">
        <v>1702</v>
      </c>
      <c r="B6217" s="12">
        <v>150</v>
      </c>
      <c r="C6217" s="12">
        <v>150</v>
      </c>
      <c r="D6217" s="12" t="s">
        <v>545</v>
      </c>
      <c r="E6217" s="12">
        <v>150</v>
      </c>
      <c r="F6217" s="12">
        <v>5</v>
      </c>
      <c r="G6217" s="12">
        <v>80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>
      <c r="A6218" s="21" t="s">
        <v>1702</v>
      </c>
      <c r="B6218" s="12">
        <v>150</v>
      </c>
      <c r="C6218" s="12">
        <v>150</v>
      </c>
      <c r="D6218" s="12" t="s">
        <v>544</v>
      </c>
      <c r="E6218" s="12">
        <v>150</v>
      </c>
      <c r="F6218" s="12">
        <v>5</v>
      </c>
      <c r="G6218" s="12">
        <v>80</v>
      </c>
      <c r="H6218" s="12">
        <v>0</v>
      </c>
      <c r="I6218" s="12">
        <v>246</v>
      </c>
      <c r="J6218" s="12">
        <v>0</v>
      </c>
    </row>
    <row r="6219" spans="1:14">
      <c r="A6219" s="21" t="s">
        <v>1702</v>
      </c>
      <c r="B6219" s="12">
        <v>150</v>
      </c>
      <c r="C6219" s="12">
        <v>150</v>
      </c>
      <c r="D6219" s="12" t="s">
        <v>578</v>
      </c>
      <c r="E6219" s="12">
        <v>150</v>
      </c>
      <c r="F6219" s="12">
        <v>2</v>
      </c>
      <c r="G6219" s="12">
        <v>80</v>
      </c>
      <c r="H6219" s="12">
        <v>0</v>
      </c>
      <c r="I6219" s="12">
        <v>246</v>
      </c>
      <c r="J6219" s="12">
        <v>0</v>
      </c>
      <c r="K6219" s="12">
        <v>0</v>
      </c>
      <c r="L6219" s="12">
        <v>0</v>
      </c>
      <c r="M6219" s="12">
        <v>0</v>
      </c>
      <c r="N6219" s="12">
        <v>0</v>
      </c>
    </row>
    <row r="6220" spans="1:14">
      <c r="A6220" s="21" t="s">
        <v>1702</v>
      </c>
      <c r="B6220" s="12">
        <v>150</v>
      </c>
      <c r="C6220" s="12">
        <v>150</v>
      </c>
      <c r="D6220" s="12" t="s">
        <v>576</v>
      </c>
      <c r="E6220" s="12">
        <v>150</v>
      </c>
      <c r="F6220" s="12">
        <v>2</v>
      </c>
      <c r="G6220" s="12">
        <v>80</v>
      </c>
      <c r="H6220" s="12">
        <v>0</v>
      </c>
      <c r="I6220" s="12">
        <v>246</v>
      </c>
      <c r="J6220" s="12">
        <v>0</v>
      </c>
      <c r="K6220" s="12">
        <v>0</v>
      </c>
      <c r="L6220" s="12">
        <v>0</v>
      </c>
      <c r="M6220" s="12">
        <v>0</v>
      </c>
      <c r="N6220" s="12">
        <v>0</v>
      </c>
    </row>
    <row r="6221" spans="1:14">
      <c r="A6221" s="21" t="s">
        <v>1702</v>
      </c>
      <c r="B6221" s="12">
        <v>150</v>
      </c>
      <c r="C6221" s="12">
        <v>150</v>
      </c>
      <c r="D6221" s="12" t="s">
        <v>589</v>
      </c>
      <c r="E6221" s="12">
        <v>150</v>
      </c>
      <c r="F6221" s="12">
        <v>2</v>
      </c>
      <c r="G6221" s="12">
        <v>80</v>
      </c>
      <c r="H6221" s="12">
        <v>0</v>
      </c>
      <c r="I6221" s="12">
        <v>246</v>
      </c>
      <c r="J6221" s="12">
        <v>0</v>
      </c>
      <c r="K6221" s="12">
        <v>0</v>
      </c>
      <c r="L6221" s="12">
        <v>0</v>
      </c>
      <c r="M6221" s="12">
        <v>0</v>
      </c>
      <c r="N6221" s="12">
        <v>0</v>
      </c>
    </row>
    <row r="6222" spans="1:14">
      <c r="A6222" s="21" t="s">
        <v>1702</v>
      </c>
      <c r="B6222" s="12">
        <v>150</v>
      </c>
      <c r="C6222" s="12">
        <v>150</v>
      </c>
      <c r="D6222" s="12" t="s">
        <v>573</v>
      </c>
      <c r="E6222" s="12">
        <v>150</v>
      </c>
      <c r="F6222" s="12">
        <v>2</v>
      </c>
      <c r="G6222" s="12">
        <v>80</v>
      </c>
      <c r="H6222" s="12">
        <v>0</v>
      </c>
      <c r="I6222" s="12">
        <v>246</v>
      </c>
      <c r="J6222" s="12">
        <v>0</v>
      </c>
      <c r="K6222" s="12">
        <v>0</v>
      </c>
      <c r="L6222" s="12">
        <v>0</v>
      </c>
      <c r="M6222" s="12">
        <v>0</v>
      </c>
      <c r="N6222" s="12">
        <v>0</v>
      </c>
    </row>
    <row r="6223" spans="1:14" s="18" customFormat="1">
      <c r="A6223" s="17" t="s">
        <v>1702</v>
      </c>
      <c r="B6223" s="18">
        <v>150</v>
      </c>
      <c r="C6223" s="18">
        <v>150</v>
      </c>
      <c r="D6223" s="18" t="s">
        <v>1123</v>
      </c>
      <c r="E6223" s="18">
        <v>150</v>
      </c>
      <c r="F6223" s="18">
        <v>10</v>
      </c>
      <c r="G6223" s="18">
        <v>30</v>
      </c>
      <c r="H6223" s="18">
        <v>0</v>
      </c>
      <c r="I6223" s="18">
        <v>249</v>
      </c>
      <c r="J6223" s="18">
        <v>0</v>
      </c>
      <c r="K6223" s="18">
        <v>0</v>
      </c>
      <c r="L6223" s="12">
        <v>0</v>
      </c>
      <c r="M6223" s="12">
        <v>0</v>
      </c>
      <c r="N6223" s="12">
        <v>0</v>
      </c>
    </row>
    <row r="6224" spans="1:14" s="18" customFormat="1">
      <c r="A6224" s="17" t="s">
        <v>1702</v>
      </c>
      <c r="B6224" s="18">
        <v>150</v>
      </c>
      <c r="C6224" s="18">
        <v>150</v>
      </c>
      <c r="D6224" s="18" t="s">
        <v>1610</v>
      </c>
      <c r="E6224" s="18">
        <v>150</v>
      </c>
      <c r="F6224" s="18">
        <v>2</v>
      </c>
      <c r="G6224" s="18">
        <v>60</v>
      </c>
      <c r="H6224" s="18">
        <v>0</v>
      </c>
      <c r="I6224" s="18">
        <v>249</v>
      </c>
      <c r="J6224" s="18">
        <v>0</v>
      </c>
      <c r="K6224" s="18">
        <v>0</v>
      </c>
      <c r="L6224" s="12">
        <v>0</v>
      </c>
      <c r="M6224" s="12">
        <v>0</v>
      </c>
      <c r="N6224" s="12">
        <v>0</v>
      </c>
    </row>
    <row r="6225" spans="1:14" s="18" customFormat="1">
      <c r="A6225" s="17" t="s">
        <v>1702</v>
      </c>
      <c r="B6225" s="18">
        <v>150</v>
      </c>
      <c r="C6225" s="18">
        <v>150</v>
      </c>
      <c r="D6225" s="18" t="s">
        <v>1647</v>
      </c>
      <c r="E6225" s="18">
        <v>150</v>
      </c>
      <c r="F6225" s="18">
        <v>6</v>
      </c>
      <c r="G6225" s="18">
        <v>60</v>
      </c>
      <c r="H6225" s="18">
        <v>0</v>
      </c>
      <c r="I6225" s="18">
        <v>249</v>
      </c>
      <c r="J6225" s="18">
        <v>0</v>
      </c>
      <c r="K6225" s="18">
        <v>0</v>
      </c>
      <c r="L6225" s="12">
        <v>0</v>
      </c>
      <c r="M6225" s="12">
        <v>0</v>
      </c>
      <c r="N6225" s="12">
        <v>0</v>
      </c>
    </row>
    <row r="6226" spans="1:14" s="18" customFormat="1">
      <c r="A6226" s="17" t="s">
        <v>1702</v>
      </c>
      <c r="B6226" s="18">
        <v>150</v>
      </c>
      <c r="C6226" s="18">
        <v>150</v>
      </c>
      <c r="D6226" s="18" t="s">
        <v>1686</v>
      </c>
      <c r="E6226" s="18">
        <v>150</v>
      </c>
      <c r="F6226" s="18">
        <v>2</v>
      </c>
      <c r="G6226" s="18">
        <v>60</v>
      </c>
      <c r="H6226" s="18">
        <v>0</v>
      </c>
      <c r="I6226" s="18">
        <v>249</v>
      </c>
      <c r="J6226" s="18">
        <v>0</v>
      </c>
      <c r="K6226" s="18">
        <v>0</v>
      </c>
      <c r="L6226" s="12">
        <v>0</v>
      </c>
      <c r="M6226" s="12">
        <v>0</v>
      </c>
      <c r="N6226" s="12">
        <v>0</v>
      </c>
    </row>
    <row r="6227" spans="1:14" s="18" customFormat="1">
      <c r="A6227" s="17" t="s">
        <v>1702</v>
      </c>
      <c r="B6227" s="18">
        <v>150</v>
      </c>
      <c r="C6227" s="18">
        <v>150</v>
      </c>
      <c r="D6227" s="18" t="s">
        <v>1687</v>
      </c>
      <c r="E6227" s="18">
        <v>150</v>
      </c>
      <c r="F6227" s="18">
        <v>1</v>
      </c>
      <c r="G6227" s="18">
        <v>60</v>
      </c>
      <c r="H6227" s="18">
        <v>0</v>
      </c>
      <c r="I6227" s="18">
        <v>249</v>
      </c>
      <c r="J6227" s="18">
        <v>0</v>
      </c>
      <c r="K6227" s="18">
        <v>0</v>
      </c>
      <c r="L6227" s="12">
        <v>0</v>
      </c>
      <c r="M6227" s="12">
        <v>0</v>
      </c>
      <c r="N6227" s="12">
        <v>0</v>
      </c>
    </row>
    <row r="6228" spans="1:14" s="18" customFormat="1">
      <c r="A6228" s="17" t="s">
        <v>1702</v>
      </c>
      <c r="B6228" s="18">
        <v>150</v>
      </c>
      <c r="C6228" s="18">
        <v>150</v>
      </c>
      <c r="D6228" s="18" t="s">
        <v>1672</v>
      </c>
      <c r="E6228" s="18">
        <v>150</v>
      </c>
      <c r="F6228" s="18">
        <v>1</v>
      </c>
      <c r="G6228" s="18">
        <v>60</v>
      </c>
      <c r="H6228" s="18">
        <v>0</v>
      </c>
      <c r="I6228" s="18">
        <v>249</v>
      </c>
      <c r="J6228" s="18">
        <v>0</v>
      </c>
      <c r="K6228" s="18">
        <v>0</v>
      </c>
      <c r="L6228" s="12">
        <v>0</v>
      </c>
      <c r="M6228" s="12">
        <v>0</v>
      </c>
      <c r="N6228" s="12">
        <v>0</v>
      </c>
    </row>
    <row r="6229" spans="1:14" s="18" customFormat="1">
      <c r="A6229" s="17" t="s">
        <v>1702</v>
      </c>
      <c r="B6229" s="18">
        <v>150</v>
      </c>
      <c r="C6229" s="18">
        <v>150</v>
      </c>
      <c r="D6229" s="18" t="s">
        <v>1145</v>
      </c>
      <c r="E6229" s="18">
        <v>150</v>
      </c>
      <c r="F6229" s="18">
        <v>1</v>
      </c>
      <c r="G6229" s="18">
        <v>60</v>
      </c>
      <c r="H6229" s="18">
        <v>0</v>
      </c>
      <c r="I6229" s="18">
        <v>249</v>
      </c>
      <c r="J6229" s="18">
        <v>0</v>
      </c>
      <c r="K6229" s="18">
        <v>0</v>
      </c>
      <c r="L6229" s="12">
        <v>0</v>
      </c>
      <c r="M6229" s="12">
        <v>0</v>
      </c>
      <c r="N6229" s="12">
        <v>0</v>
      </c>
    </row>
    <row r="6230" spans="1:14" s="18" customFormat="1">
      <c r="A6230" s="17" t="s">
        <v>1702</v>
      </c>
      <c r="B6230" s="18">
        <v>150</v>
      </c>
      <c r="C6230" s="18">
        <v>150</v>
      </c>
      <c r="D6230" s="18" t="s">
        <v>1698</v>
      </c>
      <c r="E6230" s="18">
        <v>150</v>
      </c>
      <c r="F6230" s="18">
        <v>1</v>
      </c>
      <c r="G6230" s="18">
        <v>60</v>
      </c>
      <c r="H6230" s="18">
        <v>0</v>
      </c>
      <c r="I6230" s="18">
        <v>249</v>
      </c>
      <c r="J6230" s="18">
        <v>0</v>
      </c>
      <c r="K6230" s="18">
        <v>0</v>
      </c>
      <c r="L6230" s="12">
        <v>0</v>
      </c>
      <c r="M6230" s="12">
        <v>0</v>
      </c>
      <c r="N6230" s="12">
        <v>0</v>
      </c>
    </row>
    <row r="6231" spans="1:14">
      <c r="A6231" s="21" t="s">
        <v>1702</v>
      </c>
      <c r="B6231" s="12">
        <v>244</v>
      </c>
      <c r="C6231" s="12">
        <v>236</v>
      </c>
      <c r="D6231" s="12" t="s">
        <v>579</v>
      </c>
      <c r="E6231" s="12">
        <v>30</v>
      </c>
      <c r="F6231" s="12">
        <v>5</v>
      </c>
      <c r="G6231" s="14">
        <v>30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>
      <c r="A6232" s="21" t="s">
        <v>1702</v>
      </c>
      <c r="B6232" s="12">
        <v>244</v>
      </c>
      <c r="C6232" s="12">
        <v>236</v>
      </c>
      <c r="D6232" s="12" t="s">
        <v>577</v>
      </c>
      <c r="E6232" s="12">
        <v>30</v>
      </c>
      <c r="F6232" s="12">
        <v>5</v>
      </c>
      <c r="G6232" s="14">
        <v>30</v>
      </c>
      <c r="H6232" s="12">
        <v>0</v>
      </c>
      <c r="I6232" s="12">
        <v>246</v>
      </c>
      <c r="J6232" s="12">
        <v>0</v>
      </c>
      <c r="K6232" s="12">
        <v>0</v>
      </c>
      <c r="L6232" s="12">
        <v>0</v>
      </c>
      <c r="M6232" s="12">
        <v>0</v>
      </c>
      <c r="N6232" s="12">
        <v>0</v>
      </c>
    </row>
    <row r="6233" spans="1:14">
      <c r="A6233" s="21" t="s">
        <v>1702</v>
      </c>
      <c r="B6233" s="12">
        <v>244</v>
      </c>
      <c r="C6233" s="12">
        <v>236</v>
      </c>
      <c r="D6233" s="12" t="s">
        <v>590</v>
      </c>
      <c r="E6233" s="12">
        <v>30</v>
      </c>
      <c r="F6233" s="12">
        <v>5</v>
      </c>
      <c r="G6233" s="14">
        <v>30</v>
      </c>
      <c r="H6233" s="12">
        <v>0</v>
      </c>
      <c r="I6233" s="12">
        <v>246</v>
      </c>
      <c r="J6233" s="12">
        <v>0</v>
      </c>
      <c r="K6233" s="12">
        <v>0</v>
      </c>
      <c r="L6233" s="12">
        <v>0</v>
      </c>
      <c r="M6233" s="12">
        <v>0</v>
      </c>
      <c r="N6233" s="12">
        <v>0</v>
      </c>
    </row>
    <row r="6234" spans="1:14">
      <c r="A6234" s="21" t="s">
        <v>1702</v>
      </c>
      <c r="B6234" s="12">
        <v>244</v>
      </c>
      <c r="C6234" s="12">
        <v>236</v>
      </c>
      <c r="D6234" s="12" t="s">
        <v>574</v>
      </c>
      <c r="E6234" s="12">
        <v>30</v>
      </c>
      <c r="F6234" s="12">
        <v>5</v>
      </c>
      <c r="G6234" s="14">
        <v>30</v>
      </c>
      <c r="H6234" s="12">
        <v>0</v>
      </c>
      <c r="I6234" s="12">
        <v>246</v>
      </c>
      <c r="J6234" s="12">
        <v>0</v>
      </c>
      <c r="K6234" s="12">
        <v>0</v>
      </c>
      <c r="L6234" s="12">
        <v>0</v>
      </c>
      <c r="M6234" s="12">
        <v>0</v>
      </c>
      <c r="N6234" s="12">
        <v>0</v>
      </c>
    </row>
    <row r="6235" spans="1:14">
      <c r="A6235" s="21" t="s">
        <v>1702</v>
      </c>
      <c r="B6235" s="12">
        <v>244</v>
      </c>
      <c r="C6235" s="12">
        <v>236</v>
      </c>
      <c r="D6235" s="12" t="s">
        <v>582</v>
      </c>
      <c r="E6235" s="12">
        <v>30</v>
      </c>
      <c r="F6235" s="12">
        <v>5</v>
      </c>
      <c r="G6235" s="14">
        <v>30</v>
      </c>
      <c r="H6235" s="12">
        <v>0</v>
      </c>
      <c r="I6235" s="12">
        <v>246</v>
      </c>
      <c r="J6235" s="12">
        <v>0</v>
      </c>
      <c r="K6235" s="12">
        <v>0</v>
      </c>
      <c r="L6235" s="12">
        <v>0</v>
      </c>
      <c r="M6235" s="12">
        <v>0</v>
      </c>
      <c r="N6235" s="12">
        <v>0</v>
      </c>
    </row>
    <row r="6236" spans="1:14">
      <c r="A6236" s="21" t="s">
        <v>1702</v>
      </c>
      <c r="B6236" s="12">
        <v>162</v>
      </c>
      <c r="C6236" s="12">
        <v>232</v>
      </c>
      <c r="D6236" s="12" t="s">
        <v>579</v>
      </c>
      <c r="E6236" s="12">
        <v>30</v>
      </c>
      <c r="F6236" s="12">
        <v>5</v>
      </c>
      <c r="G6236" s="14">
        <v>30</v>
      </c>
      <c r="H6236" s="12">
        <v>0</v>
      </c>
      <c r="I6236" s="12">
        <v>246</v>
      </c>
      <c r="J6236" s="12">
        <v>0</v>
      </c>
      <c r="K6236" s="12">
        <v>0</v>
      </c>
      <c r="L6236" s="12">
        <v>0</v>
      </c>
      <c r="M6236" s="12">
        <v>0</v>
      </c>
      <c r="N6236" s="12">
        <v>0</v>
      </c>
    </row>
    <row r="6237" spans="1:14">
      <c r="A6237" s="21" t="s">
        <v>1702</v>
      </c>
      <c r="B6237" s="12">
        <v>162</v>
      </c>
      <c r="C6237" s="12">
        <v>232</v>
      </c>
      <c r="D6237" s="12" t="s">
        <v>577</v>
      </c>
      <c r="E6237" s="12">
        <v>30</v>
      </c>
      <c r="F6237" s="12">
        <v>5</v>
      </c>
      <c r="G6237" s="14">
        <v>30</v>
      </c>
      <c r="H6237" s="12">
        <v>0</v>
      </c>
      <c r="I6237" s="12">
        <v>246</v>
      </c>
      <c r="J6237" s="12">
        <v>0</v>
      </c>
      <c r="K6237" s="12">
        <v>0</v>
      </c>
      <c r="L6237" s="12">
        <v>0</v>
      </c>
      <c r="M6237" s="12">
        <v>0</v>
      </c>
      <c r="N6237" s="12">
        <v>0</v>
      </c>
    </row>
    <row r="6238" spans="1:14">
      <c r="A6238" s="21" t="s">
        <v>1702</v>
      </c>
      <c r="B6238" s="12">
        <v>162</v>
      </c>
      <c r="C6238" s="12">
        <v>232</v>
      </c>
      <c r="D6238" s="12" t="s">
        <v>590</v>
      </c>
      <c r="E6238" s="12">
        <v>30</v>
      </c>
      <c r="F6238" s="12">
        <v>5</v>
      </c>
      <c r="G6238" s="14">
        <v>30</v>
      </c>
      <c r="H6238" s="12">
        <v>0</v>
      </c>
      <c r="I6238" s="12">
        <v>246</v>
      </c>
      <c r="J6238" s="12">
        <v>0</v>
      </c>
      <c r="K6238" s="12">
        <v>0</v>
      </c>
      <c r="L6238" s="12">
        <v>0</v>
      </c>
      <c r="M6238" s="12">
        <v>0</v>
      </c>
      <c r="N6238" s="12">
        <v>0</v>
      </c>
    </row>
    <row r="6239" spans="1:14">
      <c r="A6239" s="21" t="s">
        <v>1702</v>
      </c>
      <c r="B6239" s="12">
        <v>162</v>
      </c>
      <c r="C6239" s="12">
        <v>232</v>
      </c>
      <c r="D6239" s="12" t="s">
        <v>574</v>
      </c>
      <c r="E6239" s="12">
        <v>30</v>
      </c>
      <c r="F6239" s="12">
        <v>5</v>
      </c>
      <c r="G6239" s="14">
        <v>30</v>
      </c>
      <c r="H6239" s="12">
        <v>0</v>
      </c>
      <c r="I6239" s="12">
        <v>246</v>
      </c>
      <c r="J6239" s="12">
        <v>0</v>
      </c>
      <c r="K6239" s="12">
        <v>0</v>
      </c>
      <c r="L6239" s="12">
        <v>0</v>
      </c>
      <c r="M6239" s="12">
        <v>0</v>
      </c>
      <c r="N6239" s="12">
        <v>0</v>
      </c>
    </row>
    <row r="6240" spans="1:14">
      <c r="A6240" s="21" t="s">
        <v>1702</v>
      </c>
      <c r="B6240" s="12">
        <v>162</v>
      </c>
      <c r="C6240" s="12">
        <v>232</v>
      </c>
      <c r="D6240" s="12" t="s">
        <v>582</v>
      </c>
      <c r="E6240" s="12">
        <v>30</v>
      </c>
      <c r="F6240" s="12">
        <v>5</v>
      </c>
      <c r="G6240" s="14">
        <v>30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1" t="s">
        <v>1702</v>
      </c>
      <c r="B6241" s="12">
        <v>160</v>
      </c>
      <c r="C6241" s="12">
        <v>135</v>
      </c>
      <c r="D6241" s="12" t="s">
        <v>579</v>
      </c>
      <c r="E6241" s="12">
        <v>30</v>
      </c>
      <c r="F6241" s="12">
        <v>5</v>
      </c>
      <c r="G6241" s="14">
        <v>30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1" t="s">
        <v>1702</v>
      </c>
      <c r="B6242" s="12">
        <v>160</v>
      </c>
      <c r="C6242" s="12">
        <v>135</v>
      </c>
      <c r="D6242" s="12" t="s">
        <v>577</v>
      </c>
      <c r="E6242" s="12">
        <v>30</v>
      </c>
      <c r="F6242" s="12">
        <v>5</v>
      </c>
      <c r="G6242" s="14">
        <v>30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1" t="s">
        <v>1702</v>
      </c>
      <c r="B6243" s="12">
        <v>160</v>
      </c>
      <c r="C6243" s="12">
        <v>135</v>
      </c>
      <c r="D6243" s="12" t="s">
        <v>590</v>
      </c>
      <c r="E6243" s="12">
        <v>30</v>
      </c>
      <c r="F6243" s="12">
        <v>5</v>
      </c>
      <c r="G6243" s="14">
        <v>30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1" t="s">
        <v>1702</v>
      </c>
      <c r="B6244" s="12">
        <v>160</v>
      </c>
      <c r="C6244" s="12">
        <v>135</v>
      </c>
      <c r="D6244" s="12" t="s">
        <v>574</v>
      </c>
      <c r="E6244" s="12">
        <v>30</v>
      </c>
      <c r="F6244" s="12">
        <v>5</v>
      </c>
      <c r="G6244" s="14">
        <v>30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1" t="s">
        <v>1702</v>
      </c>
      <c r="B6245" s="12">
        <v>160</v>
      </c>
      <c r="C6245" s="12">
        <v>135</v>
      </c>
      <c r="D6245" s="12" t="s">
        <v>582</v>
      </c>
      <c r="E6245" s="12">
        <v>30</v>
      </c>
      <c r="F6245" s="12">
        <v>5</v>
      </c>
      <c r="G6245" s="14">
        <v>30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1" t="s">
        <v>1702</v>
      </c>
      <c r="B6246" s="12">
        <v>210</v>
      </c>
      <c r="C6246" s="12">
        <v>77</v>
      </c>
      <c r="D6246" s="12" t="s">
        <v>579</v>
      </c>
      <c r="E6246" s="12">
        <v>30</v>
      </c>
      <c r="F6246" s="12">
        <v>5</v>
      </c>
      <c r="G6246" s="14">
        <v>30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1" t="s">
        <v>1702</v>
      </c>
      <c r="B6247" s="12">
        <v>210</v>
      </c>
      <c r="C6247" s="12">
        <v>77</v>
      </c>
      <c r="D6247" s="12" t="s">
        <v>577</v>
      </c>
      <c r="E6247" s="12">
        <v>30</v>
      </c>
      <c r="F6247" s="12">
        <v>5</v>
      </c>
      <c r="G6247" s="14">
        <v>30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1" t="s">
        <v>1702</v>
      </c>
      <c r="B6248" s="12">
        <v>210</v>
      </c>
      <c r="C6248" s="12">
        <v>77</v>
      </c>
      <c r="D6248" s="12" t="s">
        <v>590</v>
      </c>
      <c r="E6248" s="12">
        <v>30</v>
      </c>
      <c r="F6248" s="12">
        <v>5</v>
      </c>
      <c r="G6248" s="14">
        <v>30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1" t="s">
        <v>1702</v>
      </c>
      <c r="B6249" s="12">
        <v>210</v>
      </c>
      <c r="C6249" s="12">
        <v>77</v>
      </c>
      <c r="D6249" s="12" t="s">
        <v>574</v>
      </c>
      <c r="E6249" s="12">
        <v>30</v>
      </c>
      <c r="F6249" s="12">
        <v>5</v>
      </c>
      <c r="G6249" s="14">
        <v>30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1" t="s">
        <v>1702</v>
      </c>
      <c r="B6250" s="12">
        <v>210</v>
      </c>
      <c r="C6250" s="12">
        <v>77</v>
      </c>
      <c r="D6250" s="12" t="s">
        <v>582</v>
      </c>
      <c r="E6250" s="12">
        <v>30</v>
      </c>
      <c r="F6250" s="12">
        <v>5</v>
      </c>
      <c r="G6250" s="14">
        <v>30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1" t="s">
        <v>1702</v>
      </c>
      <c r="B6251" s="12">
        <v>113</v>
      </c>
      <c r="C6251" s="12">
        <v>94</v>
      </c>
      <c r="D6251" s="12" t="s">
        <v>579</v>
      </c>
      <c r="E6251" s="12">
        <v>30</v>
      </c>
      <c r="F6251" s="12">
        <v>5</v>
      </c>
      <c r="G6251" s="14">
        <v>30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1" t="s">
        <v>1702</v>
      </c>
      <c r="B6252" s="12">
        <v>113</v>
      </c>
      <c r="C6252" s="12">
        <v>94</v>
      </c>
      <c r="D6252" s="12" t="s">
        <v>577</v>
      </c>
      <c r="E6252" s="12">
        <v>30</v>
      </c>
      <c r="F6252" s="12">
        <v>5</v>
      </c>
      <c r="G6252" s="14">
        <v>30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1" t="s">
        <v>1702</v>
      </c>
      <c r="B6253" s="12">
        <v>113</v>
      </c>
      <c r="C6253" s="12">
        <v>94</v>
      </c>
      <c r="D6253" s="12" t="s">
        <v>590</v>
      </c>
      <c r="E6253" s="12">
        <v>30</v>
      </c>
      <c r="F6253" s="12">
        <v>5</v>
      </c>
      <c r="G6253" s="14">
        <v>30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1" t="s">
        <v>1702</v>
      </c>
      <c r="B6254" s="12">
        <v>113</v>
      </c>
      <c r="C6254" s="12">
        <v>94</v>
      </c>
      <c r="D6254" s="12" t="s">
        <v>574</v>
      </c>
      <c r="E6254" s="12">
        <v>30</v>
      </c>
      <c r="F6254" s="12">
        <v>5</v>
      </c>
      <c r="G6254" s="14">
        <v>30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1" t="s">
        <v>1702</v>
      </c>
      <c r="B6255" s="12">
        <v>113</v>
      </c>
      <c r="C6255" s="12">
        <v>94</v>
      </c>
      <c r="D6255" s="12" t="s">
        <v>582</v>
      </c>
      <c r="E6255" s="12">
        <v>30</v>
      </c>
      <c r="F6255" s="12">
        <v>5</v>
      </c>
      <c r="G6255" s="14">
        <v>30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6" spans="1:14">
      <c r="A6256" s="21" t="s">
        <v>1702</v>
      </c>
      <c r="B6256" s="12">
        <v>88</v>
      </c>
      <c r="C6256" s="12">
        <v>180</v>
      </c>
      <c r="D6256" s="12" t="s">
        <v>579</v>
      </c>
      <c r="E6256" s="12">
        <v>30</v>
      </c>
      <c r="F6256" s="12">
        <v>5</v>
      </c>
      <c r="G6256" s="14">
        <v>30</v>
      </c>
      <c r="H6256" s="12">
        <v>0</v>
      </c>
      <c r="I6256" s="12">
        <v>246</v>
      </c>
      <c r="J6256" s="12">
        <v>0</v>
      </c>
      <c r="K6256" s="12">
        <v>0</v>
      </c>
      <c r="L6256" s="12">
        <v>0</v>
      </c>
      <c r="M6256" s="12">
        <v>0</v>
      </c>
      <c r="N6256" s="12">
        <v>0</v>
      </c>
    </row>
    <row r="6257" spans="1:14">
      <c r="A6257" s="21" t="s">
        <v>1702</v>
      </c>
      <c r="B6257" s="12">
        <v>88</v>
      </c>
      <c r="C6257" s="12">
        <v>180</v>
      </c>
      <c r="D6257" s="12" t="s">
        <v>577</v>
      </c>
      <c r="E6257" s="12">
        <v>30</v>
      </c>
      <c r="F6257" s="12">
        <v>5</v>
      </c>
      <c r="G6257" s="14">
        <v>30</v>
      </c>
      <c r="H6257" s="12">
        <v>0</v>
      </c>
      <c r="I6257" s="12">
        <v>246</v>
      </c>
      <c r="J6257" s="12">
        <v>0</v>
      </c>
      <c r="K6257" s="12">
        <v>0</v>
      </c>
      <c r="L6257" s="12">
        <v>0</v>
      </c>
      <c r="M6257" s="12">
        <v>0</v>
      </c>
      <c r="N6257" s="12">
        <v>0</v>
      </c>
    </row>
    <row r="6258" spans="1:14">
      <c r="A6258" s="21" t="s">
        <v>1702</v>
      </c>
      <c r="B6258" s="12">
        <v>88</v>
      </c>
      <c r="C6258" s="12">
        <v>180</v>
      </c>
      <c r="D6258" s="12" t="s">
        <v>590</v>
      </c>
      <c r="E6258" s="12">
        <v>30</v>
      </c>
      <c r="F6258" s="12">
        <v>5</v>
      </c>
      <c r="G6258" s="14">
        <v>30</v>
      </c>
      <c r="H6258" s="12">
        <v>0</v>
      </c>
      <c r="I6258" s="12">
        <v>246</v>
      </c>
      <c r="J6258" s="12">
        <v>0</v>
      </c>
      <c r="K6258" s="12">
        <v>0</v>
      </c>
      <c r="L6258" s="12">
        <v>0</v>
      </c>
      <c r="M6258" s="12">
        <v>0</v>
      </c>
      <c r="N6258" s="12">
        <v>0</v>
      </c>
    </row>
    <row r="6259" spans="1:14">
      <c r="A6259" s="21" t="s">
        <v>1702</v>
      </c>
      <c r="B6259" s="12">
        <v>88</v>
      </c>
      <c r="C6259" s="12">
        <v>180</v>
      </c>
      <c r="D6259" s="12" t="s">
        <v>574</v>
      </c>
      <c r="E6259" s="12">
        <v>30</v>
      </c>
      <c r="F6259" s="12">
        <v>5</v>
      </c>
      <c r="G6259" s="14">
        <v>30</v>
      </c>
      <c r="H6259" s="12">
        <v>0</v>
      </c>
      <c r="I6259" s="12">
        <v>246</v>
      </c>
      <c r="J6259" s="12">
        <v>0</v>
      </c>
      <c r="K6259" s="12">
        <v>0</v>
      </c>
      <c r="L6259" s="12">
        <v>0</v>
      </c>
      <c r="M6259" s="12">
        <v>0</v>
      </c>
      <c r="N6259" s="12">
        <v>0</v>
      </c>
    </row>
    <row r="6260" spans="1:14">
      <c r="A6260" s="21" t="s">
        <v>1702</v>
      </c>
      <c r="B6260" s="12">
        <v>88</v>
      </c>
      <c r="C6260" s="12">
        <v>180</v>
      </c>
      <c r="D6260" s="12" t="s">
        <v>582</v>
      </c>
      <c r="E6260" s="12">
        <v>30</v>
      </c>
      <c r="F6260" s="12">
        <v>5</v>
      </c>
      <c r="G6260" s="14">
        <v>30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2" spans="1:14">
      <c r="A6262" s="11" t="s">
        <v>1690</v>
      </c>
    </row>
    <row r="6263" spans="1:14">
      <c r="A6263" s="21" t="s">
        <v>1703</v>
      </c>
      <c r="B6263" s="12">
        <v>44</v>
      </c>
      <c r="C6263" s="12">
        <v>44</v>
      </c>
      <c r="D6263" s="12" t="s">
        <v>579</v>
      </c>
      <c r="E6263" s="12">
        <v>60</v>
      </c>
      <c r="F6263" s="12">
        <v>10</v>
      </c>
      <c r="G6263" s="12">
        <v>80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1" t="s">
        <v>1703</v>
      </c>
      <c r="B6264" s="12">
        <v>44</v>
      </c>
      <c r="C6264" s="12">
        <v>44</v>
      </c>
      <c r="D6264" s="12" t="s">
        <v>577</v>
      </c>
      <c r="E6264" s="12">
        <v>60</v>
      </c>
      <c r="F6264" s="12">
        <v>10</v>
      </c>
      <c r="G6264" s="12">
        <v>80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1" t="s">
        <v>1703</v>
      </c>
      <c r="B6265" s="12">
        <v>44</v>
      </c>
      <c r="C6265" s="12">
        <v>44</v>
      </c>
      <c r="D6265" s="12" t="s">
        <v>590</v>
      </c>
      <c r="E6265" s="12">
        <v>60</v>
      </c>
      <c r="F6265" s="12">
        <v>10</v>
      </c>
      <c r="G6265" s="12">
        <v>80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1" t="s">
        <v>1703</v>
      </c>
      <c r="B6266" s="12">
        <v>44</v>
      </c>
      <c r="C6266" s="12">
        <v>44</v>
      </c>
      <c r="D6266" s="12" t="s">
        <v>574</v>
      </c>
      <c r="E6266" s="12">
        <v>60</v>
      </c>
      <c r="F6266" s="12">
        <v>10</v>
      </c>
      <c r="G6266" s="12">
        <v>80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1" t="s">
        <v>1703</v>
      </c>
      <c r="B6267" s="12">
        <v>44</v>
      </c>
      <c r="C6267" s="12">
        <v>44</v>
      </c>
      <c r="D6267" s="12" t="s">
        <v>582</v>
      </c>
      <c r="E6267" s="12">
        <v>60</v>
      </c>
      <c r="F6267" s="12">
        <v>3</v>
      </c>
      <c r="G6267" s="12">
        <v>80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1" t="s">
        <v>1703</v>
      </c>
      <c r="B6268" s="12">
        <v>44</v>
      </c>
      <c r="C6268" s="12">
        <v>44</v>
      </c>
      <c r="D6268" s="12" t="s">
        <v>545</v>
      </c>
      <c r="E6268" s="12">
        <v>60</v>
      </c>
      <c r="F6268" s="12">
        <v>1</v>
      </c>
      <c r="G6268" s="12">
        <v>80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>
      <c r="A6269" s="21" t="s">
        <v>1703</v>
      </c>
      <c r="B6269" s="12">
        <v>44</v>
      </c>
      <c r="C6269" s="12">
        <v>44</v>
      </c>
      <c r="D6269" s="12" t="s">
        <v>544</v>
      </c>
      <c r="E6269" s="12">
        <v>60</v>
      </c>
      <c r="F6269" s="12">
        <v>1</v>
      </c>
      <c r="G6269" s="12">
        <v>80</v>
      </c>
      <c r="H6269" s="12">
        <v>0</v>
      </c>
      <c r="I6269" s="12">
        <v>246</v>
      </c>
      <c r="J6269" s="12">
        <v>0</v>
      </c>
      <c r="K6269" s="12">
        <v>0</v>
      </c>
      <c r="L6269" s="12">
        <v>0</v>
      </c>
      <c r="M6269" s="12">
        <v>0</v>
      </c>
      <c r="N6269" s="12">
        <v>0</v>
      </c>
    </row>
    <row r="6270" spans="1:14">
      <c r="A6270" s="21" t="s">
        <v>1703</v>
      </c>
      <c r="B6270" s="12">
        <v>44</v>
      </c>
      <c r="C6270" s="12">
        <v>44</v>
      </c>
      <c r="D6270" s="12" t="s">
        <v>578</v>
      </c>
      <c r="E6270" s="12">
        <v>60</v>
      </c>
      <c r="F6270" s="12">
        <v>1</v>
      </c>
      <c r="G6270" s="12">
        <v>80</v>
      </c>
      <c r="H6270" s="12">
        <v>0</v>
      </c>
      <c r="I6270" s="12">
        <v>246</v>
      </c>
      <c r="J6270" s="12">
        <v>0</v>
      </c>
      <c r="K6270" s="12">
        <v>0</v>
      </c>
      <c r="L6270" s="12">
        <v>0</v>
      </c>
      <c r="M6270" s="12">
        <v>0</v>
      </c>
      <c r="N6270" s="12">
        <v>0</v>
      </c>
    </row>
    <row r="6271" spans="1:14">
      <c r="A6271" s="21" t="s">
        <v>1703</v>
      </c>
      <c r="B6271" s="12">
        <v>44</v>
      </c>
      <c r="C6271" s="12">
        <v>44</v>
      </c>
      <c r="D6271" s="12" t="s">
        <v>576</v>
      </c>
      <c r="E6271" s="12">
        <v>60</v>
      </c>
      <c r="F6271" s="12">
        <v>1</v>
      </c>
      <c r="G6271" s="12">
        <v>80</v>
      </c>
      <c r="H6271" s="12">
        <v>0</v>
      </c>
      <c r="I6271" s="12">
        <v>246</v>
      </c>
      <c r="J6271" s="12">
        <v>0</v>
      </c>
      <c r="K6271" s="12">
        <v>0</v>
      </c>
      <c r="L6271" s="12">
        <v>0</v>
      </c>
      <c r="M6271" s="12">
        <v>0</v>
      </c>
      <c r="N6271" s="12">
        <v>0</v>
      </c>
    </row>
    <row r="6272" spans="1:14">
      <c r="A6272" s="21" t="s">
        <v>1703</v>
      </c>
      <c r="B6272" s="12">
        <v>44</v>
      </c>
      <c r="C6272" s="12">
        <v>44</v>
      </c>
      <c r="D6272" s="12" t="s">
        <v>589</v>
      </c>
      <c r="E6272" s="12">
        <v>60</v>
      </c>
      <c r="F6272" s="12">
        <v>1</v>
      </c>
      <c r="G6272" s="12">
        <v>80</v>
      </c>
      <c r="H6272" s="12">
        <v>0</v>
      </c>
      <c r="I6272" s="12">
        <v>246</v>
      </c>
      <c r="J6272" s="12">
        <v>0</v>
      </c>
      <c r="K6272" s="12">
        <v>0</v>
      </c>
      <c r="L6272" s="12">
        <v>0</v>
      </c>
      <c r="M6272" s="12">
        <v>0</v>
      </c>
      <c r="N6272" s="12">
        <v>0</v>
      </c>
    </row>
    <row r="6273" spans="1:14">
      <c r="A6273" s="21" t="s">
        <v>1703</v>
      </c>
      <c r="B6273" s="12">
        <v>44</v>
      </c>
      <c r="C6273" s="12">
        <v>44</v>
      </c>
      <c r="D6273" s="12" t="s">
        <v>573</v>
      </c>
      <c r="E6273" s="12">
        <v>60</v>
      </c>
      <c r="F6273" s="12">
        <v>1</v>
      </c>
      <c r="G6273" s="12">
        <v>80</v>
      </c>
      <c r="H6273" s="12">
        <v>0</v>
      </c>
      <c r="I6273" s="12">
        <v>246</v>
      </c>
      <c r="J6273" s="12">
        <v>0</v>
      </c>
      <c r="K6273" s="12">
        <v>0</v>
      </c>
      <c r="L6273" s="12">
        <v>0</v>
      </c>
      <c r="M6273" s="12">
        <v>0</v>
      </c>
      <c r="N6273" s="12">
        <v>0</v>
      </c>
    </row>
    <row r="6274" spans="1:14" s="18" customFormat="1">
      <c r="A6274" s="17" t="s">
        <v>1703</v>
      </c>
      <c r="B6274" s="18">
        <v>44</v>
      </c>
      <c r="C6274" s="18">
        <v>44</v>
      </c>
      <c r="D6274" s="18" t="s">
        <v>1123</v>
      </c>
      <c r="E6274" s="18">
        <v>60</v>
      </c>
      <c r="F6274" s="18">
        <v>4</v>
      </c>
      <c r="G6274" s="18">
        <v>30</v>
      </c>
      <c r="H6274" s="18">
        <v>0</v>
      </c>
      <c r="I6274" s="18">
        <v>249</v>
      </c>
      <c r="J6274" s="18">
        <v>0</v>
      </c>
      <c r="K6274" s="18">
        <v>0</v>
      </c>
      <c r="L6274" s="12">
        <v>0</v>
      </c>
      <c r="M6274" s="12">
        <v>0</v>
      </c>
      <c r="N6274" s="12">
        <v>0</v>
      </c>
    </row>
    <row r="6275" spans="1:14" s="18" customFormat="1">
      <c r="A6275" s="17" t="s">
        <v>1703</v>
      </c>
      <c r="B6275" s="18">
        <v>44</v>
      </c>
      <c r="C6275" s="18">
        <v>44</v>
      </c>
      <c r="D6275" s="18" t="s">
        <v>1610</v>
      </c>
      <c r="E6275" s="18">
        <v>60</v>
      </c>
      <c r="F6275" s="18">
        <v>1</v>
      </c>
      <c r="G6275" s="18">
        <v>60</v>
      </c>
      <c r="H6275" s="18">
        <v>0</v>
      </c>
      <c r="I6275" s="18">
        <v>249</v>
      </c>
      <c r="J6275" s="18">
        <v>0</v>
      </c>
      <c r="K6275" s="18">
        <v>0</v>
      </c>
      <c r="L6275" s="12">
        <v>0</v>
      </c>
      <c r="M6275" s="12">
        <v>0</v>
      </c>
      <c r="N6275" s="12">
        <v>0</v>
      </c>
    </row>
    <row r="6276" spans="1:14" s="18" customFormat="1">
      <c r="A6276" s="17" t="s">
        <v>1703</v>
      </c>
      <c r="B6276" s="18">
        <v>44</v>
      </c>
      <c r="C6276" s="18">
        <v>44</v>
      </c>
      <c r="D6276" s="18" t="s">
        <v>1647</v>
      </c>
      <c r="E6276" s="18">
        <v>60</v>
      </c>
      <c r="F6276" s="18">
        <v>2</v>
      </c>
      <c r="G6276" s="18">
        <v>60</v>
      </c>
      <c r="H6276" s="18">
        <v>0</v>
      </c>
      <c r="I6276" s="18">
        <v>249</v>
      </c>
      <c r="J6276" s="18">
        <v>0</v>
      </c>
      <c r="K6276" s="18">
        <v>0</v>
      </c>
      <c r="L6276" s="12">
        <v>0</v>
      </c>
      <c r="M6276" s="12">
        <v>0</v>
      </c>
      <c r="N6276" s="12">
        <v>0</v>
      </c>
    </row>
    <row r="6277" spans="1:14" s="18" customFormat="1">
      <c r="A6277" s="17" t="s">
        <v>1703</v>
      </c>
      <c r="B6277" s="18">
        <v>44</v>
      </c>
      <c r="C6277" s="18">
        <v>44</v>
      </c>
      <c r="D6277" s="18" t="s">
        <v>1686</v>
      </c>
      <c r="E6277" s="18">
        <v>60</v>
      </c>
      <c r="F6277" s="18">
        <v>2</v>
      </c>
      <c r="G6277" s="18">
        <v>60</v>
      </c>
      <c r="H6277" s="18">
        <v>0</v>
      </c>
      <c r="I6277" s="18">
        <v>249</v>
      </c>
      <c r="J6277" s="18">
        <v>0</v>
      </c>
      <c r="K6277" s="18">
        <v>0</v>
      </c>
      <c r="L6277" s="12">
        <v>0</v>
      </c>
      <c r="M6277" s="12">
        <v>0</v>
      </c>
      <c r="N6277" s="12">
        <v>0</v>
      </c>
    </row>
    <row r="6278" spans="1:14" s="18" customFormat="1">
      <c r="A6278" s="17" t="s">
        <v>1703</v>
      </c>
      <c r="B6278" s="18">
        <v>44</v>
      </c>
      <c r="C6278" s="18">
        <v>44</v>
      </c>
      <c r="D6278" s="18" t="s">
        <v>1687</v>
      </c>
      <c r="E6278" s="18">
        <v>60</v>
      </c>
      <c r="F6278" s="18">
        <v>1</v>
      </c>
      <c r="G6278" s="18">
        <v>60</v>
      </c>
      <c r="H6278" s="18">
        <v>0</v>
      </c>
      <c r="I6278" s="18">
        <v>249</v>
      </c>
      <c r="J6278" s="18">
        <v>0</v>
      </c>
      <c r="K6278" s="18">
        <v>0</v>
      </c>
      <c r="L6278" s="12">
        <v>0</v>
      </c>
      <c r="M6278" s="12">
        <v>0</v>
      </c>
      <c r="N6278" s="12">
        <v>0</v>
      </c>
    </row>
    <row r="6279" spans="1:14">
      <c r="A6279" s="21" t="s">
        <v>1703</v>
      </c>
      <c r="B6279" s="12">
        <v>70</v>
      </c>
      <c r="C6279" s="12">
        <v>26</v>
      </c>
      <c r="D6279" s="12" t="s">
        <v>579</v>
      </c>
      <c r="E6279" s="12">
        <v>20</v>
      </c>
      <c r="F6279" s="12">
        <v>4</v>
      </c>
      <c r="G6279" s="14">
        <v>30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1" t="s">
        <v>1703</v>
      </c>
      <c r="B6280" s="12">
        <v>70</v>
      </c>
      <c r="C6280" s="12">
        <v>26</v>
      </c>
      <c r="D6280" s="12" t="s">
        <v>577</v>
      </c>
      <c r="E6280" s="12">
        <v>20</v>
      </c>
      <c r="F6280" s="12">
        <v>4</v>
      </c>
      <c r="G6280" s="14">
        <v>30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1" t="s">
        <v>1703</v>
      </c>
      <c r="B6281" s="12">
        <v>70</v>
      </c>
      <c r="C6281" s="12">
        <v>26</v>
      </c>
      <c r="D6281" s="12" t="s">
        <v>590</v>
      </c>
      <c r="E6281" s="12">
        <v>20</v>
      </c>
      <c r="F6281" s="12">
        <v>4</v>
      </c>
      <c r="G6281" s="14">
        <v>30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1" t="s">
        <v>1703</v>
      </c>
      <c r="B6282" s="12">
        <v>70</v>
      </c>
      <c r="C6282" s="12">
        <v>26</v>
      </c>
      <c r="D6282" s="12" t="s">
        <v>574</v>
      </c>
      <c r="E6282" s="12">
        <v>20</v>
      </c>
      <c r="F6282" s="12">
        <v>4</v>
      </c>
      <c r="G6282" s="14">
        <v>30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>
      <c r="A6283" s="21" t="s">
        <v>1703</v>
      </c>
      <c r="B6283" s="12">
        <v>22</v>
      </c>
      <c r="C6283" s="12">
        <v>23</v>
      </c>
      <c r="D6283" s="12" t="s">
        <v>579</v>
      </c>
      <c r="E6283" s="12">
        <v>20</v>
      </c>
      <c r="F6283" s="12">
        <v>4</v>
      </c>
      <c r="G6283" s="14">
        <v>30</v>
      </c>
      <c r="H6283" s="12">
        <v>0</v>
      </c>
      <c r="I6283" s="12">
        <v>246</v>
      </c>
      <c r="J6283" s="12">
        <v>0</v>
      </c>
      <c r="K6283" s="12">
        <v>0</v>
      </c>
      <c r="L6283" s="12">
        <v>0</v>
      </c>
      <c r="M6283" s="12">
        <v>0</v>
      </c>
      <c r="N6283" s="12">
        <v>0</v>
      </c>
    </row>
    <row r="6284" spans="1:14">
      <c r="A6284" s="21" t="s">
        <v>1703</v>
      </c>
      <c r="B6284" s="12">
        <v>22</v>
      </c>
      <c r="C6284" s="12">
        <v>23</v>
      </c>
      <c r="D6284" s="12" t="s">
        <v>577</v>
      </c>
      <c r="E6284" s="12">
        <v>20</v>
      </c>
      <c r="F6284" s="12">
        <v>4</v>
      </c>
      <c r="G6284" s="14">
        <v>30</v>
      </c>
      <c r="H6284" s="12">
        <v>0</v>
      </c>
      <c r="I6284" s="12">
        <v>246</v>
      </c>
      <c r="J6284" s="12">
        <v>0</v>
      </c>
      <c r="K6284" s="12">
        <v>0</v>
      </c>
      <c r="L6284" s="12">
        <v>0</v>
      </c>
      <c r="M6284" s="12">
        <v>0</v>
      </c>
      <c r="N6284" s="12">
        <v>0</v>
      </c>
    </row>
    <row r="6285" spans="1:14">
      <c r="A6285" s="21" t="s">
        <v>1703</v>
      </c>
      <c r="B6285" s="12">
        <v>22</v>
      </c>
      <c r="C6285" s="12">
        <v>23</v>
      </c>
      <c r="D6285" s="12" t="s">
        <v>590</v>
      </c>
      <c r="E6285" s="12">
        <v>20</v>
      </c>
      <c r="F6285" s="12">
        <v>4</v>
      </c>
      <c r="G6285" s="14">
        <v>30</v>
      </c>
      <c r="H6285" s="12">
        <v>0</v>
      </c>
      <c r="I6285" s="12">
        <v>246</v>
      </c>
      <c r="J6285" s="12">
        <v>0</v>
      </c>
      <c r="K6285" s="12">
        <v>0</v>
      </c>
      <c r="L6285" s="12">
        <v>0</v>
      </c>
      <c r="M6285" s="12">
        <v>0</v>
      </c>
      <c r="N6285" s="12">
        <v>0</v>
      </c>
    </row>
    <row r="6286" spans="1:14">
      <c r="A6286" s="21" t="s">
        <v>1703</v>
      </c>
      <c r="B6286" s="12">
        <v>22</v>
      </c>
      <c r="C6286" s="12">
        <v>23</v>
      </c>
      <c r="D6286" s="12" t="s">
        <v>574</v>
      </c>
      <c r="E6286" s="12">
        <v>20</v>
      </c>
      <c r="F6286" s="12">
        <v>4</v>
      </c>
      <c r="G6286" s="14">
        <v>30</v>
      </c>
      <c r="H6286" s="12">
        <v>0</v>
      </c>
      <c r="I6286" s="12">
        <v>246</v>
      </c>
      <c r="J6286" s="12">
        <v>0</v>
      </c>
      <c r="K6286" s="12">
        <v>0</v>
      </c>
      <c r="L6286" s="12">
        <v>0</v>
      </c>
      <c r="M6286" s="12">
        <v>0</v>
      </c>
      <c r="N6286" s="12">
        <v>0</v>
      </c>
    </row>
    <row r="6287" spans="1:14">
      <c r="A6287" s="21" t="s">
        <v>1703</v>
      </c>
      <c r="B6287" s="12">
        <v>34</v>
      </c>
      <c r="C6287" s="12">
        <v>68</v>
      </c>
      <c r="D6287" s="12" t="s">
        <v>579</v>
      </c>
      <c r="E6287" s="12">
        <v>20</v>
      </c>
      <c r="F6287" s="12">
        <v>4</v>
      </c>
      <c r="G6287" s="14">
        <v>30</v>
      </c>
      <c r="H6287" s="12">
        <v>0</v>
      </c>
      <c r="I6287" s="12">
        <v>246</v>
      </c>
      <c r="J6287" s="12">
        <v>0</v>
      </c>
      <c r="K6287" s="12">
        <v>0</v>
      </c>
      <c r="L6287" s="12">
        <v>0</v>
      </c>
      <c r="M6287" s="12">
        <v>0</v>
      </c>
      <c r="N6287" s="12">
        <v>0</v>
      </c>
    </row>
    <row r="6288" spans="1:14">
      <c r="A6288" s="21" t="s">
        <v>1703</v>
      </c>
      <c r="B6288" s="12">
        <v>34</v>
      </c>
      <c r="C6288" s="12">
        <v>68</v>
      </c>
      <c r="D6288" s="12" t="s">
        <v>577</v>
      </c>
      <c r="E6288" s="12">
        <v>20</v>
      </c>
      <c r="F6288" s="12">
        <v>4</v>
      </c>
      <c r="G6288" s="14">
        <v>30</v>
      </c>
      <c r="H6288" s="12">
        <v>0</v>
      </c>
      <c r="I6288" s="12">
        <v>246</v>
      </c>
      <c r="J6288" s="12">
        <v>0</v>
      </c>
      <c r="K6288" s="12">
        <v>0</v>
      </c>
      <c r="L6288" s="12">
        <v>0</v>
      </c>
      <c r="M6288" s="12">
        <v>0</v>
      </c>
      <c r="N6288" s="12">
        <v>0</v>
      </c>
    </row>
    <row r="6289" spans="1:14">
      <c r="A6289" s="21" t="s">
        <v>1703</v>
      </c>
      <c r="B6289" s="12">
        <v>34</v>
      </c>
      <c r="C6289" s="12">
        <v>68</v>
      </c>
      <c r="D6289" s="12" t="s">
        <v>590</v>
      </c>
      <c r="E6289" s="12">
        <v>20</v>
      </c>
      <c r="F6289" s="12">
        <v>4</v>
      </c>
      <c r="G6289" s="14">
        <v>30</v>
      </c>
      <c r="H6289" s="12">
        <v>0</v>
      </c>
      <c r="I6289" s="12">
        <v>246</v>
      </c>
      <c r="J6289" s="12">
        <v>0</v>
      </c>
      <c r="K6289" s="12">
        <v>0</v>
      </c>
      <c r="L6289" s="12">
        <v>0</v>
      </c>
      <c r="M6289" s="12">
        <v>0</v>
      </c>
      <c r="N6289" s="12">
        <v>0</v>
      </c>
    </row>
    <row r="6290" spans="1:14">
      <c r="A6290" s="21" t="s">
        <v>1703</v>
      </c>
      <c r="B6290" s="12">
        <v>34</v>
      </c>
      <c r="C6290" s="12">
        <v>68</v>
      </c>
      <c r="D6290" s="12" t="s">
        <v>574</v>
      </c>
      <c r="E6290" s="12">
        <v>20</v>
      </c>
      <c r="F6290" s="12">
        <v>4</v>
      </c>
      <c r="G6290" s="14">
        <v>30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2" spans="1:14">
      <c r="A6292" s="11" t="s">
        <v>1704</v>
      </c>
    </row>
    <row r="6293" spans="1:14">
      <c r="A6293" s="21" t="s">
        <v>1705</v>
      </c>
      <c r="B6293" s="12">
        <v>32</v>
      </c>
      <c r="C6293" s="12">
        <v>31</v>
      </c>
      <c r="D6293" s="12" t="s">
        <v>579</v>
      </c>
      <c r="E6293" s="12">
        <v>80</v>
      </c>
      <c r="F6293" s="12">
        <v>6</v>
      </c>
      <c r="G6293" s="14">
        <v>80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1" t="s">
        <v>1706</v>
      </c>
      <c r="B6294" s="12">
        <v>32</v>
      </c>
      <c r="C6294" s="12">
        <v>31</v>
      </c>
      <c r="D6294" s="12" t="s">
        <v>577</v>
      </c>
      <c r="E6294" s="12">
        <v>80</v>
      </c>
      <c r="F6294" s="12">
        <v>6</v>
      </c>
      <c r="G6294" s="14">
        <v>80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1" t="s">
        <v>1706</v>
      </c>
      <c r="B6295" s="12">
        <v>32</v>
      </c>
      <c r="C6295" s="12">
        <v>31</v>
      </c>
      <c r="D6295" s="12" t="s">
        <v>582</v>
      </c>
      <c r="E6295" s="12">
        <v>80</v>
      </c>
      <c r="F6295" s="12">
        <v>6</v>
      </c>
      <c r="G6295" s="14">
        <v>80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1" t="s">
        <v>1706</v>
      </c>
      <c r="B6296" s="12">
        <v>32</v>
      </c>
      <c r="C6296" s="12">
        <v>31</v>
      </c>
      <c r="D6296" s="12" t="s">
        <v>574</v>
      </c>
      <c r="E6296" s="12">
        <v>80</v>
      </c>
      <c r="F6296" s="12">
        <v>6</v>
      </c>
      <c r="G6296" s="14">
        <v>80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1" t="s">
        <v>1706</v>
      </c>
      <c r="B6297" s="12">
        <v>25</v>
      </c>
      <c r="C6297" s="12">
        <v>26</v>
      </c>
      <c r="D6297" s="12" t="s">
        <v>580</v>
      </c>
      <c r="E6297" s="12">
        <v>80</v>
      </c>
      <c r="F6297" s="12">
        <v>6</v>
      </c>
      <c r="G6297" s="14">
        <v>80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1" t="s">
        <v>1706</v>
      </c>
      <c r="B6298" s="12">
        <v>32</v>
      </c>
      <c r="C6298" s="12">
        <v>31</v>
      </c>
      <c r="D6298" s="12" t="s">
        <v>545</v>
      </c>
      <c r="E6298" s="12">
        <v>80</v>
      </c>
      <c r="F6298" s="12">
        <v>6</v>
      </c>
      <c r="G6298" s="14">
        <v>80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1" t="s">
        <v>1706</v>
      </c>
      <c r="B6299" s="12">
        <v>32</v>
      </c>
      <c r="C6299" s="12">
        <v>31</v>
      </c>
      <c r="D6299" s="12" t="s">
        <v>544</v>
      </c>
      <c r="E6299" s="12">
        <v>80</v>
      </c>
      <c r="F6299" s="12">
        <v>6</v>
      </c>
      <c r="G6299" s="14">
        <v>80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0" spans="1:14">
      <c r="A6300" s="21" t="s">
        <v>1706</v>
      </c>
      <c r="B6300" s="12">
        <v>32</v>
      </c>
      <c r="C6300" s="12">
        <v>31</v>
      </c>
      <c r="D6300" s="12" t="s">
        <v>570</v>
      </c>
      <c r="E6300" s="12">
        <v>80</v>
      </c>
      <c r="F6300" s="12">
        <v>6</v>
      </c>
      <c r="G6300" s="14">
        <v>80</v>
      </c>
      <c r="H6300" s="12">
        <v>0</v>
      </c>
      <c r="I6300" s="12">
        <v>246</v>
      </c>
      <c r="J6300" s="12">
        <v>0</v>
      </c>
      <c r="K6300" s="12">
        <v>0</v>
      </c>
      <c r="L6300" s="12">
        <v>0</v>
      </c>
      <c r="M6300" s="12">
        <v>0</v>
      </c>
      <c r="N6300" s="12">
        <v>0</v>
      </c>
    </row>
    <row r="6301" spans="1:14">
      <c r="A6301" s="21" t="s">
        <v>1706</v>
      </c>
      <c r="B6301" s="12">
        <v>32</v>
      </c>
      <c r="C6301" s="12">
        <v>31</v>
      </c>
      <c r="D6301" s="12" t="s">
        <v>568</v>
      </c>
      <c r="E6301" s="12">
        <v>80</v>
      </c>
      <c r="F6301" s="12">
        <v>6</v>
      </c>
      <c r="G6301" s="14">
        <v>80</v>
      </c>
      <c r="H6301" s="12">
        <v>0</v>
      </c>
      <c r="I6301" s="12">
        <v>246</v>
      </c>
      <c r="J6301" s="12">
        <v>0</v>
      </c>
      <c r="K6301" s="12">
        <v>0</v>
      </c>
      <c r="L6301" s="12">
        <v>0</v>
      </c>
      <c r="M6301" s="12">
        <v>0</v>
      </c>
      <c r="N6301" s="12">
        <v>0</v>
      </c>
    </row>
    <row r="6302" spans="1:14">
      <c r="A6302" s="21" t="s">
        <v>1706</v>
      </c>
      <c r="B6302" s="12">
        <v>32</v>
      </c>
      <c r="C6302" s="12">
        <v>31</v>
      </c>
      <c r="D6302" s="12" t="s">
        <v>1526</v>
      </c>
      <c r="E6302" s="12">
        <v>80</v>
      </c>
      <c r="F6302" s="12">
        <v>6</v>
      </c>
      <c r="G6302" s="14">
        <v>80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>
      <c r="A6303" s="21" t="s">
        <v>1706</v>
      </c>
      <c r="B6303" s="12">
        <v>32</v>
      </c>
      <c r="C6303" s="12">
        <v>31</v>
      </c>
      <c r="D6303" s="12" t="s">
        <v>1659</v>
      </c>
      <c r="E6303" s="12">
        <v>80</v>
      </c>
      <c r="F6303" s="12">
        <v>2</v>
      </c>
      <c r="G6303" s="14">
        <v>80</v>
      </c>
      <c r="H6303" s="12">
        <v>0</v>
      </c>
      <c r="I6303" s="12">
        <v>246</v>
      </c>
      <c r="J6303" s="12">
        <v>0</v>
      </c>
      <c r="K6303" s="12">
        <v>0</v>
      </c>
      <c r="L6303" s="12">
        <v>0</v>
      </c>
      <c r="M6303" s="12">
        <v>0</v>
      </c>
      <c r="N6303" s="12">
        <v>0</v>
      </c>
    </row>
    <row r="6304" spans="1:14">
      <c r="A6304" s="21" t="s">
        <v>1706</v>
      </c>
      <c r="B6304" s="12">
        <v>32</v>
      </c>
      <c r="C6304" s="12">
        <v>31</v>
      </c>
      <c r="D6304" s="12" t="s">
        <v>1662</v>
      </c>
      <c r="E6304" s="12">
        <v>80</v>
      </c>
      <c r="F6304" s="12">
        <v>2</v>
      </c>
      <c r="G6304" s="14">
        <v>80</v>
      </c>
      <c r="H6304" s="12">
        <v>0</v>
      </c>
      <c r="I6304" s="12">
        <v>246</v>
      </c>
      <c r="J6304" s="12">
        <v>0</v>
      </c>
      <c r="K6304" s="12">
        <v>0</v>
      </c>
      <c r="L6304" s="12">
        <v>0</v>
      </c>
      <c r="M6304" s="12">
        <v>0</v>
      </c>
      <c r="N6304" s="12">
        <v>0</v>
      </c>
    </row>
    <row r="6305" spans="1:14">
      <c r="A6305" s="21" t="s">
        <v>1706</v>
      </c>
      <c r="B6305" s="12">
        <v>32</v>
      </c>
      <c r="C6305" s="12">
        <v>31</v>
      </c>
      <c r="D6305" s="12" t="s">
        <v>1527</v>
      </c>
      <c r="E6305" s="12">
        <v>80</v>
      </c>
      <c r="F6305" s="12">
        <v>2</v>
      </c>
      <c r="G6305" s="14">
        <v>80</v>
      </c>
      <c r="H6305" s="12">
        <v>0</v>
      </c>
      <c r="I6305" s="12">
        <v>246</v>
      </c>
      <c r="J6305" s="12">
        <v>0</v>
      </c>
      <c r="K6305" s="12">
        <v>0</v>
      </c>
      <c r="L6305" s="12">
        <v>0</v>
      </c>
      <c r="M6305" s="12">
        <v>0</v>
      </c>
      <c r="N6305" s="12">
        <v>0</v>
      </c>
    </row>
    <row r="6306" spans="1:14">
      <c r="A6306" s="21" t="s">
        <v>1706</v>
      </c>
      <c r="B6306" s="12">
        <v>32</v>
      </c>
      <c r="C6306" s="12">
        <v>31</v>
      </c>
      <c r="D6306" s="12" t="s">
        <v>1528</v>
      </c>
      <c r="E6306" s="12">
        <v>80</v>
      </c>
      <c r="F6306" s="12">
        <v>2</v>
      </c>
      <c r="G6306" s="14">
        <v>80</v>
      </c>
      <c r="H6306" s="12">
        <v>0</v>
      </c>
      <c r="I6306" s="12">
        <v>246</v>
      </c>
      <c r="J6306" s="12">
        <v>0</v>
      </c>
      <c r="K6306" s="12">
        <v>0</v>
      </c>
      <c r="L6306" s="12">
        <v>0</v>
      </c>
      <c r="M6306" s="12">
        <v>0</v>
      </c>
      <c r="N6306" s="12">
        <v>0</v>
      </c>
    </row>
    <row r="6307" spans="1:14">
      <c r="A6307" s="21" t="s">
        <v>1706</v>
      </c>
      <c r="B6307" s="12">
        <v>32</v>
      </c>
      <c r="C6307" s="12">
        <v>31</v>
      </c>
      <c r="D6307" s="12" t="s">
        <v>1529</v>
      </c>
      <c r="E6307" s="12">
        <v>80</v>
      </c>
      <c r="F6307" s="12">
        <v>2</v>
      </c>
      <c r="G6307" s="14">
        <v>80</v>
      </c>
      <c r="H6307" s="12">
        <v>0</v>
      </c>
      <c r="I6307" s="12">
        <v>246</v>
      </c>
      <c r="J6307" s="12">
        <v>0</v>
      </c>
      <c r="K6307" s="12">
        <v>0</v>
      </c>
      <c r="L6307" s="12">
        <v>0</v>
      </c>
      <c r="M6307" s="12">
        <v>0</v>
      </c>
      <c r="N6307" s="12">
        <v>0</v>
      </c>
    </row>
    <row r="6308" spans="1:14" s="18" customFormat="1">
      <c r="A6308" s="17" t="s">
        <v>1706</v>
      </c>
      <c r="B6308" s="18">
        <v>32</v>
      </c>
      <c r="C6308" s="18">
        <v>31</v>
      </c>
      <c r="D6308" s="18" t="s">
        <v>1537</v>
      </c>
      <c r="E6308" s="18">
        <v>100</v>
      </c>
      <c r="F6308" s="18">
        <v>10</v>
      </c>
      <c r="G6308" s="18">
        <v>60</v>
      </c>
      <c r="H6308" s="18">
        <v>0</v>
      </c>
      <c r="I6308" s="18">
        <v>246</v>
      </c>
      <c r="J6308" s="18">
        <v>0</v>
      </c>
      <c r="K6308" s="18">
        <v>0</v>
      </c>
      <c r="L6308" s="12">
        <v>0</v>
      </c>
      <c r="M6308" s="12">
        <v>0</v>
      </c>
      <c r="N6308" s="12">
        <v>0</v>
      </c>
    </row>
    <row r="6309" spans="1:14" s="18" customFormat="1">
      <c r="A6309" s="17" t="s">
        <v>1706</v>
      </c>
      <c r="B6309" s="18">
        <v>32</v>
      </c>
      <c r="C6309" s="18">
        <v>31</v>
      </c>
      <c r="D6309" s="18" t="s">
        <v>1536</v>
      </c>
      <c r="E6309" s="18">
        <v>100</v>
      </c>
      <c r="F6309" s="18">
        <v>10</v>
      </c>
      <c r="G6309" s="18">
        <v>60</v>
      </c>
      <c r="H6309" s="18">
        <v>0</v>
      </c>
      <c r="I6309" s="18">
        <v>246</v>
      </c>
      <c r="J6309" s="18">
        <v>0</v>
      </c>
      <c r="K6309" s="18">
        <v>0</v>
      </c>
      <c r="L6309" s="12">
        <v>0</v>
      </c>
      <c r="M6309" s="12">
        <v>0</v>
      </c>
      <c r="N6309" s="12">
        <v>0</v>
      </c>
    </row>
    <row r="6310" spans="1:14" s="18" customFormat="1">
      <c r="A6310" s="17" t="s">
        <v>1706</v>
      </c>
      <c r="B6310" s="18">
        <v>32</v>
      </c>
      <c r="C6310" s="18">
        <v>31</v>
      </c>
      <c r="D6310" s="18" t="s">
        <v>1535</v>
      </c>
      <c r="E6310" s="18">
        <v>100</v>
      </c>
      <c r="F6310" s="18">
        <v>10</v>
      </c>
      <c r="G6310" s="18">
        <v>60</v>
      </c>
      <c r="H6310" s="18">
        <v>0</v>
      </c>
      <c r="I6310" s="18">
        <v>246</v>
      </c>
      <c r="J6310" s="18">
        <v>0</v>
      </c>
      <c r="K6310" s="18">
        <v>0</v>
      </c>
      <c r="L6310" s="12">
        <v>0</v>
      </c>
      <c r="M6310" s="12">
        <v>0</v>
      </c>
      <c r="N6310" s="12">
        <v>0</v>
      </c>
    </row>
    <row r="6311" spans="1:14" s="18" customFormat="1">
      <c r="A6311" s="17" t="s">
        <v>1706</v>
      </c>
      <c r="B6311" s="18">
        <v>32</v>
      </c>
      <c r="C6311" s="18">
        <v>31</v>
      </c>
      <c r="D6311" s="18" t="s">
        <v>1136</v>
      </c>
      <c r="E6311" s="18">
        <v>80</v>
      </c>
      <c r="F6311" s="18">
        <v>2</v>
      </c>
      <c r="G6311" s="18">
        <v>60</v>
      </c>
      <c r="H6311" s="18">
        <v>0</v>
      </c>
      <c r="I6311" s="18">
        <v>246</v>
      </c>
      <c r="J6311" s="18">
        <v>0</v>
      </c>
      <c r="K6311" s="18">
        <v>0</v>
      </c>
      <c r="L6311" s="12">
        <v>0</v>
      </c>
      <c r="M6311" s="12">
        <v>0</v>
      </c>
      <c r="N6311" s="12">
        <v>0</v>
      </c>
    </row>
    <row r="6312" spans="1:14" s="18" customFormat="1">
      <c r="A6312" s="17" t="s">
        <v>1706</v>
      </c>
      <c r="B6312" s="18">
        <v>32</v>
      </c>
      <c r="C6312" s="18">
        <v>31</v>
      </c>
      <c r="D6312" s="18" t="s">
        <v>1138</v>
      </c>
      <c r="E6312" s="18">
        <v>80</v>
      </c>
      <c r="F6312" s="18">
        <v>2</v>
      </c>
      <c r="G6312" s="18">
        <v>60</v>
      </c>
      <c r="H6312" s="18">
        <v>0</v>
      </c>
      <c r="I6312" s="18">
        <v>246</v>
      </c>
      <c r="J6312" s="18">
        <v>0</v>
      </c>
      <c r="K6312" s="18">
        <v>0</v>
      </c>
      <c r="L6312" s="12">
        <v>0</v>
      </c>
      <c r="M6312" s="12">
        <v>0</v>
      </c>
      <c r="N6312" s="12">
        <v>0</v>
      </c>
    </row>
    <row r="6313" spans="1:14" s="18" customFormat="1">
      <c r="A6313" s="17" t="s">
        <v>1706</v>
      </c>
      <c r="B6313" s="18">
        <v>32</v>
      </c>
      <c r="C6313" s="18">
        <v>31</v>
      </c>
      <c r="D6313" s="18" t="s">
        <v>1610</v>
      </c>
      <c r="E6313" s="18">
        <v>80</v>
      </c>
      <c r="F6313" s="18">
        <v>3</v>
      </c>
      <c r="G6313" s="18">
        <v>60</v>
      </c>
      <c r="H6313" s="18">
        <v>0</v>
      </c>
      <c r="I6313" s="18">
        <v>249</v>
      </c>
      <c r="J6313" s="18">
        <v>0</v>
      </c>
      <c r="K6313" s="18">
        <v>0</v>
      </c>
      <c r="L6313" s="12">
        <v>0</v>
      </c>
      <c r="M6313" s="12">
        <v>0</v>
      </c>
      <c r="N6313" s="12">
        <v>0</v>
      </c>
    </row>
    <row r="6314" spans="1:14" s="18" customFormat="1">
      <c r="A6314" s="17" t="s">
        <v>1706</v>
      </c>
      <c r="B6314" s="18">
        <v>32</v>
      </c>
      <c r="C6314" s="18">
        <v>31</v>
      </c>
      <c r="D6314" s="18" t="s">
        <v>1647</v>
      </c>
      <c r="E6314" s="18">
        <v>80</v>
      </c>
      <c r="F6314" s="18">
        <v>10</v>
      </c>
      <c r="G6314" s="18">
        <v>60</v>
      </c>
      <c r="H6314" s="18">
        <v>0</v>
      </c>
      <c r="I6314" s="18">
        <v>249</v>
      </c>
      <c r="J6314" s="18">
        <v>0</v>
      </c>
      <c r="K6314" s="18">
        <v>0</v>
      </c>
      <c r="L6314" s="12">
        <v>0</v>
      </c>
      <c r="M6314" s="12">
        <v>0</v>
      </c>
      <c r="N6314" s="12">
        <v>0</v>
      </c>
    </row>
    <row r="6315" spans="1:14" s="18" customFormat="1">
      <c r="A6315" s="17" t="s">
        <v>1706</v>
      </c>
      <c r="B6315" s="18">
        <v>32</v>
      </c>
      <c r="C6315" s="18">
        <v>31</v>
      </c>
      <c r="D6315" s="18" t="s">
        <v>1121</v>
      </c>
      <c r="E6315" s="18">
        <v>80</v>
      </c>
      <c r="F6315" s="18">
        <v>3</v>
      </c>
      <c r="G6315" s="18">
        <v>60</v>
      </c>
      <c r="H6315" s="18">
        <v>0</v>
      </c>
      <c r="I6315" s="18">
        <v>249</v>
      </c>
      <c r="J6315" s="18">
        <v>0</v>
      </c>
      <c r="K6315" s="18">
        <v>0</v>
      </c>
      <c r="L6315" s="12">
        <v>0</v>
      </c>
      <c r="M6315" s="12">
        <v>0</v>
      </c>
      <c r="N6315" s="12">
        <v>0</v>
      </c>
    </row>
    <row r="6316" spans="1:14" s="18" customFormat="1">
      <c r="A6316" s="17" t="s">
        <v>1706</v>
      </c>
      <c r="B6316" s="18">
        <v>32</v>
      </c>
      <c r="C6316" s="18">
        <v>31</v>
      </c>
      <c r="D6316" s="18" t="s">
        <v>1686</v>
      </c>
      <c r="E6316" s="18">
        <v>80</v>
      </c>
      <c r="F6316" s="18">
        <v>2</v>
      </c>
      <c r="G6316" s="18">
        <v>60</v>
      </c>
      <c r="H6316" s="18">
        <v>0</v>
      </c>
      <c r="I6316" s="18">
        <v>249</v>
      </c>
      <c r="J6316" s="18">
        <v>0</v>
      </c>
      <c r="K6316" s="18">
        <v>0</v>
      </c>
      <c r="L6316" s="12">
        <v>0</v>
      </c>
      <c r="M6316" s="12">
        <v>0</v>
      </c>
      <c r="N6316" s="12">
        <v>0</v>
      </c>
    </row>
    <row r="6317" spans="1:14" s="18" customFormat="1">
      <c r="A6317" s="17" t="s">
        <v>1706</v>
      </c>
      <c r="B6317" s="18">
        <v>32</v>
      </c>
      <c r="C6317" s="18">
        <v>31</v>
      </c>
      <c r="D6317" s="18" t="s">
        <v>1687</v>
      </c>
      <c r="E6317" s="18">
        <v>100</v>
      </c>
      <c r="F6317" s="18">
        <v>1</v>
      </c>
      <c r="G6317" s="18">
        <v>60</v>
      </c>
      <c r="H6317" s="18">
        <v>0</v>
      </c>
      <c r="I6317" s="18">
        <v>249</v>
      </c>
      <c r="J6317" s="18">
        <v>0</v>
      </c>
      <c r="K6317" s="18">
        <v>0</v>
      </c>
      <c r="L6317" s="12">
        <v>0</v>
      </c>
      <c r="M6317" s="12">
        <v>0</v>
      </c>
      <c r="N6317" s="12">
        <v>0</v>
      </c>
    </row>
    <row r="6318" spans="1:14" s="18" customFormat="1">
      <c r="A6318" s="17" t="s">
        <v>1706</v>
      </c>
      <c r="B6318" s="18">
        <v>32</v>
      </c>
      <c r="C6318" s="18">
        <v>31</v>
      </c>
      <c r="D6318" s="18" t="s">
        <v>1672</v>
      </c>
      <c r="E6318" s="18">
        <v>100</v>
      </c>
      <c r="F6318" s="18">
        <v>1</v>
      </c>
      <c r="G6318" s="18">
        <v>60</v>
      </c>
      <c r="H6318" s="18">
        <v>0</v>
      </c>
      <c r="I6318" s="18">
        <v>249</v>
      </c>
      <c r="J6318" s="18">
        <v>0</v>
      </c>
      <c r="K6318" s="18">
        <v>0</v>
      </c>
      <c r="L6318" s="12">
        <v>0</v>
      </c>
      <c r="M6318" s="12">
        <v>0</v>
      </c>
      <c r="N6318" s="12">
        <v>0</v>
      </c>
    </row>
    <row r="6319" spans="1:14" s="18" customFormat="1">
      <c r="A6319" s="17" t="s">
        <v>1706</v>
      </c>
      <c r="B6319" s="18">
        <v>32</v>
      </c>
      <c r="C6319" s="18">
        <v>31</v>
      </c>
      <c r="D6319" s="18" t="s">
        <v>1707</v>
      </c>
      <c r="E6319" s="18">
        <v>80</v>
      </c>
      <c r="F6319" s="18">
        <v>1</v>
      </c>
      <c r="G6319" s="18">
        <v>60</v>
      </c>
      <c r="H6319" s="18">
        <v>0</v>
      </c>
      <c r="I6319" s="18">
        <v>249</v>
      </c>
      <c r="J6319" s="18">
        <v>0</v>
      </c>
      <c r="K6319" s="18">
        <v>0</v>
      </c>
      <c r="L6319" s="12">
        <v>0</v>
      </c>
      <c r="M6319" s="12">
        <v>0</v>
      </c>
      <c r="N6319" s="12">
        <v>0</v>
      </c>
    </row>
    <row r="6320" spans="1:14" s="18" customFormat="1">
      <c r="A6320" s="17" t="s">
        <v>1706</v>
      </c>
      <c r="B6320" s="18">
        <v>32</v>
      </c>
      <c r="C6320" s="18">
        <v>31</v>
      </c>
      <c r="D6320" s="18" t="s">
        <v>534</v>
      </c>
      <c r="E6320" s="18">
        <v>80</v>
      </c>
      <c r="F6320" s="18">
        <v>1</v>
      </c>
      <c r="G6320" s="18">
        <v>60</v>
      </c>
      <c r="H6320" s="18">
        <v>0</v>
      </c>
      <c r="I6320" s="18">
        <v>249</v>
      </c>
      <c r="J6320" s="18">
        <v>0</v>
      </c>
      <c r="K6320" s="18">
        <v>0</v>
      </c>
      <c r="L6320" s="12">
        <v>0</v>
      </c>
      <c r="M6320" s="12">
        <v>0</v>
      </c>
      <c r="N6320" s="12">
        <v>0</v>
      </c>
    </row>
    <row r="6321" spans="1:14">
      <c r="A6321" s="21" t="s">
        <v>1705</v>
      </c>
      <c r="B6321" s="12">
        <v>25</v>
      </c>
      <c r="C6321" s="12">
        <v>26</v>
      </c>
      <c r="D6321" s="12" t="s">
        <v>579</v>
      </c>
      <c r="E6321" s="12">
        <v>15</v>
      </c>
      <c r="F6321" s="12">
        <v>4</v>
      </c>
      <c r="G6321" s="14">
        <v>30</v>
      </c>
      <c r="H6321" s="12">
        <v>0</v>
      </c>
      <c r="I6321" s="12">
        <v>246</v>
      </c>
      <c r="J6321" s="12">
        <v>0</v>
      </c>
      <c r="K6321" s="12">
        <v>0</v>
      </c>
      <c r="L6321" s="12">
        <v>0</v>
      </c>
      <c r="M6321" s="12">
        <v>0</v>
      </c>
      <c r="N6321" s="12">
        <v>0</v>
      </c>
    </row>
    <row r="6322" spans="1:14">
      <c r="A6322" s="21" t="s">
        <v>1706</v>
      </c>
      <c r="B6322" s="12">
        <v>25</v>
      </c>
      <c r="C6322" s="12">
        <v>26</v>
      </c>
      <c r="D6322" s="12" t="s">
        <v>577</v>
      </c>
      <c r="E6322" s="12">
        <v>15</v>
      </c>
      <c r="F6322" s="12">
        <v>4</v>
      </c>
      <c r="G6322" s="14">
        <v>30</v>
      </c>
      <c r="H6322" s="12">
        <v>0</v>
      </c>
      <c r="I6322" s="12">
        <v>246</v>
      </c>
      <c r="J6322" s="12">
        <v>0</v>
      </c>
      <c r="K6322" s="12">
        <v>0</v>
      </c>
      <c r="L6322" s="12">
        <v>0</v>
      </c>
      <c r="M6322" s="12">
        <v>0</v>
      </c>
      <c r="N6322" s="12">
        <v>0</v>
      </c>
    </row>
    <row r="6323" spans="1:14">
      <c r="A6323" s="21" t="s">
        <v>1706</v>
      </c>
      <c r="B6323" s="12">
        <v>25</v>
      </c>
      <c r="C6323" s="12">
        <v>26</v>
      </c>
      <c r="D6323" s="12" t="s">
        <v>582</v>
      </c>
      <c r="E6323" s="12">
        <v>15</v>
      </c>
      <c r="F6323" s="12">
        <v>4</v>
      </c>
      <c r="G6323" s="14">
        <v>30</v>
      </c>
      <c r="H6323" s="12">
        <v>0</v>
      </c>
      <c r="I6323" s="12">
        <v>246</v>
      </c>
      <c r="J6323" s="12">
        <v>0</v>
      </c>
      <c r="K6323" s="12">
        <v>0</v>
      </c>
      <c r="L6323" s="12">
        <v>0</v>
      </c>
      <c r="M6323" s="12">
        <v>0</v>
      </c>
      <c r="N6323" s="12">
        <v>0</v>
      </c>
    </row>
    <row r="6324" spans="1:14">
      <c r="A6324" s="21" t="s">
        <v>1706</v>
      </c>
      <c r="B6324" s="12">
        <v>25</v>
      </c>
      <c r="C6324" s="12">
        <v>26</v>
      </c>
      <c r="D6324" s="12" t="s">
        <v>574</v>
      </c>
      <c r="E6324" s="12">
        <v>15</v>
      </c>
      <c r="F6324" s="12">
        <v>4</v>
      </c>
      <c r="G6324" s="14">
        <v>30</v>
      </c>
      <c r="H6324" s="12">
        <v>0</v>
      </c>
      <c r="I6324" s="12">
        <v>246</v>
      </c>
      <c r="J6324" s="12">
        <v>0</v>
      </c>
      <c r="K6324" s="12">
        <v>0</v>
      </c>
      <c r="L6324" s="12">
        <v>0</v>
      </c>
      <c r="M6324" s="12">
        <v>0</v>
      </c>
      <c r="N6324" s="12">
        <v>0</v>
      </c>
    </row>
    <row r="6325" spans="1:14">
      <c r="A6325" s="21" t="s">
        <v>1706</v>
      </c>
      <c r="B6325" s="12">
        <v>25</v>
      </c>
      <c r="C6325" s="12">
        <v>26</v>
      </c>
      <c r="D6325" s="12" t="s">
        <v>580</v>
      </c>
      <c r="E6325" s="12">
        <v>15</v>
      </c>
      <c r="F6325" s="12">
        <v>4</v>
      </c>
      <c r="G6325" s="14">
        <v>30</v>
      </c>
      <c r="H6325" s="12">
        <v>0</v>
      </c>
      <c r="I6325" s="12">
        <v>246</v>
      </c>
      <c r="J6325" s="12">
        <v>0</v>
      </c>
      <c r="K6325" s="12">
        <v>0</v>
      </c>
      <c r="L6325" s="12">
        <v>0</v>
      </c>
      <c r="M6325" s="12">
        <v>0</v>
      </c>
      <c r="N6325" s="12">
        <v>0</v>
      </c>
    </row>
    <row r="6326" spans="1:14">
      <c r="A6326" s="21" t="s">
        <v>1706</v>
      </c>
      <c r="B6326" s="12">
        <v>25</v>
      </c>
      <c r="C6326" s="12">
        <v>26</v>
      </c>
      <c r="D6326" s="12" t="s">
        <v>570</v>
      </c>
      <c r="E6326" s="12">
        <v>15</v>
      </c>
      <c r="F6326" s="12">
        <v>4</v>
      </c>
      <c r="G6326" s="14">
        <v>30</v>
      </c>
      <c r="H6326" s="12">
        <v>0</v>
      </c>
      <c r="I6326" s="12">
        <v>246</v>
      </c>
      <c r="J6326" s="12">
        <v>0</v>
      </c>
      <c r="K6326" s="12">
        <v>0</v>
      </c>
      <c r="L6326" s="12">
        <v>0</v>
      </c>
      <c r="M6326" s="12">
        <v>0</v>
      </c>
      <c r="N6326" s="12">
        <v>0</v>
      </c>
    </row>
    <row r="6327" spans="1:14">
      <c r="A6327" s="21" t="s">
        <v>1706</v>
      </c>
      <c r="B6327" s="12">
        <v>25</v>
      </c>
      <c r="C6327" s="12">
        <v>26</v>
      </c>
      <c r="D6327" s="12" t="s">
        <v>568</v>
      </c>
      <c r="E6327" s="12">
        <v>15</v>
      </c>
      <c r="F6327" s="12">
        <v>4</v>
      </c>
      <c r="G6327" s="14">
        <v>30</v>
      </c>
      <c r="H6327" s="12">
        <v>0</v>
      </c>
      <c r="I6327" s="12">
        <v>246</v>
      </c>
      <c r="J6327" s="12">
        <v>0</v>
      </c>
      <c r="K6327" s="12">
        <v>0</v>
      </c>
      <c r="L6327" s="12">
        <v>0</v>
      </c>
      <c r="M6327" s="12">
        <v>0</v>
      </c>
      <c r="N6327" s="12">
        <v>0</v>
      </c>
    </row>
    <row r="6328" spans="1:14">
      <c r="A6328" s="21" t="s">
        <v>1706</v>
      </c>
      <c r="B6328" s="12">
        <v>25</v>
      </c>
      <c r="C6328" s="12">
        <v>26</v>
      </c>
      <c r="D6328" s="12" t="s">
        <v>1526</v>
      </c>
      <c r="E6328" s="12">
        <v>15</v>
      </c>
      <c r="F6328" s="12">
        <v>4</v>
      </c>
      <c r="G6328" s="14">
        <v>30</v>
      </c>
      <c r="H6328" s="12">
        <v>0</v>
      </c>
      <c r="I6328" s="12">
        <v>246</v>
      </c>
      <c r="J6328" s="12">
        <v>0</v>
      </c>
      <c r="K6328" s="12">
        <v>0</v>
      </c>
      <c r="L6328" s="12">
        <v>0</v>
      </c>
      <c r="M6328" s="12">
        <v>0</v>
      </c>
      <c r="N6328" s="12">
        <v>0</v>
      </c>
    </row>
    <row r="6329" spans="1:14">
      <c r="A6329" s="21" t="s">
        <v>1705</v>
      </c>
      <c r="B6329" s="12">
        <v>42</v>
      </c>
      <c r="C6329" s="12">
        <v>42</v>
      </c>
      <c r="D6329" s="12" t="s">
        <v>579</v>
      </c>
      <c r="E6329" s="12">
        <v>15</v>
      </c>
      <c r="F6329" s="12">
        <v>4</v>
      </c>
      <c r="G6329" s="14">
        <v>30</v>
      </c>
      <c r="H6329" s="12">
        <v>0</v>
      </c>
      <c r="I6329" s="12">
        <v>246</v>
      </c>
      <c r="J6329" s="12">
        <v>0</v>
      </c>
      <c r="K6329" s="12">
        <v>0</v>
      </c>
      <c r="L6329" s="12">
        <v>0</v>
      </c>
      <c r="M6329" s="12">
        <v>0</v>
      </c>
      <c r="N6329" s="12">
        <v>0</v>
      </c>
    </row>
    <row r="6330" spans="1:14">
      <c r="A6330" s="21" t="s">
        <v>1706</v>
      </c>
      <c r="B6330" s="12">
        <v>42</v>
      </c>
      <c r="C6330" s="12">
        <v>42</v>
      </c>
      <c r="D6330" s="12" t="s">
        <v>577</v>
      </c>
      <c r="E6330" s="12">
        <v>15</v>
      </c>
      <c r="F6330" s="12">
        <v>4</v>
      </c>
      <c r="G6330" s="14">
        <v>30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1" t="s">
        <v>1706</v>
      </c>
      <c r="B6331" s="12">
        <v>42</v>
      </c>
      <c r="C6331" s="12">
        <v>42</v>
      </c>
      <c r="D6331" s="12" t="s">
        <v>582</v>
      </c>
      <c r="E6331" s="12">
        <v>15</v>
      </c>
      <c r="F6331" s="12">
        <v>4</v>
      </c>
      <c r="G6331" s="14">
        <v>30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1" t="s">
        <v>1706</v>
      </c>
      <c r="B6332" s="12">
        <v>42</v>
      </c>
      <c r="C6332" s="12">
        <v>42</v>
      </c>
      <c r="D6332" s="12" t="s">
        <v>574</v>
      </c>
      <c r="E6332" s="12">
        <v>15</v>
      </c>
      <c r="F6332" s="12">
        <v>4</v>
      </c>
      <c r="G6332" s="14">
        <v>30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1" t="s">
        <v>1706</v>
      </c>
      <c r="B6333" s="12">
        <v>42</v>
      </c>
      <c r="C6333" s="12">
        <v>42</v>
      </c>
      <c r="D6333" s="12" t="s">
        <v>580</v>
      </c>
      <c r="E6333" s="12">
        <v>15</v>
      </c>
      <c r="F6333" s="12">
        <v>4</v>
      </c>
      <c r="G6333" s="14">
        <v>30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1" t="s">
        <v>1706</v>
      </c>
      <c r="B6334" s="12">
        <v>42</v>
      </c>
      <c r="C6334" s="12">
        <v>42</v>
      </c>
      <c r="D6334" s="12" t="s">
        <v>570</v>
      </c>
      <c r="E6334" s="12">
        <v>15</v>
      </c>
      <c r="F6334" s="12">
        <v>4</v>
      </c>
      <c r="G6334" s="14">
        <v>30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1" t="s">
        <v>1706</v>
      </c>
      <c r="B6335" s="12">
        <v>42</v>
      </c>
      <c r="C6335" s="12">
        <v>42</v>
      </c>
      <c r="D6335" s="12" t="s">
        <v>568</v>
      </c>
      <c r="E6335" s="12">
        <v>15</v>
      </c>
      <c r="F6335" s="12">
        <v>4</v>
      </c>
      <c r="G6335" s="14">
        <v>30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1" t="s">
        <v>1706</v>
      </c>
      <c r="B6336" s="12">
        <v>42</v>
      </c>
      <c r="C6336" s="12">
        <v>42</v>
      </c>
      <c r="D6336" s="12" t="s">
        <v>1526</v>
      </c>
      <c r="E6336" s="12">
        <v>15</v>
      </c>
      <c r="F6336" s="12">
        <v>4</v>
      </c>
      <c r="G6336" s="14">
        <v>30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1" t="s">
        <v>1705</v>
      </c>
      <c r="B6337" s="12">
        <v>78</v>
      </c>
      <c r="C6337" s="12">
        <v>77</v>
      </c>
      <c r="D6337" s="12" t="s">
        <v>579</v>
      </c>
      <c r="E6337" s="12">
        <v>15</v>
      </c>
      <c r="F6337" s="12">
        <v>4</v>
      </c>
      <c r="G6337" s="14">
        <v>30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1" t="s">
        <v>1706</v>
      </c>
      <c r="B6338" s="12">
        <v>78</v>
      </c>
      <c r="C6338" s="12">
        <v>77</v>
      </c>
      <c r="D6338" s="12" t="s">
        <v>577</v>
      </c>
      <c r="E6338" s="12">
        <v>15</v>
      </c>
      <c r="F6338" s="12">
        <v>4</v>
      </c>
      <c r="G6338" s="14">
        <v>30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1" t="s">
        <v>1706</v>
      </c>
      <c r="B6339" s="12">
        <v>78</v>
      </c>
      <c r="C6339" s="12">
        <v>77</v>
      </c>
      <c r="D6339" s="12" t="s">
        <v>582</v>
      </c>
      <c r="E6339" s="12">
        <v>15</v>
      </c>
      <c r="F6339" s="12">
        <v>4</v>
      </c>
      <c r="G6339" s="14">
        <v>30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1" t="s">
        <v>1706</v>
      </c>
      <c r="B6340" s="12">
        <v>78</v>
      </c>
      <c r="C6340" s="12">
        <v>77</v>
      </c>
      <c r="D6340" s="12" t="s">
        <v>574</v>
      </c>
      <c r="E6340" s="12">
        <v>15</v>
      </c>
      <c r="F6340" s="12">
        <v>4</v>
      </c>
      <c r="G6340" s="14">
        <v>30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1" t="s">
        <v>1706</v>
      </c>
      <c r="B6341" s="12">
        <v>78</v>
      </c>
      <c r="C6341" s="12">
        <v>77</v>
      </c>
      <c r="D6341" s="12" t="s">
        <v>580</v>
      </c>
      <c r="E6341" s="12">
        <v>15</v>
      </c>
      <c r="F6341" s="12">
        <v>4</v>
      </c>
      <c r="G6341" s="14">
        <v>30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1" t="s">
        <v>1706</v>
      </c>
      <c r="B6342" s="12">
        <v>78</v>
      </c>
      <c r="C6342" s="12">
        <v>77</v>
      </c>
      <c r="D6342" s="12" t="s">
        <v>570</v>
      </c>
      <c r="E6342" s="12">
        <v>15</v>
      </c>
      <c r="F6342" s="12">
        <v>4</v>
      </c>
      <c r="G6342" s="14">
        <v>30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1" t="s">
        <v>1706</v>
      </c>
      <c r="B6343" s="12">
        <v>78</v>
      </c>
      <c r="C6343" s="12">
        <v>77</v>
      </c>
      <c r="D6343" s="12" t="s">
        <v>568</v>
      </c>
      <c r="E6343" s="12">
        <v>15</v>
      </c>
      <c r="F6343" s="12">
        <v>4</v>
      </c>
      <c r="G6343" s="14">
        <v>30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1" t="s">
        <v>1706</v>
      </c>
      <c r="B6344" s="12">
        <v>78</v>
      </c>
      <c r="C6344" s="12">
        <v>77</v>
      </c>
      <c r="D6344" s="12" t="s">
        <v>1526</v>
      </c>
      <c r="E6344" s="12">
        <v>15</v>
      </c>
      <c r="F6344" s="12">
        <v>4</v>
      </c>
      <c r="G6344" s="14">
        <v>30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1" t="s">
        <v>1705</v>
      </c>
      <c r="B6345" s="12">
        <v>54</v>
      </c>
      <c r="C6345" s="12">
        <v>54</v>
      </c>
      <c r="D6345" s="12" t="s">
        <v>579</v>
      </c>
      <c r="E6345" s="12">
        <v>15</v>
      </c>
      <c r="F6345" s="12">
        <v>4</v>
      </c>
      <c r="G6345" s="14">
        <v>30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1" t="s">
        <v>1706</v>
      </c>
      <c r="B6346" s="12">
        <v>54</v>
      </c>
      <c r="C6346" s="12">
        <v>54</v>
      </c>
      <c r="D6346" s="12" t="s">
        <v>577</v>
      </c>
      <c r="E6346" s="12">
        <v>15</v>
      </c>
      <c r="F6346" s="12">
        <v>4</v>
      </c>
      <c r="G6346" s="14">
        <v>30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1" t="s">
        <v>1706</v>
      </c>
      <c r="B6347" s="12">
        <v>54</v>
      </c>
      <c r="C6347" s="12">
        <v>54</v>
      </c>
      <c r="D6347" s="12" t="s">
        <v>582</v>
      </c>
      <c r="E6347" s="12">
        <v>15</v>
      </c>
      <c r="F6347" s="12">
        <v>4</v>
      </c>
      <c r="G6347" s="14">
        <v>30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8" spans="1:14">
      <c r="A6348" s="21" t="s">
        <v>1706</v>
      </c>
      <c r="B6348" s="12">
        <v>54</v>
      </c>
      <c r="C6348" s="12">
        <v>54</v>
      </c>
      <c r="D6348" s="12" t="s">
        <v>574</v>
      </c>
      <c r="E6348" s="12">
        <v>15</v>
      </c>
      <c r="F6348" s="12">
        <v>4</v>
      </c>
      <c r="G6348" s="14">
        <v>30</v>
      </c>
      <c r="H6348" s="12">
        <v>0</v>
      </c>
      <c r="I6348" s="12">
        <v>246</v>
      </c>
      <c r="J6348" s="12">
        <v>0</v>
      </c>
      <c r="K6348" s="12">
        <v>0</v>
      </c>
      <c r="L6348" s="12">
        <v>0</v>
      </c>
      <c r="M6348" s="12">
        <v>0</v>
      </c>
      <c r="N6348" s="12">
        <v>0</v>
      </c>
    </row>
    <row r="6349" spans="1:14">
      <c r="A6349" s="21" t="s">
        <v>1706</v>
      </c>
      <c r="B6349" s="12">
        <v>54</v>
      </c>
      <c r="C6349" s="12">
        <v>54</v>
      </c>
      <c r="D6349" s="12" t="s">
        <v>580</v>
      </c>
      <c r="E6349" s="12">
        <v>15</v>
      </c>
      <c r="F6349" s="12">
        <v>4</v>
      </c>
      <c r="G6349" s="14">
        <v>30</v>
      </c>
      <c r="H6349" s="12">
        <v>0</v>
      </c>
      <c r="I6349" s="12">
        <v>246</v>
      </c>
      <c r="J6349" s="12">
        <v>0</v>
      </c>
      <c r="K6349" s="12">
        <v>0</v>
      </c>
      <c r="L6349" s="12">
        <v>0</v>
      </c>
      <c r="M6349" s="12">
        <v>0</v>
      </c>
      <c r="N6349" s="12">
        <v>0</v>
      </c>
    </row>
    <row r="6350" spans="1:14">
      <c r="A6350" s="21" t="s">
        <v>1706</v>
      </c>
      <c r="B6350" s="12">
        <v>54</v>
      </c>
      <c r="C6350" s="12">
        <v>54</v>
      </c>
      <c r="D6350" s="12" t="s">
        <v>570</v>
      </c>
      <c r="E6350" s="12">
        <v>15</v>
      </c>
      <c r="F6350" s="12">
        <v>4</v>
      </c>
      <c r="G6350" s="14">
        <v>30</v>
      </c>
      <c r="H6350" s="12">
        <v>0</v>
      </c>
      <c r="I6350" s="12">
        <v>246</v>
      </c>
      <c r="J6350" s="12">
        <v>0</v>
      </c>
      <c r="K6350" s="12">
        <v>0</v>
      </c>
      <c r="L6350" s="12">
        <v>0</v>
      </c>
      <c r="M6350" s="12">
        <v>0</v>
      </c>
      <c r="N6350" s="12">
        <v>0</v>
      </c>
    </row>
    <row r="6351" spans="1:14">
      <c r="A6351" s="21" t="s">
        <v>1706</v>
      </c>
      <c r="B6351" s="12">
        <v>54</v>
      </c>
      <c r="C6351" s="12">
        <v>54</v>
      </c>
      <c r="D6351" s="12" t="s">
        <v>568</v>
      </c>
      <c r="E6351" s="12">
        <v>15</v>
      </c>
      <c r="F6351" s="12">
        <v>4</v>
      </c>
      <c r="G6351" s="14">
        <v>30</v>
      </c>
      <c r="H6351" s="12">
        <v>0</v>
      </c>
      <c r="I6351" s="12">
        <v>246</v>
      </c>
      <c r="J6351" s="12">
        <v>0</v>
      </c>
      <c r="K6351" s="12">
        <v>0</v>
      </c>
      <c r="L6351" s="12">
        <v>0</v>
      </c>
      <c r="M6351" s="12">
        <v>0</v>
      </c>
      <c r="N6351" s="12">
        <v>0</v>
      </c>
    </row>
    <row r="6352" spans="1:14">
      <c r="A6352" s="21" t="s">
        <v>1706</v>
      </c>
      <c r="B6352" s="12">
        <v>54</v>
      </c>
      <c r="C6352" s="12">
        <v>54</v>
      </c>
      <c r="D6352" s="12" t="s">
        <v>1526</v>
      </c>
      <c r="E6352" s="12">
        <v>15</v>
      </c>
      <c r="F6352" s="12">
        <v>4</v>
      </c>
      <c r="G6352" s="14">
        <v>30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4" spans="1:14">
      <c r="A6354" s="11" t="s">
        <v>1708</v>
      </c>
    </row>
    <row r="6355" spans="1:14">
      <c r="A6355" s="21" t="s">
        <v>1709</v>
      </c>
      <c r="B6355" s="12">
        <v>10</v>
      </c>
      <c r="C6355" s="12">
        <v>55</v>
      </c>
      <c r="D6355" s="12" t="s">
        <v>568</v>
      </c>
      <c r="E6355" s="12">
        <v>10</v>
      </c>
      <c r="F6355" s="12">
        <v>4</v>
      </c>
      <c r="G6355" s="12">
        <v>30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1" t="s">
        <v>1709</v>
      </c>
      <c r="B6356" s="12">
        <v>10</v>
      </c>
      <c r="C6356" s="12">
        <v>55</v>
      </c>
      <c r="D6356" s="12" t="s">
        <v>1526</v>
      </c>
      <c r="E6356" s="12">
        <v>10</v>
      </c>
      <c r="F6356" s="12">
        <v>4</v>
      </c>
      <c r="G6356" s="12">
        <v>30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1" t="s">
        <v>1709</v>
      </c>
      <c r="B6357" s="12">
        <v>10</v>
      </c>
      <c r="C6357" s="12">
        <v>55</v>
      </c>
      <c r="D6357" s="12" t="s">
        <v>570</v>
      </c>
      <c r="E6357" s="12">
        <v>10</v>
      </c>
      <c r="F6357" s="12">
        <v>4</v>
      </c>
      <c r="G6357" s="12">
        <v>30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1" t="s">
        <v>1709</v>
      </c>
      <c r="B6358" s="12">
        <v>26</v>
      </c>
      <c r="C6358" s="12">
        <v>72</v>
      </c>
      <c r="D6358" s="12" t="s">
        <v>568</v>
      </c>
      <c r="E6358" s="12">
        <v>10</v>
      </c>
      <c r="F6358" s="12">
        <v>4</v>
      </c>
      <c r="G6358" s="12">
        <v>30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1" t="s">
        <v>1709</v>
      </c>
      <c r="B6359" s="12">
        <v>26</v>
      </c>
      <c r="C6359" s="12">
        <v>72</v>
      </c>
      <c r="D6359" s="12" t="s">
        <v>1526</v>
      </c>
      <c r="E6359" s="12">
        <v>10</v>
      </c>
      <c r="F6359" s="12">
        <v>4</v>
      </c>
      <c r="G6359" s="12">
        <v>30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1" t="s">
        <v>1709</v>
      </c>
      <c r="B6360" s="12">
        <v>26</v>
      </c>
      <c r="C6360" s="12">
        <v>72</v>
      </c>
      <c r="D6360" s="12" t="s">
        <v>570</v>
      </c>
      <c r="E6360" s="12">
        <v>10</v>
      </c>
      <c r="F6360" s="12">
        <v>4</v>
      </c>
      <c r="G6360" s="12">
        <v>30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1" t="s">
        <v>1709</v>
      </c>
      <c r="B6361" s="12">
        <v>57</v>
      </c>
      <c r="C6361" s="12">
        <v>13</v>
      </c>
      <c r="D6361" s="12" t="s">
        <v>568</v>
      </c>
      <c r="E6361" s="12">
        <v>10</v>
      </c>
      <c r="F6361" s="12">
        <v>4</v>
      </c>
      <c r="G6361" s="12">
        <v>30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2" spans="1:14">
      <c r="A6362" s="21" t="s">
        <v>1709</v>
      </c>
      <c r="B6362" s="12">
        <v>57</v>
      </c>
      <c r="C6362" s="12">
        <v>13</v>
      </c>
      <c r="D6362" s="12" t="s">
        <v>1526</v>
      </c>
      <c r="E6362" s="12">
        <v>10</v>
      </c>
      <c r="F6362" s="12">
        <v>4</v>
      </c>
      <c r="G6362" s="12">
        <v>30</v>
      </c>
      <c r="H6362" s="12">
        <v>0</v>
      </c>
      <c r="I6362" s="12">
        <v>246</v>
      </c>
      <c r="J6362" s="12">
        <v>0</v>
      </c>
      <c r="K6362" s="12">
        <v>0</v>
      </c>
      <c r="L6362" s="12">
        <v>0</v>
      </c>
      <c r="M6362" s="12">
        <v>0</v>
      </c>
      <c r="N6362" s="12">
        <v>0</v>
      </c>
    </row>
    <row r="6363" spans="1:14">
      <c r="A6363" s="21" t="s">
        <v>1709</v>
      </c>
      <c r="B6363" s="12">
        <v>57</v>
      </c>
      <c r="C6363" s="12">
        <v>13</v>
      </c>
      <c r="D6363" s="12" t="s">
        <v>570</v>
      </c>
      <c r="E6363" s="12">
        <v>10</v>
      </c>
      <c r="F6363" s="12">
        <v>4</v>
      </c>
      <c r="G6363" s="12">
        <v>30</v>
      </c>
      <c r="H6363" s="12">
        <v>0</v>
      </c>
      <c r="I6363" s="12">
        <v>246</v>
      </c>
      <c r="J6363" s="12">
        <v>0</v>
      </c>
      <c r="K6363" s="12">
        <v>0</v>
      </c>
      <c r="L6363" s="12">
        <v>0</v>
      </c>
      <c r="M6363" s="12">
        <v>0</v>
      </c>
      <c r="N6363" s="12">
        <v>0</v>
      </c>
    </row>
    <row r="6364" spans="1:14">
      <c r="A6364" s="21" t="s">
        <v>1709</v>
      </c>
      <c r="B6364" s="12">
        <v>72</v>
      </c>
      <c r="C6364" s="12">
        <v>28</v>
      </c>
      <c r="D6364" s="12" t="s">
        <v>568</v>
      </c>
      <c r="E6364" s="12">
        <v>10</v>
      </c>
      <c r="F6364" s="12">
        <v>4</v>
      </c>
      <c r="G6364" s="12">
        <v>30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1" t="s">
        <v>1709</v>
      </c>
      <c r="B6365" s="12">
        <v>72</v>
      </c>
      <c r="C6365" s="12">
        <v>28</v>
      </c>
      <c r="D6365" s="12" t="s">
        <v>1526</v>
      </c>
      <c r="E6365" s="12">
        <v>10</v>
      </c>
      <c r="F6365" s="12">
        <v>4</v>
      </c>
      <c r="G6365" s="12">
        <v>30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1" t="s">
        <v>1709</v>
      </c>
      <c r="B6366" s="12">
        <v>72</v>
      </c>
      <c r="C6366" s="12">
        <v>28</v>
      </c>
      <c r="D6366" s="12" t="s">
        <v>570</v>
      </c>
      <c r="E6366" s="12">
        <v>10</v>
      </c>
      <c r="F6366" s="12">
        <v>4</v>
      </c>
      <c r="G6366" s="12">
        <v>30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1" t="s">
        <v>1709</v>
      </c>
      <c r="B6367" s="12">
        <v>66</v>
      </c>
      <c r="C6367" s="12">
        <v>66</v>
      </c>
      <c r="D6367" s="12" t="s">
        <v>580</v>
      </c>
      <c r="E6367" s="12">
        <v>15</v>
      </c>
      <c r="F6367" s="12">
        <v>4</v>
      </c>
      <c r="G6367" s="14">
        <v>30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1" t="s">
        <v>1709</v>
      </c>
      <c r="B6368" s="12">
        <v>66</v>
      </c>
      <c r="C6368" s="12">
        <v>66</v>
      </c>
      <c r="D6368" s="12" t="s">
        <v>582</v>
      </c>
      <c r="E6368" s="12">
        <v>15</v>
      </c>
      <c r="F6368" s="12">
        <v>4</v>
      </c>
      <c r="G6368" s="14">
        <v>30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1" t="s">
        <v>1709</v>
      </c>
      <c r="B6369" s="12">
        <v>66</v>
      </c>
      <c r="C6369" s="12">
        <v>66</v>
      </c>
      <c r="D6369" s="12" t="s">
        <v>579</v>
      </c>
      <c r="E6369" s="12">
        <v>15</v>
      </c>
      <c r="F6369" s="12">
        <v>4</v>
      </c>
      <c r="G6369" s="14">
        <v>30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1" t="s">
        <v>1709</v>
      </c>
      <c r="B6370" s="12">
        <v>66</v>
      </c>
      <c r="C6370" s="12">
        <v>66</v>
      </c>
      <c r="D6370" s="12" t="s">
        <v>577</v>
      </c>
      <c r="E6370" s="12">
        <v>15</v>
      </c>
      <c r="F6370" s="12">
        <v>4</v>
      </c>
      <c r="G6370" s="14">
        <v>30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1" t="s">
        <v>1709</v>
      </c>
      <c r="B6371" s="12">
        <v>66</v>
      </c>
      <c r="C6371" s="12">
        <v>66</v>
      </c>
      <c r="D6371" s="12" t="s">
        <v>574</v>
      </c>
      <c r="E6371" s="12">
        <v>15</v>
      </c>
      <c r="F6371" s="12">
        <v>4</v>
      </c>
      <c r="G6371" s="14">
        <v>30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1" t="s">
        <v>1709</v>
      </c>
      <c r="B6372" s="12">
        <v>66</v>
      </c>
      <c r="C6372" s="12">
        <v>66</v>
      </c>
      <c r="D6372" s="12" t="s">
        <v>568</v>
      </c>
      <c r="E6372" s="12">
        <v>15</v>
      </c>
      <c r="F6372" s="12">
        <v>5</v>
      </c>
      <c r="G6372" s="14">
        <v>30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1" t="s">
        <v>1709</v>
      </c>
      <c r="B6373" s="12">
        <v>66</v>
      </c>
      <c r="C6373" s="12">
        <v>66</v>
      </c>
      <c r="D6373" s="12" t="s">
        <v>1526</v>
      </c>
      <c r="E6373" s="12">
        <v>15</v>
      </c>
      <c r="F6373" s="12">
        <v>5</v>
      </c>
      <c r="G6373" s="14">
        <v>30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1" t="s">
        <v>1709</v>
      </c>
      <c r="B6374" s="12">
        <v>66</v>
      </c>
      <c r="C6374" s="12">
        <v>66</v>
      </c>
      <c r="D6374" s="12" t="s">
        <v>570</v>
      </c>
      <c r="E6374" s="12">
        <v>15</v>
      </c>
      <c r="F6374" s="12">
        <v>5</v>
      </c>
      <c r="G6374" s="14">
        <v>30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1" t="s">
        <v>1709</v>
      </c>
      <c r="B6375" s="12">
        <v>66</v>
      </c>
      <c r="C6375" s="12">
        <v>66</v>
      </c>
      <c r="D6375" s="12" t="s">
        <v>567</v>
      </c>
      <c r="E6375" s="12">
        <v>15</v>
      </c>
      <c r="F6375" s="12">
        <v>1</v>
      </c>
      <c r="G6375" s="14">
        <v>30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1" t="s">
        <v>1709</v>
      </c>
      <c r="B6376" s="12">
        <v>66</v>
      </c>
      <c r="C6376" s="12">
        <v>66</v>
      </c>
      <c r="D6376" s="12" t="s">
        <v>566</v>
      </c>
      <c r="E6376" s="12">
        <v>15</v>
      </c>
      <c r="F6376" s="12">
        <v>1</v>
      </c>
      <c r="G6376" s="14">
        <v>30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1" t="s">
        <v>1709</v>
      </c>
      <c r="B6377" s="12">
        <v>66</v>
      </c>
      <c r="C6377" s="12">
        <v>66</v>
      </c>
      <c r="D6377" s="12" t="s">
        <v>569</v>
      </c>
      <c r="E6377" s="12">
        <v>15</v>
      </c>
      <c r="F6377" s="12">
        <v>1</v>
      </c>
      <c r="G6377" s="14">
        <v>30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1" t="s">
        <v>1709</v>
      </c>
      <c r="B6378" s="12">
        <v>46</v>
      </c>
      <c r="C6378" s="12">
        <v>46</v>
      </c>
      <c r="D6378" s="12" t="s">
        <v>580</v>
      </c>
      <c r="E6378" s="12">
        <v>15</v>
      </c>
      <c r="F6378" s="12">
        <v>4</v>
      </c>
      <c r="G6378" s="14">
        <v>30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1" t="s">
        <v>1709</v>
      </c>
      <c r="B6379" s="12">
        <v>46</v>
      </c>
      <c r="C6379" s="12">
        <v>46</v>
      </c>
      <c r="D6379" s="12" t="s">
        <v>582</v>
      </c>
      <c r="E6379" s="12">
        <v>15</v>
      </c>
      <c r="F6379" s="12">
        <v>4</v>
      </c>
      <c r="G6379" s="14">
        <v>30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1" t="s">
        <v>1709</v>
      </c>
      <c r="B6380" s="12">
        <v>46</v>
      </c>
      <c r="C6380" s="12">
        <v>46</v>
      </c>
      <c r="D6380" s="12" t="s">
        <v>579</v>
      </c>
      <c r="E6380" s="12">
        <v>15</v>
      </c>
      <c r="F6380" s="12">
        <v>4</v>
      </c>
      <c r="G6380" s="14">
        <v>30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1" t="s">
        <v>1709</v>
      </c>
      <c r="B6381" s="12">
        <v>46</v>
      </c>
      <c r="C6381" s="12">
        <v>46</v>
      </c>
      <c r="D6381" s="12" t="s">
        <v>577</v>
      </c>
      <c r="E6381" s="12">
        <v>15</v>
      </c>
      <c r="F6381" s="12">
        <v>4</v>
      </c>
      <c r="G6381" s="14">
        <v>30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1" t="s">
        <v>1709</v>
      </c>
      <c r="B6382" s="12">
        <v>46</v>
      </c>
      <c r="C6382" s="12">
        <v>46</v>
      </c>
      <c r="D6382" s="12" t="s">
        <v>574</v>
      </c>
      <c r="E6382" s="12">
        <v>15</v>
      </c>
      <c r="F6382" s="12">
        <v>4</v>
      </c>
      <c r="G6382" s="14">
        <v>30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1" t="s">
        <v>1709</v>
      </c>
      <c r="B6383" s="12">
        <v>46</v>
      </c>
      <c r="C6383" s="12">
        <v>46</v>
      </c>
      <c r="D6383" s="12" t="s">
        <v>568</v>
      </c>
      <c r="E6383" s="12">
        <v>15</v>
      </c>
      <c r="F6383" s="12">
        <v>5</v>
      </c>
      <c r="G6383" s="14">
        <v>30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1" t="s">
        <v>1709</v>
      </c>
      <c r="B6384" s="12">
        <v>46</v>
      </c>
      <c r="C6384" s="12">
        <v>46</v>
      </c>
      <c r="D6384" s="12" t="s">
        <v>1526</v>
      </c>
      <c r="E6384" s="12">
        <v>15</v>
      </c>
      <c r="F6384" s="12">
        <v>5</v>
      </c>
      <c r="G6384" s="14">
        <v>30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1" t="s">
        <v>1709</v>
      </c>
      <c r="B6385" s="12">
        <v>46</v>
      </c>
      <c r="C6385" s="12">
        <v>46</v>
      </c>
      <c r="D6385" s="12" t="s">
        <v>570</v>
      </c>
      <c r="E6385" s="12">
        <v>15</v>
      </c>
      <c r="F6385" s="12">
        <v>5</v>
      </c>
      <c r="G6385" s="14">
        <v>30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1" t="s">
        <v>1709</v>
      </c>
      <c r="B6386" s="12">
        <v>46</v>
      </c>
      <c r="C6386" s="12">
        <v>46</v>
      </c>
      <c r="D6386" s="12" t="s">
        <v>567</v>
      </c>
      <c r="E6386" s="12">
        <v>15</v>
      </c>
      <c r="F6386" s="12">
        <v>1</v>
      </c>
      <c r="G6386" s="14">
        <v>30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1" t="s">
        <v>1709</v>
      </c>
      <c r="B6387" s="12">
        <v>46</v>
      </c>
      <c r="C6387" s="12">
        <v>46</v>
      </c>
      <c r="D6387" s="12" t="s">
        <v>566</v>
      </c>
      <c r="E6387" s="12">
        <v>15</v>
      </c>
      <c r="F6387" s="12">
        <v>1</v>
      </c>
      <c r="G6387" s="14">
        <v>30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1" t="s">
        <v>1709</v>
      </c>
      <c r="B6388" s="12">
        <v>46</v>
      </c>
      <c r="C6388" s="12">
        <v>46</v>
      </c>
      <c r="D6388" s="12" t="s">
        <v>569</v>
      </c>
      <c r="E6388" s="12">
        <v>15</v>
      </c>
      <c r="F6388" s="12">
        <v>1</v>
      </c>
      <c r="G6388" s="14">
        <v>30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1" t="s">
        <v>1709</v>
      </c>
      <c r="B6389" s="12">
        <v>28</v>
      </c>
      <c r="C6389" s="12">
        <v>31</v>
      </c>
      <c r="D6389" s="12" t="s">
        <v>580</v>
      </c>
      <c r="E6389" s="12">
        <v>15</v>
      </c>
      <c r="F6389" s="12">
        <v>4</v>
      </c>
      <c r="G6389" s="14">
        <v>30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1" t="s">
        <v>1709</v>
      </c>
      <c r="B6390" s="12">
        <v>28</v>
      </c>
      <c r="C6390" s="12">
        <v>31</v>
      </c>
      <c r="D6390" s="12" t="s">
        <v>582</v>
      </c>
      <c r="E6390" s="12">
        <v>15</v>
      </c>
      <c r="F6390" s="12">
        <v>4</v>
      </c>
      <c r="G6390" s="14">
        <v>30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1" t="s">
        <v>1709</v>
      </c>
      <c r="B6391" s="12">
        <v>28</v>
      </c>
      <c r="C6391" s="12">
        <v>31</v>
      </c>
      <c r="D6391" s="12" t="s">
        <v>579</v>
      </c>
      <c r="E6391" s="12">
        <v>15</v>
      </c>
      <c r="F6391" s="12">
        <v>4</v>
      </c>
      <c r="G6391" s="14">
        <v>30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1" t="s">
        <v>1709</v>
      </c>
      <c r="B6392" s="12">
        <v>28</v>
      </c>
      <c r="C6392" s="12">
        <v>31</v>
      </c>
      <c r="D6392" s="12" t="s">
        <v>577</v>
      </c>
      <c r="E6392" s="12">
        <v>15</v>
      </c>
      <c r="F6392" s="12">
        <v>4</v>
      </c>
      <c r="G6392" s="14">
        <v>30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1" t="s">
        <v>1709</v>
      </c>
      <c r="B6393" s="12">
        <v>28</v>
      </c>
      <c r="C6393" s="12">
        <v>31</v>
      </c>
      <c r="D6393" s="12" t="s">
        <v>574</v>
      </c>
      <c r="E6393" s="12">
        <v>15</v>
      </c>
      <c r="F6393" s="12">
        <v>4</v>
      </c>
      <c r="G6393" s="14">
        <v>30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1" t="s">
        <v>1709</v>
      </c>
      <c r="B6394" s="12">
        <v>28</v>
      </c>
      <c r="C6394" s="12">
        <v>31</v>
      </c>
      <c r="D6394" s="12" t="s">
        <v>568</v>
      </c>
      <c r="E6394" s="12">
        <v>15</v>
      </c>
      <c r="F6394" s="12">
        <v>5</v>
      </c>
      <c r="G6394" s="14">
        <v>30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>
      <c r="A6395" s="21" t="s">
        <v>1709</v>
      </c>
      <c r="B6395" s="12">
        <v>28</v>
      </c>
      <c r="C6395" s="12">
        <v>31</v>
      </c>
      <c r="D6395" s="12" t="s">
        <v>1526</v>
      </c>
      <c r="E6395" s="12">
        <v>15</v>
      </c>
      <c r="F6395" s="12">
        <v>5</v>
      </c>
      <c r="G6395" s="14">
        <v>30</v>
      </c>
      <c r="H6395" s="12">
        <v>0</v>
      </c>
      <c r="I6395" s="12">
        <v>246</v>
      </c>
      <c r="J6395" s="12">
        <v>0</v>
      </c>
      <c r="K6395" s="12">
        <v>0</v>
      </c>
      <c r="L6395" s="12">
        <v>0</v>
      </c>
      <c r="M6395" s="12">
        <v>0</v>
      </c>
      <c r="N6395" s="12">
        <v>0</v>
      </c>
    </row>
    <row r="6396" spans="1:14">
      <c r="A6396" s="21" t="s">
        <v>1709</v>
      </c>
      <c r="B6396" s="12">
        <v>28</v>
      </c>
      <c r="C6396" s="12">
        <v>31</v>
      </c>
      <c r="D6396" s="12" t="s">
        <v>570</v>
      </c>
      <c r="E6396" s="12">
        <v>15</v>
      </c>
      <c r="F6396" s="12">
        <v>5</v>
      </c>
      <c r="G6396" s="14">
        <v>30</v>
      </c>
      <c r="H6396" s="12">
        <v>0</v>
      </c>
      <c r="I6396" s="12">
        <v>246</v>
      </c>
      <c r="J6396" s="12">
        <v>0</v>
      </c>
      <c r="K6396" s="12">
        <v>0</v>
      </c>
      <c r="L6396" s="12">
        <v>0</v>
      </c>
      <c r="M6396" s="12">
        <v>0</v>
      </c>
      <c r="N6396" s="12">
        <v>0</v>
      </c>
    </row>
    <row r="6397" spans="1:14">
      <c r="A6397" s="21" t="s">
        <v>1709</v>
      </c>
      <c r="B6397" s="12">
        <v>28</v>
      </c>
      <c r="C6397" s="12">
        <v>31</v>
      </c>
      <c r="D6397" s="12" t="s">
        <v>567</v>
      </c>
      <c r="E6397" s="12">
        <v>15</v>
      </c>
      <c r="F6397" s="12">
        <v>1</v>
      </c>
      <c r="G6397" s="14">
        <v>30</v>
      </c>
      <c r="H6397" s="12">
        <v>0</v>
      </c>
      <c r="I6397" s="12">
        <v>246</v>
      </c>
      <c r="J6397" s="12">
        <v>0</v>
      </c>
      <c r="K6397" s="12">
        <v>0</v>
      </c>
      <c r="L6397" s="12">
        <v>0</v>
      </c>
      <c r="M6397" s="12">
        <v>0</v>
      </c>
      <c r="N6397" s="12">
        <v>0</v>
      </c>
    </row>
    <row r="6398" spans="1:14">
      <c r="A6398" s="21" t="s">
        <v>1709</v>
      </c>
      <c r="B6398" s="12">
        <v>28</v>
      </c>
      <c r="C6398" s="12">
        <v>31</v>
      </c>
      <c r="D6398" s="12" t="s">
        <v>566</v>
      </c>
      <c r="E6398" s="12">
        <v>15</v>
      </c>
      <c r="F6398" s="12">
        <v>1</v>
      </c>
      <c r="G6398" s="14">
        <v>30</v>
      </c>
      <c r="H6398" s="12">
        <v>0</v>
      </c>
      <c r="I6398" s="12">
        <v>246</v>
      </c>
      <c r="J6398" s="12">
        <v>0</v>
      </c>
      <c r="K6398" s="12">
        <v>0</v>
      </c>
      <c r="L6398" s="12">
        <v>0</v>
      </c>
      <c r="M6398" s="12">
        <v>0</v>
      </c>
      <c r="N6398" s="12">
        <v>0</v>
      </c>
    </row>
    <row r="6399" spans="1:14">
      <c r="A6399" s="21" t="s">
        <v>1709</v>
      </c>
      <c r="B6399" s="12">
        <v>28</v>
      </c>
      <c r="C6399" s="12">
        <v>31</v>
      </c>
      <c r="D6399" s="12" t="s">
        <v>569</v>
      </c>
      <c r="E6399" s="12">
        <v>15</v>
      </c>
      <c r="F6399" s="12">
        <v>1</v>
      </c>
      <c r="G6399" s="14">
        <v>30</v>
      </c>
      <c r="H6399" s="12">
        <v>0</v>
      </c>
      <c r="I6399" s="12">
        <v>246</v>
      </c>
      <c r="J6399" s="12">
        <v>0</v>
      </c>
      <c r="K6399" s="12">
        <v>0</v>
      </c>
      <c r="L6399" s="12">
        <v>0</v>
      </c>
      <c r="M6399" s="12">
        <v>0</v>
      </c>
      <c r="N6399" s="12">
        <v>0</v>
      </c>
    </row>
    <row r="6400" spans="1:14" s="18" customFormat="1">
      <c r="A6400" s="17" t="s">
        <v>1709</v>
      </c>
      <c r="B6400" s="18">
        <v>28</v>
      </c>
      <c r="C6400" s="18">
        <v>31</v>
      </c>
      <c r="D6400" s="18" t="s">
        <v>1537</v>
      </c>
      <c r="E6400" s="18">
        <v>80</v>
      </c>
      <c r="F6400" s="18">
        <v>10</v>
      </c>
      <c r="G6400" s="18">
        <v>60</v>
      </c>
      <c r="H6400" s="18">
        <v>0</v>
      </c>
      <c r="I6400" s="18">
        <v>246</v>
      </c>
      <c r="J6400" s="18">
        <v>0</v>
      </c>
      <c r="K6400" s="18">
        <v>0</v>
      </c>
      <c r="L6400" s="12">
        <v>0</v>
      </c>
      <c r="M6400" s="12">
        <v>0</v>
      </c>
      <c r="N6400" s="12">
        <v>0</v>
      </c>
    </row>
    <row r="6401" spans="1:14" s="18" customFormat="1">
      <c r="A6401" s="17" t="s">
        <v>1709</v>
      </c>
      <c r="B6401" s="18">
        <v>28</v>
      </c>
      <c r="C6401" s="18">
        <v>31</v>
      </c>
      <c r="D6401" s="18" t="s">
        <v>1536</v>
      </c>
      <c r="E6401" s="18">
        <v>80</v>
      </c>
      <c r="F6401" s="18">
        <v>10</v>
      </c>
      <c r="G6401" s="18">
        <v>60</v>
      </c>
      <c r="H6401" s="18">
        <v>0</v>
      </c>
      <c r="I6401" s="18">
        <v>246</v>
      </c>
      <c r="J6401" s="18">
        <v>0</v>
      </c>
      <c r="K6401" s="18">
        <v>0</v>
      </c>
      <c r="L6401" s="12">
        <v>0</v>
      </c>
      <c r="M6401" s="12">
        <v>0</v>
      </c>
      <c r="N6401" s="12">
        <v>0</v>
      </c>
    </row>
    <row r="6402" spans="1:14" s="18" customFormat="1">
      <c r="A6402" s="17" t="s">
        <v>1709</v>
      </c>
      <c r="B6402" s="18">
        <v>28</v>
      </c>
      <c r="C6402" s="18">
        <v>31</v>
      </c>
      <c r="D6402" s="18" t="s">
        <v>1535</v>
      </c>
      <c r="E6402" s="18">
        <v>80</v>
      </c>
      <c r="F6402" s="18">
        <v>10</v>
      </c>
      <c r="G6402" s="18">
        <v>60</v>
      </c>
      <c r="H6402" s="18">
        <v>0</v>
      </c>
      <c r="I6402" s="18">
        <v>246</v>
      </c>
      <c r="J6402" s="18">
        <v>0</v>
      </c>
      <c r="K6402" s="18">
        <v>0</v>
      </c>
      <c r="L6402" s="12">
        <v>0</v>
      </c>
      <c r="M6402" s="12">
        <v>0</v>
      </c>
      <c r="N6402" s="12">
        <v>0</v>
      </c>
    </row>
    <row r="6403" spans="1:14" s="18" customFormat="1">
      <c r="A6403" s="17" t="s">
        <v>1709</v>
      </c>
      <c r="B6403" s="18">
        <v>28</v>
      </c>
      <c r="C6403" s="18">
        <v>31</v>
      </c>
      <c r="D6403" s="18" t="s">
        <v>1136</v>
      </c>
      <c r="E6403" s="18">
        <v>80</v>
      </c>
      <c r="F6403" s="18">
        <v>2</v>
      </c>
      <c r="G6403" s="18">
        <v>60</v>
      </c>
      <c r="H6403" s="18">
        <v>0</v>
      </c>
      <c r="I6403" s="18">
        <v>246</v>
      </c>
      <c r="J6403" s="18">
        <v>0</v>
      </c>
      <c r="K6403" s="18">
        <v>0</v>
      </c>
      <c r="L6403" s="12">
        <v>0</v>
      </c>
      <c r="M6403" s="12">
        <v>0</v>
      </c>
      <c r="N6403" s="12">
        <v>0</v>
      </c>
    </row>
    <row r="6404" spans="1:14" s="18" customFormat="1">
      <c r="A6404" s="17" t="s">
        <v>1709</v>
      </c>
      <c r="B6404" s="18">
        <v>28</v>
      </c>
      <c r="C6404" s="18">
        <v>31</v>
      </c>
      <c r="D6404" s="18" t="s">
        <v>1138</v>
      </c>
      <c r="E6404" s="18">
        <v>80</v>
      </c>
      <c r="F6404" s="18">
        <v>2</v>
      </c>
      <c r="G6404" s="18">
        <v>60</v>
      </c>
      <c r="H6404" s="18">
        <v>0</v>
      </c>
      <c r="I6404" s="18">
        <v>246</v>
      </c>
      <c r="J6404" s="18">
        <v>0</v>
      </c>
      <c r="K6404" s="18">
        <v>0</v>
      </c>
      <c r="L6404" s="12">
        <v>0</v>
      </c>
      <c r="M6404" s="12">
        <v>0</v>
      </c>
      <c r="N6404" s="12">
        <v>0</v>
      </c>
    </row>
    <row r="6405" spans="1:14">
      <c r="A6405" s="21" t="s">
        <v>1709</v>
      </c>
      <c r="B6405" s="12">
        <v>50</v>
      </c>
      <c r="C6405" s="12">
        <v>50</v>
      </c>
      <c r="D6405" s="12" t="s">
        <v>568</v>
      </c>
      <c r="E6405" s="12">
        <v>70</v>
      </c>
      <c r="F6405" s="12">
        <v>7</v>
      </c>
      <c r="G6405" s="12">
        <v>80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1" t="s">
        <v>1709</v>
      </c>
      <c r="B6406" s="12">
        <v>50</v>
      </c>
      <c r="C6406" s="12">
        <v>50</v>
      </c>
      <c r="D6406" s="12" t="s">
        <v>1526</v>
      </c>
      <c r="E6406" s="12">
        <v>70</v>
      </c>
      <c r="F6406" s="12">
        <v>7</v>
      </c>
      <c r="G6406" s="12">
        <v>80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1" t="s">
        <v>1709</v>
      </c>
      <c r="B6407" s="12">
        <v>50</v>
      </c>
      <c r="C6407" s="12">
        <v>50</v>
      </c>
      <c r="D6407" s="12" t="s">
        <v>570</v>
      </c>
      <c r="E6407" s="12">
        <v>70</v>
      </c>
      <c r="F6407" s="12">
        <v>7</v>
      </c>
      <c r="G6407" s="12">
        <v>80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1" t="s">
        <v>1709</v>
      </c>
      <c r="B6408" s="12">
        <v>50</v>
      </c>
      <c r="C6408" s="12">
        <v>50</v>
      </c>
      <c r="D6408" s="12" t="s">
        <v>580</v>
      </c>
      <c r="E6408" s="12">
        <v>70</v>
      </c>
      <c r="F6408" s="12">
        <v>7</v>
      </c>
      <c r="G6408" s="12">
        <v>80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>
      <c r="A6409" s="21" t="s">
        <v>1709</v>
      </c>
      <c r="B6409" s="12">
        <v>50</v>
      </c>
      <c r="C6409" s="12">
        <v>50</v>
      </c>
      <c r="D6409" s="12" t="s">
        <v>582</v>
      </c>
      <c r="E6409" s="12">
        <v>70</v>
      </c>
      <c r="F6409" s="12">
        <v>7</v>
      </c>
      <c r="G6409" s="12">
        <v>80</v>
      </c>
      <c r="H6409" s="12">
        <v>0</v>
      </c>
      <c r="I6409" s="12">
        <v>246</v>
      </c>
      <c r="J6409" s="12">
        <v>0</v>
      </c>
      <c r="K6409" s="12">
        <v>0</v>
      </c>
      <c r="L6409" s="12">
        <v>0</v>
      </c>
      <c r="M6409" s="12">
        <v>0</v>
      </c>
      <c r="N6409" s="12">
        <v>0</v>
      </c>
    </row>
    <row r="6410" spans="1:14">
      <c r="A6410" s="21" t="s">
        <v>1709</v>
      </c>
      <c r="B6410" s="12">
        <v>50</v>
      </c>
      <c r="C6410" s="12">
        <v>50</v>
      </c>
      <c r="D6410" s="12" t="s">
        <v>572</v>
      </c>
      <c r="E6410" s="12">
        <v>70</v>
      </c>
      <c r="F6410" s="12">
        <v>7</v>
      </c>
      <c r="G6410" s="12">
        <v>80</v>
      </c>
      <c r="H6410" s="12">
        <v>0</v>
      </c>
      <c r="I6410" s="12">
        <v>246</v>
      </c>
      <c r="J6410" s="12">
        <v>0</v>
      </c>
      <c r="K6410" s="12">
        <v>0</v>
      </c>
      <c r="L6410" s="12">
        <v>0</v>
      </c>
      <c r="M6410" s="12">
        <v>0</v>
      </c>
      <c r="N6410" s="12">
        <v>0</v>
      </c>
    </row>
    <row r="6411" spans="1:14">
      <c r="A6411" s="21" t="s">
        <v>1709</v>
      </c>
      <c r="B6411" s="12">
        <v>50</v>
      </c>
      <c r="C6411" s="12">
        <v>50</v>
      </c>
      <c r="D6411" s="12" t="s">
        <v>579</v>
      </c>
      <c r="E6411" s="12">
        <v>70</v>
      </c>
      <c r="F6411" s="12">
        <v>7</v>
      </c>
      <c r="G6411" s="12">
        <v>80</v>
      </c>
      <c r="H6411" s="12">
        <v>0</v>
      </c>
      <c r="I6411" s="12">
        <v>246</v>
      </c>
      <c r="J6411" s="12">
        <v>0</v>
      </c>
      <c r="K6411" s="12">
        <v>0</v>
      </c>
      <c r="L6411" s="12">
        <v>0</v>
      </c>
      <c r="M6411" s="12">
        <v>0</v>
      </c>
      <c r="N6411" s="12">
        <v>0</v>
      </c>
    </row>
    <row r="6412" spans="1:14">
      <c r="A6412" s="21" t="s">
        <v>1709</v>
      </c>
      <c r="B6412" s="12">
        <v>50</v>
      </c>
      <c r="C6412" s="12">
        <v>50</v>
      </c>
      <c r="D6412" s="12" t="s">
        <v>577</v>
      </c>
      <c r="E6412" s="12">
        <v>70</v>
      </c>
      <c r="F6412" s="12">
        <v>7</v>
      </c>
      <c r="G6412" s="12">
        <v>80</v>
      </c>
      <c r="H6412" s="12">
        <v>0</v>
      </c>
      <c r="I6412" s="12">
        <v>246</v>
      </c>
      <c r="J6412" s="12">
        <v>0</v>
      </c>
      <c r="K6412" s="12">
        <v>0</v>
      </c>
      <c r="L6412" s="12">
        <v>0</v>
      </c>
      <c r="M6412" s="12">
        <v>0</v>
      </c>
      <c r="N6412" s="12">
        <v>0</v>
      </c>
    </row>
    <row r="6413" spans="1:14">
      <c r="A6413" s="21" t="s">
        <v>1709</v>
      </c>
      <c r="B6413" s="12">
        <v>50</v>
      </c>
      <c r="C6413" s="12">
        <v>50</v>
      </c>
      <c r="D6413" s="12" t="s">
        <v>574</v>
      </c>
      <c r="E6413" s="12">
        <v>70</v>
      </c>
      <c r="F6413" s="12">
        <v>7</v>
      </c>
      <c r="G6413" s="12">
        <v>80</v>
      </c>
      <c r="H6413" s="12">
        <v>0</v>
      </c>
      <c r="I6413" s="12">
        <v>246</v>
      </c>
      <c r="J6413" s="12">
        <v>0</v>
      </c>
      <c r="K6413" s="12">
        <v>0</v>
      </c>
      <c r="L6413" s="12">
        <v>0</v>
      </c>
      <c r="M6413" s="12">
        <v>0</v>
      </c>
      <c r="N6413" s="12">
        <v>0</v>
      </c>
    </row>
    <row r="6414" spans="1:14">
      <c r="A6414" s="21" t="s">
        <v>1709</v>
      </c>
      <c r="B6414" s="12">
        <v>50</v>
      </c>
      <c r="C6414" s="12">
        <v>50</v>
      </c>
      <c r="D6414" s="12" t="s">
        <v>578</v>
      </c>
      <c r="E6414" s="12">
        <v>60</v>
      </c>
      <c r="F6414" s="12">
        <v>2</v>
      </c>
      <c r="G6414" s="12">
        <v>80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1" t="s">
        <v>1709</v>
      </c>
      <c r="B6415" s="12">
        <v>50</v>
      </c>
      <c r="C6415" s="12">
        <v>50</v>
      </c>
      <c r="D6415" s="12" t="s">
        <v>576</v>
      </c>
      <c r="E6415" s="12">
        <v>60</v>
      </c>
      <c r="F6415" s="12">
        <v>2</v>
      </c>
      <c r="G6415" s="12">
        <v>80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>
      <c r="A6416" s="21" t="s">
        <v>1709</v>
      </c>
      <c r="B6416" s="12">
        <v>50</v>
      </c>
      <c r="C6416" s="12">
        <v>50</v>
      </c>
      <c r="D6416" s="12" t="s">
        <v>573</v>
      </c>
      <c r="E6416" s="12">
        <v>60</v>
      </c>
      <c r="F6416" s="12">
        <v>2</v>
      </c>
      <c r="G6416" s="12">
        <v>80</v>
      </c>
      <c r="H6416" s="12">
        <v>0</v>
      </c>
      <c r="I6416" s="12">
        <v>246</v>
      </c>
      <c r="J6416" s="12">
        <v>0</v>
      </c>
      <c r="K6416" s="12">
        <v>0</v>
      </c>
      <c r="L6416" s="12">
        <v>0</v>
      </c>
      <c r="M6416" s="12">
        <v>0</v>
      </c>
      <c r="N6416" s="12">
        <v>0</v>
      </c>
    </row>
    <row r="6417" spans="1:14">
      <c r="A6417" s="21" t="s">
        <v>1709</v>
      </c>
      <c r="B6417" s="12">
        <v>50</v>
      </c>
      <c r="C6417" s="12">
        <v>50</v>
      </c>
      <c r="D6417" s="12" t="s">
        <v>571</v>
      </c>
      <c r="E6417" s="12">
        <v>60</v>
      </c>
      <c r="F6417" s="12">
        <v>2</v>
      </c>
      <c r="G6417" s="12">
        <v>80</v>
      </c>
      <c r="H6417" s="12">
        <v>0</v>
      </c>
      <c r="I6417" s="12">
        <v>246</v>
      </c>
      <c r="J6417" s="12">
        <v>0</v>
      </c>
      <c r="K6417" s="12">
        <v>0</v>
      </c>
      <c r="L6417" s="12">
        <v>0</v>
      </c>
      <c r="M6417" s="12">
        <v>0</v>
      </c>
      <c r="N6417" s="12">
        <v>0</v>
      </c>
    </row>
    <row r="6418" spans="1:14">
      <c r="A6418" s="21" t="s">
        <v>1709</v>
      </c>
      <c r="B6418" s="12">
        <v>50</v>
      </c>
      <c r="C6418" s="12">
        <v>50</v>
      </c>
      <c r="D6418" s="12" t="s">
        <v>567</v>
      </c>
      <c r="E6418" s="12">
        <v>60</v>
      </c>
      <c r="F6418" s="12">
        <v>2</v>
      </c>
      <c r="G6418" s="12">
        <v>80</v>
      </c>
      <c r="H6418" s="12">
        <v>0</v>
      </c>
      <c r="I6418" s="12">
        <v>246</v>
      </c>
      <c r="J6418" s="12">
        <v>0</v>
      </c>
      <c r="K6418" s="12">
        <v>0</v>
      </c>
      <c r="L6418" s="12">
        <v>0</v>
      </c>
      <c r="M6418" s="12">
        <v>0</v>
      </c>
      <c r="N6418" s="12">
        <v>0</v>
      </c>
    </row>
    <row r="6419" spans="1:14">
      <c r="A6419" s="21" t="s">
        <v>1709</v>
      </c>
      <c r="B6419" s="12">
        <v>50</v>
      </c>
      <c r="C6419" s="12">
        <v>50</v>
      </c>
      <c r="D6419" s="12" t="s">
        <v>566</v>
      </c>
      <c r="E6419" s="12">
        <v>60</v>
      </c>
      <c r="F6419" s="12">
        <v>2</v>
      </c>
      <c r="G6419" s="12">
        <v>80</v>
      </c>
      <c r="H6419" s="12">
        <v>0</v>
      </c>
      <c r="I6419" s="12">
        <v>246</v>
      </c>
      <c r="J6419" s="12">
        <v>0</v>
      </c>
      <c r="K6419" s="12">
        <v>0</v>
      </c>
      <c r="L6419" s="12">
        <v>0</v>
      </c>
      <c r="M6419" s="12">
        <v>0</v>
      </c>
      <c r="N6419" s="12">
        <v>0</v>
      </c>
    </row>
    <row r="6420" spans="1:14">
      <c r="A6420" s="21" t="s">
        <v>1709</v>
      </c>
      <c r="B6420" s="12">
        <v>50</v>
      </c>
      <c r="C6420" s="12">
        <v>50</v>
      </c>
      <c r="D6420" s="12" t="s">
        <v>569</v>
      </c>
      <c r="E6420" s="12">
        <v>60</v>
      </c>
      <c r="F6420" s="12">
        <v>2</v>
      </c>
      <c r="G6420" s="12">
        <v>80</v>
      </c>
      <c r="H6420" s="12">
        <v>0</v>
      </c>
      <c r="I6420" s="12">
        <v>246</v>
      </c>
      <c r="J6420" s="12">
        <v>0</v>
      </c>
      <c r="K6420" s="12">
        <v>0</v>
      </c>
      <c r="L6420" s="12">
        <v>0</v>
      </c>
      <c r="M6420" s="12">
        <v>0</v>
      </c>
      <c r="N6420" s="12">
        <v>0</v>
      </c>
    </row>
    <row r="6421" spans="1:14" s="18" customFormat="1">
      <c r="A6421" s="17" t="s">
        <v>1709</v>
      </c>
      <c r="B6421" s="18">
        <v>50</v>
      </c>
      <c r="C6421" s="18">
        <v>50</v>
      </c>
      <c r="D6421" s="18" t="s">
        <v>1537</v>
      </c>
      <c r="E6421" s="18">
        <v>70</v>
      </c>
      <c r="F6421" s="18">
        <v>10</v>
      </c>
      <c r="G6421" s="18">
        <v>60</v>
      </c>
      <c r="H6421" s="18">
        <v>0</v>
      </c>
      <c r="I6421" s="18">
        <v>246</v>
      </c>
      <c r="J6421" s="18">
        <v>0</v>
      </c>
      <c r="K6421" s="18">
        <v>0</v>
      </c>
      <c r="L6421" s="12">
        <v>0</v>
      </c>
      <c r="M6421" s="12">
        <v>0</v>
      </c>
      <c r="N6421" s="12">
        <v>0</v>
      </c>
    </row>
    <row r="6422" spans="1:14" s="18" customFormat="1">
      <c r="A6422" s="17" t="s">
        <v>1709</v>
      </c>
      <c r="B6422" s="18">
        <v>50</v>
      </c>
      <c r="C6422" s="18">
        <v>50</v>
      </c>
      <c r="D6422" s="18" t="s">
        <v>1536</v>
      </c>
      <c r="E6422" s="18">
        <v>70</v>
      </c>
      <c r="F6422" s="18">
        <v>10</v>
      </c>
      <c r="G6422" s="18">
        <v>60</v>
      </c>
      <c r="H6422" s="18">
        <v>0</v>
      </c>
      <c r="I6422" s="18">
        <v>246</v>
      </c>
      <c r="J6422" s="18">
        <v>0</v>
      </c>
      <c r="K6422" s="18">
        <v>0</v>
      </c>
      <c r="L6422" s="12">
        <v>0</v>
      </c>
      <c r="M6422" s="12">
        <v>0</v>
      </c>
      <c r="N6422" s="12">
        <v>0</v>
      </c>
    </row>
    <row r="6423" spans="1:14" s="18" customFormat="1">
      <c r="A6423" s="17" t="s">
        <v>1709</v>
      </c>
      <c r="B6423" s="18">
        <v>50</v>
      </c>
      <c r="C6423" s="18">
        <v>50</v>
      </c>
      <c r="D6423" s="18" t="s">
        <v>1535</v>
      </c>
      <c r="E6423" s="18">
        <v>70</v>
      </c>
      <c r="F6423" s="18">
        <v>10</v>
      </c>
      <c r="G6423" s="18">
        <v>60</v>
      </c>
      <c r="H6423" s="18">
        <v>0</v>
      </c>
      <c r="I6423" s="18">
        <v>246</v>
      </c>
      <c r="J6423" s="18">
        <v>0</v>
      </c>
      <c r="K6423" s="18">
        <v>0</v>
      </c>
      <c r="L6423" s="12">
        <v>0</v>
      </c>
      <c r="M6423" s="12">
        <v>0</v>
      </c>
      <c r="N6423" s="12">
        <v>0</v>
      </c>
    </row>
    <row r="6424" spans="1:14" s="18" customFormat="1">
      <c r="A6424" s="17" t="s">
        <v>1709</v>
      </c>
      <c r="B6424" s="18">
        <v>50</v>
      </c>
      <c r="C6424" s="18">
        <v>50</v>
      </c>
      <c r="D6424" s="18" t="s">
        <v>1610</v>
      </c>
      <c r="E6424" s="18">
        <v>70</v>
      </c>
      <c r="F6424" s="18">
        <v>3</v>
      </c>
      <c r="G6424" s="18">
        <v>60</v>
      </c>
      <c r="H6424" s="18">
        <v>0</v>
      </c>
      <c r="I6424" s="18">
        <v>249</v>
      </c>
      <c r="J6424" s="18">
        <v>0</v>
      </c>
      <c r="K6424" s="18">
        <v>0</v>
      </c>
      <c r="L6424" s="12">
        <v>0</v>
      </c>
      <c r="M6424" s="12">
        <v>0</v>
      </c>
      <c r="N6424" s="12">
        <v>0</v>
      </c>
    </row>
    <row r="6425" spans="1:14" s="18" customFormat="1">
      <c r="A6425" s="17" t="s">
        <v>1709</v>
      </c>
      <c r="B6425" s="18">
        <v>50</v>
      </c>
      <c r="C6425" s="18">
        <v>50</v>
      </c>
      <c r="D6425" s="18" t="s">
        <v>1647</v>
      </c>
      <c r="E6425" s="18">
        <v>70</v>
      </c>
      <c r="F6425" s="18">
        <v>10</v>
      </c>
      <c r="G6425" s="18">
        <v>60</v>
      </c>
      <c r="H6425" s="18">
        <v>0</v>
      </c>
      <c r="I6425" s="18">
        <v>249</v>
      </c>
      <c r="J6425" s="18">
        <v>0</v>
      </c>
      <c r="K6425" s="18">
        <v>0</v>
      </c>
      <c r="L6425" s="12">
        <v>0</v>
      </c>
      <c r="M6425" s="12">
        <v>0</v>
      </c>
      <c r="N6425" s="12">
        <v>0</v>
      </c>
    </row>
    <row r="6426" spans="1:14" s="18" customFormat="1">
      <c r="A6426" s="17" t="s">
        <v>1709</v>
      </c>
      <c r="B6426" s="18">
        <v>50</v>
      </c>
      <c r="C6426" s="18">
        <v>50</v>
      </c>
      <c r="D6426" s="18" t="s">
        <v>1121</v>
      </c>
      <c r="E6426" s="18">
        <v>70</v>
      </c>
      <c r="F6426" s="18">
        <v>3</v>
      </c>
      <c r="G6426" s="18">
        <v>60</v>
      </c>
      <c r="H6426" s="18">
        <v>0</v>
      </c>
      <c r="I6426" s="18">
        <v>249</v>
      </c>
      <c r="J6426" s="18">
        <v>0</v>
      </c>
      <c r="K6426" s="18">
        <v>0</v>
      </c>
      <c r="L6426" s="12">
        <v>0</v>
      </c>
      <c r="M6426" s="12">
        <v>0</v>
      </c>
      <c r="N6426" s="12">
        <v>0</v>
      </c>
    </row>
    <row r="6427" spans="1:14" s="18" customFormat="1">
      <c r="A6427" s="17" t="s">
        <v>1709</v>
      </c>
      <c r="B6427" s="18">
        <v>50</v>
      </c>
      <c r="C6427" s="18">
        <v>50</v>
      </c>
      <c r="D6427" s="18" t="s">
        <v>1686</v>
      </c>
      <c r="E6427" s="18">
        <v>70</v>
      </c>
      <c r="F6427" s="18">
        <v>2</v>
      </c>
      <c r="G6427" s="18">
        <v>60</v>
      </c>
      <c r="H6427" s="18">
        <v>0</v>
      </c>
      <c r="I6427" s="18">
        <v>249</v>
      </c>
      <c r="J6427" s="18">
        <v>0</v>
      </c>
      <c r="K6427" s="18">
        <v>0</v>
      </c>
      <c r="L6427" s="12">
        <v>0</v>
      </c>
      <c r="M6427" s="12">
        <v>0</v>
      </c>
      <c r="N6427" s="12">
        <v>0</v>
      </c>
    </row>
    <row r="6428" spans="1:14" s="18" customFormat="1">
      <c r="A6428" s="17" t="s">
        <v>1709</v>
      </c>
      <c r="B6428" s="18">
        <v>50</v>
      </c>
      <c r="C6428" s="18">
        <v>50</v>
      </c>
      <c r="D6428" s="18" t="s">
        <v>1687</v>
      </c>
      <c r="E6428" s="18">
        <v>100</v>
      </c>
      <c r="F6428" s="18">
        <v>1</v>
      </c>
      <c r="G6428" s="18">
        <v>60</v>
      </c>
      <c r="H6428" s="18">
        <v>0</v>
      </c>
      <c r="I6428" s="18">
        <v>249</v>
      </c>
      <c r="J6428" s="18">
        <v>0</v>
      </c>
      <c r="K6428" s="18">
        <v>0</v>
      </c>
      <c r="L6428" s="12">
        <v>0</v>
      </c>
      <c r="M6428" s="12">
        <v>0</v>
      </c>
      <c r="N6428" s="12">
        <v>0</v>
      </c>
    </row>
    <row r="6429" spans="1:14" s="18" customFormat="1">
      <c r="A6429" s="17" t="s">
        <v>1709</v>
      </c>
      <c r="B6429" s="18">
        <v>50</v>
      </c>
      <c r="C6429" s="18">
        <v>50</v>
      </c>
      <c r="D6429" s="18" t="s">
        <v>1672</v>
      </c>
      <c r="E6429" s="18">
        <v>100</v>
      </c>
      <c r="F6429" s="18">
        <v>1</v>
      </c>
      <c r="G6429" s="18">
        <v>60</v>
      </c>
      <c r="H6429" s="18">
        <v>0</v>
      </c>
      <c r="I6429" s="18">
        <v>249</v>
      </c>
      <c r="J6429" s="18">
        <v>0</v>
      </c>
      <c r="K6429" s="18">
        <v>0</v>
      </c>
      <c r="L6429" s="12">
        <v>0</v>
      </c>
      <c r="M6429" s="12">
        <v>0</v>
      </c>
      <c r="N6429" s="12">
        <v>0</v>
      </c>
    </row>
    <row r="6430" spans="1:14" s="18" customFormat="1">
      <c r="A6430" s="17" t="s">
        <v>1709</v>
      </c>
      <c r="B6430" s="18">
        <v>50</v>
      </c>
      <c r="C6430" s="18">
        <v>50</v>
      </c>
      <c r="D6430" s="18" t="s">
        <v>1707</v>
      </c>
      <c r="E6430" s="18">
        <v>80</v>
      </c>
      <c r="F6430" s="18">
        <v>1</v>
      </c>
      <c r="G6430" s="18">
        <v>60</v>
      </c>
      <c r="H6430" s="18">
        <v>0</v>
      </c>
      <c r="I6430" s="18">
        <v>249</v>
      </c>
      <c r="J6430" s="18">
        <v>0</v>
      </c>
      <c r="K6430" s="18">
        <v>0</v>
      </c>
      <c r="L6430" s="12">
        <v>0</v>
      </c>
      <c r="M6430" s="12">
        <v>0</v>
      </c>
      <c r="N6430" s="12">
        <v>0</v>
      </c>
    </row>
    <row r="6431" spans="1:14" s="18" customFormat="1">
      <c r="A6431" s="17" t="s">
        <v>1709</v>
      </c>
      <c r="B6431" s="18">
        <v>50</v>
      </c>
      <c r="C6431" s="18">
        <v>50</v>
      </c>
      <c r="D6431" s="18" t="s">
        <v>534</v>
      </c>
      <c r="E6431" s="18">
        <v>80</v>
      </c>
      <c r="F6431" s="18">
        <v>1</v>
      </c>
      <c r="G6431" s="18">
        <v>60</v>
      </c>
      <c r="H6431" s="18">
        <v>0</v>
      </c>
      <c r="I6431" s="18">
        <v>249</v>
      </c>
      <c r="J6431" s="18">
        <v>0</v>
      </c>
      <c r="K6431" s="18">
        <v>0</v>
      </c>
      <c r="L6431" s="12">
        <v>0</v>
      </c>
      <c r="M6431" s="12">
        <v>0</v>
      </c>
      <c r="N6431" s="12">
        <v>0</v>
      </c>
    </row>
    <row r="6433" spans="1:14">
      <c r="A6433" s="11" t="s">
        <v>1710</v>
      </c>
    </row>
    <row r="6434" spans="1:14">
      <c r="A6434" s="21" t="s">
        <v>1711</v>
      </c>
      <c r="B6434" s="12">
        <v>77</v>
      </c>
      <c r="C6434" s="12">
        <v>77</v>
      </c>
      <c r="D6434" s="12" t="s">
        <v>568</v>
      </c>
      <c r="E6434" s="12">
        <v>15</v>
      </c>
      <c r="F6434" s="12">
        <v>6</v>
      </c>
      <c r="G6434" s="14">
        <v>30</v>
      </c>
      <c r="H6434" s="12">
        <v>0</v>
      </c>
      <c r="I6434" s="12">
        <v>246</v>
      </c>
      <c r="J6434" s="12">
        <v>0</v>
      </c>
      <c r="K6434" s="12">
        <v>0</v>
      </c>
      <c r="L6434" s="12">
        <v>0</v>
      </c>
      <c r="M6434" s="12">
        <v>0</v>
      </c>
      <c r="N6434" s="12">
        <v>0</v>
      </c>
    </row>
    <row r="6435" spans="1:14">
      <c r="A6435" s="21" t="s">
        <v>1711</v>
      </c>
      <c r="B6435" s="12">
        <v>77</v>
      </c>
      <c r="C6435" s="12">
        <v>77</v>
      </c>
      <c r="D6435" s="12" t="s">
        <v>1526</v>
      </c>
      <c r="E6435" s="12">
        <v>15</v>
      </c>
      <c r="F6435" s="12">
        <v>6</v>
      </c>
      <c r="G6435" s="14">
        <v>30</v>
      </c>
      <c r="H6435" s="12">
        <v>0</v>
      </c>
      <c r="I6435" s="12">
        <v>246</v>
      </c>
      <c r="J6435" s="12">
        <v>0</v>
      </c>
      <c r="K6435" s="12">
        <v>0</v>
      </c>
      <c r="L6435" s="12">
        <v>0</v>
      </c>
      <c r="M6435" s="12">
        <v>0</v>
      </c>
      <c r="N6435" s="12">
        <v>0</v>
      </c>
    </row>
    <row r="6436" spans="1:14">
      <c r="A6436" s="21" t="s">
        <v>1711</v>
      </c>
      <c r="B6436" s="12">
        <v>77</v>
      </c>
      <c r="C6436" s="12">
        <v>77</v>
      </c>
      <c r="D6436" s="12" t="s">
        <v>570</v>
      </c>
      <c r="E6436" s="12">
        <v>15</v>
      </c>
      <c r="F6436" s="12">
        <v>6</v>
      </c>
      <c r="G6436" s="14">
        <v>30</v>
      </c>
      <c r="H6436" s="12">
        <v>0</v>
      </c>
      <c r="I6436" s="12">
        <v>246</v>
      </c>
      <c r="J6436" s="12">
        <v>0</v>
      </c>
      <c r="K6436" s="12">
        <v>0</v>
      </c>
      <c r="L6436" s="12">
        <v>0</v>
      </c>
      <c r="M6436" s="12">
        <v>0</v>
      </c>
      <c r="N6436" s="12">
        <v>0</v>
      </c>
    </row>
    <row r="6437" spans="1:14">
      <c r="A6437" s="21" t="s">
        <v>1711</v>
      </c>
      <c r="B6437" s="12">
        <v>77</v>
      </c>
      <c r="C6437" s="12">
        <v>77</v>
      </c>
      <c r="D6437" s="12" t="s">
        <v>580</v>
      </c>
      <c r="E6437" s="12">
        <v>15</v>
      </c>
      <c r="F6437" s="12">
        <v>4</v>
      </c>
      <c r="G6437" s="14">
        <v>30</v>
      </c>
      <c r="H6437" s="12">
        <v>0</v>
      </c>
      <c r="I6437" s="12">
        <v>246</v>
      </c>
      <c r="J6437" s="12">
        <v>0</v>
      </c>
      <c r="K6437" s="12">
        <v>0</v>
      </c>
      <c r="L6437" s="12">
        <v>0</v>
      </c>
      <c r="M6437" s="12">
        <v>0</v>
      </c>
      <c r="N6437" s="12">
        <v>0</v>
      </c>
    </row>
    <row r="6438" spans="1:14">
      <c r="A6438" s="21" t="s">
        <v>1711</v>
      </c>
      <c r="B6438" s="12">
        <v>77</v>
      </c>
      <c r="C6438" s="12">
        <v>77</v>
      </c>
      <c r="D6438" s="12" t="s">
        <v>582</v>
      </c>
      <c r="E6438" s="12">
        <v>15</v>
      </c>
      <c r="F6438" s="12">
        <v>4</v>
      </c>
      <c r="G6438" s="14">
        <v>30</v>
      </c>
      <c r="H6438" s="12">
        <v>0</v>
      </c>
      <c r="I6438" s="12">
        <v>246</v>
      </c>
      <c r="J6438" s="12">
        <v>0</v>
      </c>
      <c r="K6438" s="12">
        <v>0</v>
      </c>
      <c r="L6438" s="12">
        <v>0</v>
      </c>
      <c r="M6438" s="12">
        <v>0</v>
      </c>
      <c r="N6438" s="12">
        <v>0</v>
      </c>
    </row>
    <row r="6439" spans="1:14">
      <c r="A6439" s="21" t="s">
        <v>1711</v>
      </c>
      <c r="B6439" s="12">
        <v>77</v>
      </c>
      <c r="C6439" s="12">
        <v>77</v>
      </c>
      <c r="D6439" s="12" t="s">
        <v>567</v>
      </c>
      <c r="E6439" s="12">
        <v>15</v>
      </c>
      <c r="F6439" s="12">
        <v>1</v>
      </c>
      <c r="G6439" s="14">
        <v>30</v>
      </c>
      <c r="H6439" s="12">
        <v>0</v>
      </c>
      <c r="I6439" s="12">
        <v>246</v>
      </c>
      <c r="J6439" s="12">
        <v>0</v>
      </c>
      <c r="K6439" s="12">
        <v>0</v>
      </c>
      <c r="L6439" s="12">
        <v>0</v>
      </c>
      <c r="M6439" s="12">
        <v>0</v>
      </c>
      <c r="N6439" s="12">
        <v>0</v>
      </c>
    </row>
    <row r="6440" spans="1:14">
      <c r="A6440" s="21" t="s">
        <v>1711</v>
      </c>
      <c r="B6440" s="12">
        <v>77</v>
      </c>
      <c r="C6440" s="12">
        <v>77</v>
      </c>
      <c r="D6440" s="12" t="s">
        <v>566</v>
      </c>
      <c r="E6440" s="12">
        <v>15</v>
      </c>
      <c r="F6440" s="12">
        <v>1</v>
      </c>
      <c r="G6440" s="14">
        <v>30</v>
      </c>
      <c r="H6440" s="12">
        <v>0</v>
      </c>
      <c r="I6440" s="12">
        <v>246</v>
      </c>
      <c r="J6440" s="12">
        <v>0</v>
      </c>
      <c r="K6440" s="12">
        <v>0</v>
      </c>
      <c r="L6440" s="12">
        <v>0</v>
      </c>
      <c r="M6440" s="12">
        <v>0</v>
      </c>
      <c r="N6440" s="12">
        <v>0</v>
      </c>
    </row>
    <row r="6441" spans="1:14">
      <c r="A6441" s="21" t="s">
        <v>1711</v>
      </c>
      <c r="B6441" s="12">
        <v>77</v>
      </c>
      <c r="C6441" s="12">
        <v>77</v>
      </c>
      <c r="D6441" s="12" t="s">
        <v>569</v>
      </c>
      <c r="E6441" s="12">
        <v>15</v>
      </c>
      <c r="F6441" s="12">
        <v>1</v>
      </c>
      <c r="G6441" s="14">
        <v>30</v>
      </c>
      <c r="H6441" s="12">
        <v>0</v>
      </c>
      <c r="I6441" s="12">
        <v>246</v>
      </c>
      <c r="J6441" s="12">
        <v>0</v>
      </c>
      <c r="K6441" s="12">
        <v>0</v>
      </c>
      <c r="L6441" s="12">
        <v>0</v>
      </c>
      <c r="M6441" s="12">
        <v>0</v>
      </c>
      <c r="N6441" s="12">
        <v>0</v>
      </c>
    </row>
    <row r="6442" spans="1:14" s="18" customFormat="1">
      <c r="A6442" s="17" t="s">
        <v>1711</v>
      </c>
      <c r="B6442" s="18">
        <v>77</v>
      </c>
      <c r="C6442" s="18">
        <v>77</v>
      </c>
      <c r="D6442" s="18" t="s">
        <v>1537</v>
      </c>
      <c r="E6442" s="18">
        <v>15</v>
      </c>
      <c r="F6442" s="18">
        <v>1</v>
      </c>
      <c r="G6442" s="18">
        <v>60</v>
      </c>
      <c r="H6442" s="18">
        <v>0</v>
      </c>
      <c r="I6442" s="18">
        <v>246</v>
      </c>
      <c r="J6442" s="18">
        <v>0</v>
      </c>
      <c r="K6442" s="18">
        <v>0</v>
      </c>
      <c r="L6442" s="12">
        <v>0</v>
      </c>
      <c r="M6442" s="12">
        <v>0</v>
      </c>
      <c r="N6442" s="12">
        <v>0</v>
      </c>
    </row>
    <row r="6443" spans="1:14" s="18" customFormat="1">
      <c r="A6443" s="17" t="s">
        <v>1711</v>
      </c>
      <c r="B6443" s="18">
        <v>77</v>
      </c>
      <c r="C6443" s="18">
        <v>77</v>
      </c>
      <c r="D6443" s="18" t="s">
        <v>1536</v>
      </c>
      <c r="E6443" s="18">
        <v>15</v>
      </c>
      <c r="F6443" s="18">
        <v>1</v>
      </c>
      <c r="G6443" s="18">
        <v>60</v>
      </c>
      <c r="H6443" s="18">
        <v>0</v>
      </c>
      <c r="I6443" s="18">
        <v>246</v>
      </c>
      <c r="J6443" s="18">
        <v>0</v>
      </c>
      <c r="K6443" s="18">
        <v>0</v>
      </c>
      <c r="L6443" s="12">
        <v>0</v>
      </c>
      <c r="M6443" s="12">
        <v>0</v>
      </c>
      <c r="N6443" s="12">
        <v>0</v>
      </c>
    </row>
    <row r="6444" spans="1:14" s="18" customFormat="1">
      <c r="A6444" s="17" t="s">
        <v>1711</v>
      </c>
      <c r="B6444" s="18">
        <v>77</v>
      </c>
      <c r="C6444" s="18">
        <v>77</v>
      </c>
      <c r="D6444" s="18" t="s">
        <v>1535</v>
      </c>
      <c r="E6444" s="18">
        <v>15</v>
      </c>
      <c r="F6444" s="18">
        <v>1</v>
      </c>
      <c r="G6444" s="18">
        <v>60</v>
      </c>
      <c r="H6444" s="18">
        <v>0</v>
      </c>
      <c r="I6444" s="18">
        <v>246</v>
      </c>
      <c r="J6444" s="18">
        <v>0</v>
      </c>
      <c r="K6444" s="18">
        <v>0</v>
      </c>
      <c r="L6444" s="12">
        <v>0</v>
      </c>
      <c r="M6444" s="12">
        <v>0</v>
      </c>
      <c r="N6444" s="12">
        <v>0</v>
      </c>
    </row>
    <row r="6445" spans="1:14">
      <c r="A6445" s="21" t="s">
        <v>1711</v>
      </c>
      <c r="B6445" s="12">
        <v>25</v>
      </c>
      <c r="C6445" s="12">
        <v>60</v>
      </c>
      <c r="D6445" s="12" t="s">
        <v>568</v>
      </c>
      <c r="E6445" s="12">
        <v>15</v>
      </c>
      <c r="F6445" s="12">
        <v>6</v>
      </c>
      <c r="G6445" s="14">
        <v>30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1" t="s">
        <v>1711</v>
      </c>
      <c r="B6446" s="12">
        <v>25</v>
      </c>
      <c r="C6446" s="12">
        <v>60</v>
      </c>
      <c r="D6446" s="12" t="s">
        <v>1526</v>
      </c>
      <c r="E6446" s="12">
        <v>15</v>
      </c>
      <c r="F6446" s="12">
        <v>6</v>
      </c>
      <c r="G6446" s="14">
        <v>30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1" t="s">
        <v>1711</v>
      </c>
      <c r="B6447" s="12">
        <v>25</v>
      </c>
      <c r="C6447" s="12">
        <v>60</v>
      </c>
      <c r="D6447" s="12" t="s">
        <v>570</v>
      </c>
      <c r="E6447" s="12">
        <v>15</v>
      </c>
      <c r="F6447" s="12">
        <v>6</v>
      </c>
      <c r="G6447" s="14">
        <v>30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>
      <c r="A6448" s="21" t="s">
        <v>1711</v>
      </c>
      <c r="B6448" s="12">
        <v>25</v>
      </c>
      <c r="C6448" s="12">
        <v>60</v>
      </c>
      <c r="D6448" s="12" t="s">
        <v>580</v>
      </c>
      <c r="E6448" s="12">
        <v>15</v>
      </c>
      <c r="F6448" s="12">
        <v>4</v>
      </c>
      <c r="G6448" s="14">
        <v>30</v>
      </c>
      <c r="H6448" s="12">
        <v>0</v>
      </c>
      <c r="I6448" s="12">
        <v>246</v>
      </c>
      <c r="J6448" s="12">
        <v>0</v>
      </c>
      <c r="K6448" s="12">
        <v>0</v>
      </c>
      <c r="L6448" s="12">
        <v>0</v>
      </c>
      <c r="M6448" s="12">
        <v>0</v>
      </c>
      <c r="N6448" s="12">
        <v>0</v>
      </c>
    </row>
    <row r="6449" spans="1:14">
      <c r="A6449" s="21" t="s">
        <v>1711</v>
      </c>
      <c r="B6449" s="12">
        <v>25</v>
      </c>
      <c r="C6449" s="12">
        <v>60</v>
      </c>
      <c r="D6449" s="12" t="s">
        <v>582</v>
      </c>
      <c r="E6449" s="12">
        <v>15</v>
      </c>
      <c r="F6449" s="12">
        <v>4</v>
      </c>
      <c r="G6449" s="14">
        <v>30</v>
      </c>
      <c r="H6449" s="12">
        <v>0</v>
      </c>
      <c r="I6449" s="12">
        <v>246</v>
      </c>
      <c r="J6449" s="12">
        <v>0</v>
      </c>
      <c r="K6449" s="12">
        <v>0</v>
      </c>
      <c r="L6449" s="12">
        <v>0</v>
      </c>
      <c r="M6449" s="12">
        <v>0</v>
      </c>
      <c r="N6449" s="12">
        <v>0</v>
      </c>
    </row>
    <row r="6450" spans="1:14">
      <c r="A6450" s="21" t="s">
        <v>1711</v>
      </c>
      <c r="B6450" s="12">
        <v>25</v>
      </c>
      <c r="C6450" s="12">
        <v>60</v>
      </c>
      <c r="D6450" s="12" t="s">
        <v>567</v>
      </c>
      <c r="E6450" s="12">
        <v>15</v>
      </c>
      <c r="F6450" s="12">
        <v>1</v>
      </c>
      <c r="G6450" s="14">
        <v>30</v>
      </c>
      <c r="H6450" s="12">
        <v>0</v>
      </c>
      <c r="I6450" s="12">
        <v>246</v>
      </c>
      <c r="J6450" s="12">
        <v>0</v>
      </c>
      <c r="K6450" s="12">
        <v>0</v>
      </c>
      <c r="L6450" s="12">
        <v>0</v>
      </c>
      <c r="M6450" s="12">
        <v>0</v>
      </c>
      <c r="N6450" s="12">
        <v>0</v>
      </c>
    </row>
    <row r="6451" spans="1:14">
      <c r="A6451" s="21" t="s">
        <v>1711</v>
      </c>
      <c r="B6451" s="12">
        <v>25</v>
      </c>
      <c r="C6451" s="12">
        <v>60</v>
      </c>
      <c r="D6451" s="12" t="s">
        <v>566</v>
      </c>
      <c r="E6451" s="12">
        <v>15</v>
      </c>
      <c r="F6451" s="12">
        <v>1</v>
      </c>
      <c r="G6451" s="14">
        <v>30</v>
      </c>
      <c r="H6451" s="12">
        <v>0</v>
      </c>
      <c r="I6451" s="12">
        <v>246</v>
      </c>
      <c r="J6451" s="12">
        <v>0</v>
      </c>
      <c r="K6451" s="12">
        <v>0</v>
      </c>
      <c r="L6451" s="12">
        <v>0</v>
      </c>
      <c r="M6451" s="12">
        <v>0</v>
      </c>
      <c r="N6451" s="12">
        <v>0</v>
      </c>
    </row>
    <row r="6452" spans="1:14">
      <c r="A6452" s="21" t="s">
        <v>1711</v>
      </c>
      <c r="B6452" s="12">
        <v>25</v>
      </c>
      <c r="C6452" s="12">
        <v>60</v>
      </c>
      <c r="D6452" s="12" t="s">
        <v>569</v>
      </c>
      <c r="E6452" s="12">
        <v>15</v>
      </c>
      <c r="F6452" s="12">
        <v>1</v>
      </c>
      <c r="G6452" s="14">
        <v>30</v>
      </c>
      <c r="H6452" s="12">
        <v>0</v>
      </c>
      <c r="I6452" s="12">
        <v>246</v>
      </c>
      <c r="J6452" s="12">
        <v>0</v>
      </c>
      <c r="K6452" s="12">
        <v>0</v>
      </c>
      <c r="L6452" s="12">
        <v>0</v>
      </c>
      <c r="M6452" s="12">
        <v>0</v>
      </c>
      <c r="N6452" s="12">
        <v>0</v>
      </c>
    </row>
    <row r="6453" spans="1:14" s="18" customFormat="1">
      <c r="A6453" s="17" t="s">
        <v>1711</v>
      </c>
      <c r="B6453" s="18">
        <v>25</v>
      </c>
      <c r="C6453" s="18">
        <v>60</v>
      </c>
      <c r="D6453" s="18" t="s">
        <v>1537</v>
      </c>
      <c r="E6453" s="18">
        <v>15</v>
      </c>
      <c r="F6453" s="18">
        <v>1</v>
      </c>
      <c r="G6453" s="18">
        <v>60</v>
      </c>
      <c r="H6453" s="18">
        <v>0</v>
      </c>
      <c r="I6453" s="18">
        <v>246</v>
      </c>
      <c r="J6453" s="18">
        <v>0</v>
      </c>
      <c r="K6453" s="18">
        <v>0</v>
      </c>
      <c r="L6453" s="12">
        <v>0</v>
      </c>
      <c r="M6453" s="12">
        <v>0</v>
      </c>
      <c r="N6453" s="12">
        <v>0</v>
      </c>
    </row>
    <row r="6454" spans="1:14" s="18" customFormat="1">
      <c r="A6454" s="17" t="s">
        <v>1711</v>
      </c>
      <c r="B6454" s="18">
        <v>25</v>
      </c>
      <c r="C6454" s="18">
        <v>60</v>
      </c>
      <c r="D6454" s="18" t="s">
        <v>1536</v>
      </c>
      <c r="E6454" s="18">
        <v>15</v>
      </c>
      <c r="F6454" s="18">
        <v>1</v>
      </c>
      <c r="G6454" s="18">
        <v>60</v>
      </c>
      <c r="H6454" s="18">
        <v>0</v>
      </c>
      <c r="I6454" s="18">
        <v>246</v>
      </c>
      <c r="J6454" s="18">
        <v>0</v>
      </c>
      <c r="K6454" s="18">
        <v>0</v>
      </c>
      <c r="L6454" s="12">
        <v>0</v>
      </c>
      <c r="M6454" s="12">
        <v>0</v>
      </c>
      <c r="N6454" s="12">
        <v>0</v>
      </c>
    </row>
    <row r="6455" spans="1:14" s="18" customFormat="1">
      <c r="A6455" s="17" t="s">
        <v>1711</v>
      </c>
      <c r="B6455" s="18">
        <v>25</v>
      </c>
      <c r="C6455" s="18">
        <v>60</v>
      </c>
      <c r="D6455" s="18" t="s">
        <v>1535</v>
      </c>
      <c r="E6455" s="18">
        <v>15</v>
      </c>
      <c r="F6455" s="18">
        <v>1</v>
      </c>
      <c r="G6455" s="18">
        <v>60</v>
      </c>
      <c r="H6455" s="18">
        <v>0</v>
      </c>
      <c r="I6455" s="18">
        <v>246</v>
      </c>
      <c r="J6455" s="18">
        <v>0</v>
      </c>
      <c r="K6455" s="18">
        <v>0</v>
      </c>
      <c r="L6455" s="12">
        <v>0</v>
      </c>
      <c r="M6455" s="12">
        <v>0</v>
      </c>
      <c r="N6455" s="12">
        <v>0</v>
      </c>
    </row>
    <row r="6456" spans="1:14">
      <c r="A6456" s="21" t="s">
        <v>1711</v>
      </c>
      <c r="B6456" s="12">
        <v>60</v>
      </c>
      <c r="C6456" s="12">
        <v>25</v>
      </c>
      <c r="D6456" s="12" t="s">
        <v>568</v>
      </c>
      <c r="E6456" s="12">
        <v>15</v>
      </c>
      <c r="F6456" s="12">
        <v>6</v>
      </c>
      <c r="G6456" s="14">
        <v>30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1" t="s">
        <v>1711</v>
      </c>
      <c r="B6457" s="12">
        <v>60</v>
      </c>
      <c r="C6457" s="12">
        <v>25</v>
      </c>
      <c r="D6457" s="12" t="s">
        <v>1526</v>
      </c>
      <c r="E6457" s="12">
        <v>15</v>
      </c>
      <c r="F6457" s="12">
        <v>6</v>
      </c>
      <c r="G6457" s="14">
        <v>30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1" t="s">
        <v>1711</v>
      </c>
      <c r="B6458" s="12">
        <v>60</v>
      </c>
      <c r="C6458" s="12">
        <v>25</v>
      </c>
      <c r="D6458" s="12" t="s">
        <v>570</v>
      </c>
      <c r="E6458" s="12">
        <v>15</v>
      </c>
      <c r="F6458" s="12">
        <v>6</v>
      </c>
      <c r="G6458" s="14">
        <v>30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>
      <c r="A6459" s="21" t="s">
        <v>1711</v>
      </c>
      <c r="B6459" s="12">
        <v>60</v>
      </c>
      <c r="C6459" s="12">
        <v>25</v>
      </c>
      <c r="D6459" s="12" t="s">
        <v>580</v>
      </c>
      <c r="E6459" s="12">
        <v>15</v>
      </c>
      <c r="F6459" s="12">
        <v>4</v>
      </c>
      <c r="G6459" s="14">
        <v>30</v>
      </c>
      <c r="H6459" s="12">
        <v>0</v>
      </c>
      <c r="I6459" s="12">
        <v>246</v>
      </c>
      <c r="J6459" s="12">
        <v>0</v>
      </c>
      <c r="K6459" s="12">
        <v>0</v>
      </c>
      <c r="L6459" s="12">
        <v>0</v>
      </c>
      <c r="M6459" s="12">
        <v>0</v>
      </c>
      <c r="N6459" s="12">
        <v>0</v>
      </c>
    </row>
    <row r="6460" spans="1:14">
      <c r="A6460" s="21" t="s">
        <v>1711</v>
      </c>
      <c r="B6460" s="12">
        <v>60</v>
      </c>
      <c r="C6460" s="12">
        <v>25</v>
      </c>
      <c r="D6460" s="12" t="s">
        <v>582</v>
      </c>
      <c r="E6460" s="12">
        <v>15</v>
      </c>
      <c r="F6460" s="12">
        <v>4</v>
      </c>
      <c r="G6460" s="14">
        <v>30</v>
      </c>
      <c r="H6460" s="12">
        <v>0</v>
      </c>
      <c r="I6460" s="12">
        <v>246</v>
      </c>
      <c r="J6460" s="12">
        <v>0</v>
      </c>
      <c r="K6460" s="12">
        <v>0</v>
      </c>
      <c r="L6460" s="12">
        <v>0</v>
      </c>
      <c r="M6460" s="12">
        <v>0</v>
      </c>
      <c r="N6460" s="12">
        <v>0</v>
      </c>
    </row>
    <row r="6461" spans="1:14">
      <c r="A6461" s="21" t="s">
        <v>1711</v>
      </c>
      <c r="B6461" s="12">
        <v>60</v>
      </c>
      <c r="C6461" s="12">
        <v>25</v>
      </c>
      <c r="D6461" s="12" t="s">
        <v>567</v>
      </c>
      <c r="E6461" s="12">
        <v>15</v>
      </c>
      <c r="F6461" s="12">
        <v>1</v>
      </c>
      <c r="G6461" s="14">
        <v>30</v>
      </c>
      <c r="H6461" s="12">
        <v>0</v>
      </c>
      <c r="I6461" s="12">
        <v>246</v>
      </c>
      <c r="J6461" s="12">
        <v>0</v>
      </c>
      <c r="K6461" s="12">
        <v>0</v>
      </c>
      <c r="L6461" s="12">
        <v>0</v>
      </c>
      <c r="M6461" s="12">
        <v>0</v>
      </c>
      <c r="N6461" s="12">
        <v>0</v>
      </c>
    </row>
    <row r="6462" spans="1:14">
      <c r="A6462" s="21" t="s">
        <v>1711</v>
      </c>
      <c r="B6462" s="12">
        <v>60</v>
      </c>
      <c r="C6462" s="12">
        <v>25</v>
      </c>
      <c r="D6462" s="12" t="s">
        <v>566</v>
      </c>
      <c r="E6462" s="12">
        <v>15</v>
      </c>
      <c r="F6462" s="12">
        <v>1</v>
      </c>
      <c r="G6462" s="14">
        <v>30</v>
      </c>
      <c r="H6462" s="12">
        <v>0</v>
      </c>
      <c r="I6462" s="12">
        <v>246</v>
      </c>
      <c r="J6462" s="12">
        <v>0</v>
      </c>
      <c r="K6462" s="12">
        <v>0</v>
      </c>
      <c r="L6462" s="12">
        <v>0</v>
      </c>
      <c r="M6462" s="12">
        <v>0</v>
      </c>
      <c r="N6462" s="12">
        <v>0</v>
      </c>
    </row>
    <row r="6463" spans="1:14">
      <c r="A6463" s="21" t="s">
        <v>1711</v>
      </c>
      <c r="B6463" s="12">
        <v>60</v>
      </c>
      <c r="C6463" s="12">
        <v>25</v>
      </c>
      <c r="D6463" s="12" t="s">
        <v>569</v>
      </c>
      <c r="E6463" s="12">
        <v>15</v>
      </c>
      <c r="F6463" s="12">
        <v>1</v>
      </c>
      <c r="G6463" s="14">
        <v>30</v>
      </c>
      <c r="H6463" s="12">
        <v>0</v>
      </c>
      <c r="I6463" s="12">
        <v>246</v>
      </c>
      <c r="J6463" s="12">
        <v>0</v>
      </c>
      <c r="K6463" s="12">
        <v>0</v>
      </c>
      <c r="L6463" s="12">
        <v>0</v>
      </c>
      <c r="M6463" s="12">
        <v>0</v>
      </c>
      <c r="N6463" s="12">
        <v>0</v>
      </c>
    </row>
    <row r="6464" spans="1:14" s="18" customFormat="1">
      <c r="A6464" s="17" t="s">
        <v>1711</v>
      </c>
      <c r="B6464" s="18">
        <v>60</v>
      </c>
      <c r="C6464" s="18">
        <v>25</v>
      </c>
      <c r="D6464" s="18" t="s">
        <v>1537</v>
      </c>
      <c r="E6464" s="18">
        <v>15</v>
      </c>
      <c r="F6464" s="18">
        <v>1</v>
      </c>
      <c r="G6464" s="18">
        <v>60</v>
      </c>
      <c r="H6464" s="18">
        <v>0</v>
      </c>
      <c r="I6464" s="18">
        <v>246</v>
      </c>
      <c r="J6464" s="18">
        <v>0</v>
      </c>
      <c r="K6464" s="18">
        <v>0</v>
      </c>
      <c r="L6464" s="12">
        <v>0</v>
      </c>
      <c r="M6464" s="12">
        <v>0</v>
      </c>
      <c r="N6464" s="12">
        <v>0</v>
      </c>
    </row>
    <row r="6465" spans="1:14" s="18" customFormat="1">
      <c r="A6465" s="17" t="s">
        <v>1711</v>
      </c>
      <c r="B6465" s="18">
        <v>60</v>
      </c>
      <c r="C6465" s="18">
        <v>25</v>
      </c>
      <c r="D6465" s="18" t="s">
        <v>1536</v>
      </c>
      <c r="E6465" s="18">
        <v>15</v>
      </c>
      <c r="F6465" s="18">
        <v>1</v>
      </c>
      <c r="G6465" s="18">
        <v>60</v>
      </c>
      <c r="H6465" s="18">
        <v>0</v>
      </c>
      <c r="I6465" s="18">
        <v>246</v>
      </c>
      <c r="J6465" s="18">
        <v>0</v>
      </c>
      <c r="K6465" s="18">
        <v>0</v>
      </c>
      <c r="L6465" s="12">
        <v>0</v>
      </c>
      <c r="M6465" s="12">
        <v>0</v>
      </c>
      <c r="N6465" s="12">
        <v>0</v>
      </c>
    </row>
    <row r="6466" spans="1:14" s="18" customFormat="1">
      <c r="A6466" s="17" t="s">
        <v>1711</v>
      </c>
      <c r="B6466" s="18">
        <v>60</v>
      </c>
      <c r="C6466" s="18">
        <v>25</v>
      </c>
      <c r="D6466" s="18" t="s">
        <v>1535</v>
      </c>
      <c r="E6466" s="18">
        <v>15</v>
      </c>
      <c r="F6466" s="18">
        <v>1</v>
      </c>
      <c r="G6466" s="18">
        <v>60</v>
      </c>
      <c r="H6466" s="18">
        <v>0</v>
      </c>
      <c r="I6466" s="18">
        <v>246</v>
      </c>
      <c r="J6466" s="18">
        <v>0</v>
      </c>
      <c r="K6466" s="18">
        <v>0</v>
      </c>
      <c r="L6466" s="12">
        <v>0</v>
      </c>
      <c r="M6466" s="12">
        <v>0</v>
      </c>
      <c r="N6466" s="12">
        <v>0</v>
      </c>
    </row>
    <row r="6467" spans="1:14">
      <c r="A6467" s="21" t="s">
        <v>1711</v>
      </c>
      <c r="B6467" s="12">
        <v>30</v>
      </c>
      <c r="C6467" s="12">
        <v>30</v>
      </c>
      <c r="D6467" s="12" t="s">
        <v>568</v>
      </c>
      <c r="E6467" s="12">
        <v>15</v>
      </c>
      <c r="F6467" s="12">
        <v>6</v>
      </c>
      <c r="G6467" s="14">
        <v>30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1" t="s">
        <v>1711</v>
      </c>
      <c r="B6468" s="12">
        <v>30</v>
      </c>
      <c r="C6468" s="12">
        <v>30</v>
      </c>
      <c r="D6468" s="12" t="s">
        <v>1526</v>
      </c>
      <c r="E6468" s="12">
        <v>15</v>
      </c>
      <c r="F6468" s="12">
        <v>6</v>
      </c>
      <c r="G6468" s="14">
        <v>30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1" t="s">
        <v>1711</v>
      </c>
      <c r="B6469" s="12">
        <v>30</v>
      </c>
      <c r="C6469" s="12">
        <v>30</v>
      </c>
      <c r="D6469" s="12" t="s">
        <v>570</v>
      </c>
      <c r="E6469" s="12">
        <v>15</v>
      </c>
      <c r="F6469" s="12">
        <v>6</v>
      </c>
      <c r="G6469" s="14">
        <v>30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>
      <c r="A6470" s="21" t="s">
        <v>1711</v>
      </c>
      <c r="B6470" s="12">
        <v>30</v>
      </c>
      <c r="C6470" s="12">
        <v>30</v>
      </c>
      <c r="D6470" s="12" t="s">
        <v>580</v>
      </c>
      <c r="E6470" s="12">
        <v>15</v>
      </c>
      <c r="F6470" s="12">
        <v>4</v>
      </c>
      <c r="G6470" s="14">
        <v>30</v>
      </c>
      <c r="H6470" s="12">
        <v>0</v>
      </c>
      <c r="I6470" s="12">
        <v>246</v>
      </c>
      <c r="J6470" s="12">
        <v>0</v>
      </c>
      <c r="K6470" s="12">
        <v>0</v>
      </c>
      <c r="L6470" s="12">
        <v>0</v>
      </c>
      <c r="M6470" s="12">
        <v>0</v>
      </c>
      <c r="N6470" s="12">
        <v>0</v>
      </c>
    </row>
    <row r="6471" spans="1:14">
      <c r="A6471" s="21" t="s">
        <v>1711</v>
      </c>
      <c r="B6471" s="12">
        <v>30</v>
      </c>
      <c r="C6471" s="12">
        <v>30</v>
      </c>
      <c r="D6471" s="12" t="s">
        <v>582</v>
      </c>
      <c r="E6471" s="12">
        <v>15</v>
      </c>
      <c r="F6471" s="12">
        <v>4</v>
      </c>
      <c r="G6471" s="14">
        <v>30</v>
      </c>
      <c r="H6471" s="12">
        <v>0</v>
      </c>
      <c r="I6471" s="12">
        <v>246</v>
      </c>
      <c r="J6471" s="12">
        <v>0</v>
      </c>
      <c r="K6471" s="12">
        <v>0</v>
      </c>
      <c r="L6471" s="12">
        <v>0</v>
      </c>
      <c r="M6471" s="12">
        <v>0</v>
      </c>
      <c r="N6471" s="12">
        <v>0</v>
      </c>
    </row>
    <row r="6472" spans="1:14">
      <c r="A6472" s="21" t="s">
        <v>1711</v>
      </c>
      <c r="B6472" s="12">
        <v>30</v>
      </c>
      <c r="C6472" s="12">
        <v>30</v>
      </c>
      <c r="D6472" s="12" t="s">
        <v>567</v>
      </c>
      <c r="E6472" s="12">
        <v>15</v>
      </c>
      <c r="F6472" s="12">
        <v>1</v>
      </c>
      <c r="G6472" s="14">
        <v>30</v>
      </c>
      <c r="H6472" s="12">
        <v>0</v>
      </c>
      <c r="I6472" s="12">
        <v>246</v>
      </c>
      <c r="J6472" s="12">
        <v>0</v>
      </c>
      <c r="K6472" s="12">
        <v>0</v>
      </c>
      <c r="L6472" s="12">
        <v>0</v>
      </c>
      <c r="M6472" s="12">
        <v>0</v>
      </c>
      <c r="N6472" s="12">
        <v>0</v>
      </c>
    </row>
    <row r="6473" spans="1:14">
      <c r="A6473" s="21" t="s">
        <v>1711</v>
      </c>
      <c r="B6473" s="12">
        <v>30</v>
      </c>
      <c r="C6473" s="12">
        <v>30</v>
      </c>
      <c r="D6473" s="12" t="s">
        <v>566</v>
      </c>
      <c r="E6473" s="12">
        <v>15</v>
      </c>
      <c r="F6473" s="12">
        <v>1</v>
      </c>
      <c r="G6473" s="14">
        <v>30</v>
      </c>
      <c r="H6473" s="12">
        <v>0</v>
      </c>
      <c r="I6473" s="12">
        <v>246</v>
      </c>
      <c r="J6473" s="12">
        <v>0</v>
      </c>
      <c r="K6473" s="12">
        <v>0</v>
      </c>
      <c r="L6473" s="12">
        <v>0</v>
      </c>
      <c r="M6473" s="12">
        <v>0</v>
      </c>
      <c r="N6473" s="12">
        <v>0</v>
      </c>
    </row>
    <row r="6474" spans="1:14">
      <c r="A6474" s="21" t="s">
        <v>1711</v>
      </c>
      <c r="B6474" s="12">
        <v>30</v>
      </c>
      <c r="C6474" s="12">
        <v>30</v>
      </c>
      <c r="D6474" s="12" t="s">
        <v>569</v>
      </c>
      <c r="E6474" s="12">
        <v>15</v>
      </c>
      <c r="F6474" s="12">
        <v>1</v>
      </c>
      <c r="G6474" s="14">
        <v>30</v>
      </c>
      <c r="H6474" s="12">
        <v>0</v>
      </c>
      <c r="I6474" s="12">
        <v>246</v>
      </c>
      <c r="J6474" s="12">
        <v>0</v>
      </c>
      <c r="K6474" s="12">
        <v>0</v>
      </c>
      <c r="L6474" s="12">
        <v>0</v>
      </c>
      <c r="M6474" s="12">
        <v>0</v>
      </c>
      <c r="N6474" s="12">
        <v>0</v>
      </c>
    </row>
    <row r="6475" spans="1:14" s="18" customFormat="1">
      <c r="A6475" s="17" t="s">
        <v>1711</v>
      </c>
      <c r="B6475" s="18">
        <v>30</v>
      </c>
      <c r="C6475" s="18">
        <v>30</v>
      </c>
      <c r="D6475" s="18" t="s">
        <v>1537</v>
      </c>
      <c r="E6475" s="18">
        <v>15</v>
      </c>
      <c r="F6475" s="18">
        <v>1</v>
      </c>
      <c r="G6475" s="18">
        <v>60</v>
      </c>
      <c r="H6475" s="18">
        <v>0</v>
      </c>
      <c r="I6475" s="18">
        <v>246</v>
      </c>
      <c r="J6475" s="18">
        <v>0</v>
      </c>
      <c r="K6475" s="18">
        <v>0</v>
      </c>
      <c r="L6475" s="12">
        <v>0</v>
      </c>
      <c r="M6475" s="12">
        <v>0</v>
      </c>
      <c r="N6475" s="12">
        <v>0</v>
      </c>
    </row>
    <row r="6476" spans="1:14" s="18" customFormat="1">
      <c r="A6476" s="17" t="s">
        <v>1711</v>
      </c>
      <c r="B6476" s="18">
        <v>30</v>
      </c>
      <c r="C6476" s="18">
        <v>30</v>
      </c>
      <c r="D6476" s="18" t="s">
        <v>1536</v>
      </c>
      <c r="E6476" s="18">
        <v>15</v>
      </c>
      <c r="F6476" s="18">
        <v>1</v>
      </c>
      <c r="G6476" s="18">
        <v>60</v>
      </c>
      <c r="H6476" s="18">
        <v>0</v>
      </c>
      <c r="I6476" s="18">
        <v>246</v>
      </c>
      <c r="J6476" s="18">
        <v>0</v>
      </c>
      <c r="K6476" s="18">
        <v>0</v>
      </c>
      <c r="L6476" s="12">
        <v>0</v>
      </c>
      <c r="M6476" s="12">
        <v>0</v>
      </c>
      <c r="N6476" s="12">
        <v>0</v>
      </c>
    </row>
    <row r="6477" spans="1:14" s="18" customFormat="1">
      <c r="A6477" s="17" t="s">
        <v>1711</v>
      </c>
      <c r="B6477" s="18">
        <v>30</v>
      </c>
      <c r="C6477" s="18">
        <v>30</v>
      </c>
      <c r="D6477" s="18" t="s">
        <v>1535</v>
      </c>
      <c r="E6477" s="18">
        <v>15</v>
      </c>
      <c r="F6477" s="18">
        <v>1</v>
      </c>
      <c r="G6477" s="18">
        <v>60</v>
      </c>
      <c r="H6477" s="18">
        <v>0</v>
      </c>
      <c r="I6477" s="18">
        <v>246</v>
      </c>
      <c r="J6477" s="18">
        <v>0</v>
      </c>
      <c r="K6477" s="18">
        <v>0</v>
      </c>
      <c r="L6477" s="12">
        <v>0</v>
      </c>
      <c r="M6477" s="12">
        <v>0</v>
      </c>
      <c r="N6477" s="12">
        <v>0</v>
      </c>
    </row>
    <row r="6478" spans="1:14">
      <c r="A6478" s="21" t="s">
        <v>1711</v>
      </c>
      <c r="B6478" s="12">
        <v>48</v>
      </c>
      <c r="C6478" s="12">
        <v>48</v>
      </c>
      <c r="D6478" s="12" t="s">
        <v>568</v>
      </c>
      <c r="E6478" s="12">
        <v>15</v>
      </c>
      <c r="F6478" s="12">
        <v>6</v>
      </c>
      <c r="G6478" s="14">
        <v>30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1" t="s">
        <v>1711</v>
      </c>
      <c r="B6479" s="12">
        <v>48</v>
      </c>
      <c r="C6479" s="12">
        <v>48</v>
      </c>
      <c r="D6479" s="12" t="s">
        <v>1526</v>
      </c>
      <c r="E6479" s="12">
        <v>15</v>
      </c>
      <c r="F6479" s="12">
        <v>6</v>
      </c>
      <c r="G6479" s="14">
        <v>30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1" t="s">
        <v>1711</v>
      </c>
      <c r="B6480" s="12">
        <v>48</v>
      </c>
      <c r="C6480" s="12">
        <v>48</v>
      </c>
      <c r="D6480" s="12" t="s">
        <v>570</v>
      </c>
      <c r="E6480" s="12">
        <v>15</v>
      </c>
      <c r="F6480" s="12">
        <v>6</v>
      </c>
      <c r="G6480" s="14">
        <v>30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>
      <c r="A6481" s="21" t="s">
        <v>1711</v>
      </c>
      <c r="B6481" s="12">
        <v>48</v>
      </c>
      <c r="C6481" s="12">
        <v>48</v>
      </c>
      <c r="D6481" s="12" t="s">
        <v>580</v>
      </c>
      <c r="E6481" s="12">
        <v>15</v>
      </c>
      <c r="F6481" s="12">
        <v>4</v>
      </c>
      <c r="G6481" s="14">
        <v>30</v>
      </c>
      <c r="H6481" s="12">
        <v>0</v>
      </c>
      <c r="I6481" s="12">
        <v>246</v>
      </c>
      <c r="J6481" s="12">
        <v>0</v>
      </c>
      <c r="K6481" s="12">
        <v>0</v>
      </c>
      <c r="L6481" s="12">
        <v>0</v>
      </c>
      <c r="M6481" s="12">
        <v>0</v>
      </c>
      <c r="N6481" s="12">
        <v>0</v>
      </c>
    </row>
    <row r="6482" spans="1:14">
      <c r="A6482" s="21" t="s">
        <v>1711</v>
      </c>
      <c r="B6482" s="12">
        <v>48</v>
      </c>
      <c r="C6482" s="12">
        <v>48</v>
      </c>
      <c r="D6482" s="12" t="s">
        <v>582</v>
      </c>
      <c r="E6482" s="12">
        <v>15</v>
      </c>
      <c r="F6482" s="12">
        <v>4</v>
      </c>
      <c r="G6482" s="14">
        <v>30</v>
      </c>
      <c r="H6482" s="12">
        <v>0</v>
      </c>
      <c r="I6482" s="12">
        <v>246</v>
      </c>
      <c r="J6482" s="12">
        <v>0</v>
      </c>
      <c r="K6482" s="12">
        <v>0</v>
      </c>
      <c r="L6482" s="12">
        <v>0</v>
      </c>
      <c r="M6482" s="12">
        <v>0</v>
      </c>
      <c r="N6482" s="12">
        <v>0</v>
      </c>
    </row>
    <row r="6483" spans="1:14">
      <c r="A6483" s="21" t="s">
        <v>1711</v>
      </c>
      <c r="B6483" s="12">
        <v>48</v>
      </c>
      <c r="C6483" s="12">
        <v>48</v>
      </c>
      <c r="D6483" s="12" t="s">
        <v>567</v>
      </c>
      <c r="E6483" s="12">
        <v>15</v>
      </c>
      <c r="F6483" s="12">
        <v>1</v>
      </c>
      <c r="G6483" s="14">
        <v>30</v>
      </c>
      <c r="H6483" s="12">
        <v>0</v>
      </c>
      <c r="I6483" s="12">
        <v>246</v>
      </c>
      <c r="J6483" s="12">
        <v>0</v>
      </c>
      <c r="K6483" s="12">
        <v>0</v>
      </c>
      <c r="L6483" s="12">
        <v>0</v>
      </c>
      <c r="M6483" s="12">
        <v>0</v>
      </c>
      <c r="N6483" s="12">
        <v>0</v>
      </c>
    </row>
    <row r="6484" spans="1:14">
      <c r="A6484" s="21" t="s">
        <v>1711</v>
      </c>
      <c r="B6484" s="12">
        <v>48</v>
      </c>
      <c r="C6484" s="12">
        <v>48</v>
      </c>
      <c r="D6484" s="12" t="s">
        <v>566</v>
      </c>
      <c r="E6484" s="12">
        <v>15</v>
      </c>
      <c r="F6484" s="12">
        <v>1</v>
      </c>
      <c r="G6484" s="14">
        <v>30</v>
      </c>
      <c r="H6484" s="12">
        <v>0</v>
      </c>
      <c r="I6484" s="12">
        <v>246</v>
      </c>
      <c r="J6484" s="12">
        <v>0</v>
      </c>
      <c r="K6484" s="12">
        <v>0</v>
      </c>
      <c r="L6484" s="12">
        <v>0</v>
      </c>
      <c r="M6484" s="12">
        <v>0</v>
      </c>
      <c r="N6484" s="12">
        <v>0</v>
      </c>
    </row>
    <row r="6485" spans="1:14">
      <c r="A6485" s="21" t="s">
        <v>1711</v>
      </c>
      <c r="B6485" s="12">
        <v>48</v>
      </c>
      <c r="C6485" s="12">
        <v>48</v>
      </c>
      <c r="D6485" s="12" t="s">
        <v>569</v>
      </c>
      <c r="E6485" s="12">
        <v>15</v>
      </c>
      <c r="F6485" s="12">
        <v>1</v>
      </c>
      <c r="G6485" s="14">
        <v>30</v>
      </c>
      <c r="H6485" s="12">
        <v>0</v>
      </c>
      <c r="I6485" s="12">
        <v>246</v>
      </c>
      <c r="J6485" s="12">
        <v>0</v>
      </c>
      <c r="K6485" s="12">
        <v>0</v>
      </c>
      <c r="L6485" s="12">
        <v>0</v>
      </c>
      <c r="M6485" s="12">
        <v>0</v>
      </c>
      <c r="N6485" s="12">
        <v>0</v>
      </c>
    </row>
    <row r="6486" spans="1:14" s="18" customFormat="1">
      <c r="A6486" s="17" t="s">
        <v>1711</v>
      </c>
      <c r="B6486" s="18">
        <v>48</v>
      </c>
      <c r="C6486" s="18">
        <v>48</v>
      </c>
      <c r="D6486" s="18" t="s">
        <v>1537</v>
      </c>
      <c r="E6486" s="18">
        <v>15</v>
      </c>
      <c r="F6486" s="18">
        <v>1</v>
      </c>
      <c r="G6486" s="18">
        <v>60</v>
      </c>
      <c r="H6486" s="18">
        <v>0</v>
      </c>
      <c r="I6486" s="18">
        <v>246</v>
      </c>
      <c r="J6486" s="18">
        <v>0</v>
      </c>
      <c r="K6486" s="18">
        <v>0</v>
      </c>
      <c r="L6486" s="12">
        <v>0</v>
      </c>
      <c r="M6486" s="12">
        <v>0</v>
      </c>
      <c r="N6486" s="12">
        <v>0</v>
      </c>
    </row>
    <row r="6487" spans="1:14" s="18" customFormat="1">
      <c r="A6487" s="17" t="s">
        <v>1711</v>
      </c>
      <c r="B6487" s="18">
        <v>48</v>
      </c>
      <c r="C6487" s="18">
        <v>48</v>
      </c>
      <c r="D6487" s="18" t="s">
        <v>1536</v>
      </c>
      <c r="E6487" s="18">
        <v>15</v>
      </c>
      <c r="F6487" s="18">
        <v>1</v>
      </c>
      <c r="G6487" s="18">
        <v>60</v>
      </c>
      <c r="H6487" s="18">
        <v>0</v>
      </c>
      <c r="I6487" s="18">
        <v>246</v>
      </c>
      <c r="J6487" s="18">
        <v>0</v>
      </c>
      <c r="K6487" s="18">
        <v>0</v>
      </c>
      <c r="L6487" s="12">
        <v>0</v>
      </c>
      <c r="M6487" s="12">
        <v>0</v>
      </c>
      <c r="N6487" s="12">
        <v>0</v>
      </c>
    </row>
    <row r="6488" spans="1:14" s="18" customFormat="1">
      <c r="A6488" s="17" t="s">
        <v>1711</v>
      </c>
      <c r="B6488" s="18">
        <v>48</v>
      </c>
      <c r="C6488" s="18">
        <v>48</v>
      </c>
      <c r="D6488" s="18" t="s">
        <v>1535</v>
      </c>
      <c r="E6488" s="18">
        <v>15</v>
      </c>
      <c r="F6488" s="18">
        <v>1</v>
      </c>
      <c r="G6488" s="18">
        <v>60</v>
      </c>
      <c r="H6488" s="18">
        <v>0</v>
      </c>
      <c r="I6488" s="18">
        <v>246</v>
      </c>
      <c r="J6488" s="18">
        <v>0</v>
      </c>
      <c r="K6488" s="18">
        <v>0</v>
      </c>
      <c r="L6488" s="12">
        <v>0</v>
      </c>
      <c r="M6488" s="12">
        <v>0</v>
      </c>
      <c r="N6488" s="12">
        <v>0</v>
      </c>
    </row>
    <row r="6489" spans="1:14">
      <c r="A6489" s="21" t="s">
        <v>1711</v>
      </c>
      <c r="B6489" s="12">
        <v>40</v>
      </c>
      <c r="C6489" s="12">
        <v>40</v>
      </c>
      <c r="D6489" s="12" t="s">
        <v>568</v>
      </c>
      <c r="E6489" s="12">
        <v>60</v>
      </c>
      <c r="F6489" s="12">
        <v>7</v>
      </c>
      <c r="G6489" s="12">
        <v>80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1" t="s">
        <v>1711</v>
      </c>
      <c r="B6490" s="12">
        <v>40</v>
      </c>
      <c r="C6490" s="12">
        <v>40</v>
      </c>
      <c r="D6490" s="12" t="s">
        <v>1526</v>
      </c>
      <c r="E6490" s="12">
        <v>60</v>
      </c>
      <c r="F6490" s="12">
        <v>7</v>
      </c>
      <c r="G6490" s="12">
        <v>80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1" t="s">
        <v>1711</v>
      </c>
      <c r="B6491" s="12">
        <v>40</v>
      </c>
      <c r="C6491" s="12">
        <v>40</v>
      </c>
      <c r="D6491" s="12" t="s">
        <v>570</v>
      </c>
      <c r="E6491" s="12">
        <v>60</v>
      </c>
      <c r="F6491" s="12">
        <v>7</v>
      </c>
      <c r="G6491" s="12">
        <v>80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1" t="s">
        <v>1711</v>
      </c>
      <c r="B6492" s="12">
        <v>40</v>
      </c>
      <c r="C6492" s="12">
        <v>40</v>
      </c>
      <c r="D6492" s="12" t="s">
        <v>580</v>
      </c>
      <c r="E6492" s="12">
        <v>60</v>
      </c>
      <c r="F6492" s="12">
        <v>5</v>
      </c>
      <c r="G6492" s="12">
        <v>80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1" t="s">
        <v>1711</v>
      </c>
      <c r="B6493" s="12">
        <v>40</v>
      </c>
      <c r="C6493" s="12">
        <v>40</v>
      </c>
      <c r="D6493" s="12" t="s">
        <v>582</v>
      </c>
      <c r="E6493" s="12">
        <v>60</v>
      </c>
      <c r="F6493" s="12">
        <v>5</v>
      </c>
      <c r="G6493" s="12">
        <v>80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1" t="s">
        <v>1711</v>
      </c>
      <c r="B6494" s="12">
        <v>40</v>
      </c>
      <c r="C6494" s="12">
        <v>40</v>
      </c>
      <c r="D6494" s="12" t="s">
        <v>567</v>
      </c>
      <c r="E6494" s="12">
        <v>60</v>
      </c>
      <c r="F6494" s="12">
        <v>2</v>
      </c>
      <c r="G6494" s="12">
        <v>80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>
      <c r="A6495" s="21" t="s">
        <v>1711</v>
      </c>
      <c r="B6495" s="12">
        <v>40</v>
      </c>
      <c r="C6495" s="12">
        <v>40</v>
      </c>
      <c r="D6495" s="12" t="s">
        <v>566</v>
      </c>
      <c r="E6495" s="12">
        <v>60</v>
      </c>
      <c r="F6495" s="12">
        <v>2</v>
      </c>
      <c r="G6495" s="12">
        <v>80</v>
      </c>
      <c r="H6495" s="12">
        <v>0</v>
      </c>
      <c r="I6495" s="12">
        <v>246</v>
      </c>
      <c r="J6495" s="12">
        <v>0</v>
      </c>
      <c r="K6495" s="12">
        <v>0</v>
      </c>
      <c r="L6495" s="12">
        <v>0</v>
      </c>
      <c r="M6495" s="12">
        <v>0</v>
      </c>
      <c r="N6495" s="12">
        <v>0</v>
      </c>
    </row>
    <row r="6496" spans="1:14">
      <c r="A6496" s="21" t="s">
        <v>1711</v>
      </c>
      <c r="B6496" s="12">
        <v>40</v>
      </c>
      <c r="C6496" s="12">
        <v>40</v>
      </c>
      <c r="D6496" s="12" t="s">
        <v>569</v>
      </c>
      <c r="E6496" s="12">
        <v>60</v>
      </c>
      <c r="F6496" s="12">
        <v>2</v>
      </c>
      <c r="G6496" s="12">
        <v>80</v>
      </c>
      <c r="H6496" s="12">
        <v>0</v>
      </c>
      <c r="I6496" s="12">
        <v>246</v>
      </c>
      <c r="J6496" s="12">
        <v>0</v>
      </c>
      <c r="K6496" s="12">
        <v>0</v>
      </c>
      <c r="L6496" s="12">
        <v>0</v>
      </c>
      <c r="M6496" s="12">
        <v>0</v>
      </c>
      <c r="N6496" s="12">
        <v>0</v>
      </c>
    </row>
    <row r="6497" spans="1:14">
      <c r="A6497" s="21" t="s">
        <v>1711</v>
      </c>
      <c r="B6497" s="12">
        <v>40</v>
      </c>
      <c r="C6497" s="12">
        <v>40</v>
      </c>
      <c r="D6497" s="12" t="s">
        <v>568</v>
      </c>
      <c r="E6497" s="12">
        <v>30</v>
      </c>
      <c r="F6497" s="12">
        <v>7</v>
      </c>
      <c r="G6497" s="12">
        <v>80</v>
      </c>
      <c r="H6497" s="12">
        <v>0</v>
      </c>
      <c r="I6497" s="12">
        <v>246</v>
      </c>
      <c r="J6497" s="12">
        <v>0</v>
      </c>
      <c r="K6497" s="12">
        <v>0</v>
      </c>
      <c r="L6497" s="12">
        <v>0</v>
      </c>
      <c r="M6497" s="12">
        <v>0</v>
      </c>
      <c r="N6497" s="12">
        <v>0</v>
      </c>
    </row>
    <row r="6498" spans="1:14">
      <c r="A6498" s="21" t="s">
        <v>1711</v>
      </c>
      <c r="B6498" s="12">
        <v>40</v>
      </c>
      <c r="C6498" s="12">
        <v>40</v>
      </c>
      <c r="D6498" s="12" t="s">
        <v>1526</v>
      </c>
      <c r="E6498" s="12">
        <v>30</v>
      </c>
      <c r="F6498" s="12">
        <v>7</v>
      </c>
      <c r="G6498" s="12">
        <v>80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1" t="s">
        <v>1711</v>
      </c>
      <c r="B6499" s="12">
        <v>40</v>
      </c>
      <c r="C6499" s="12">
        <v>40</v>
      </c>
      <c r="D6499" s="12" t="s">
        <v>570</v>
      </c>
      <c r="E6499" s="12">
        <v>30</v>
      </c>
      <c r="F6499" s="12">
        <v>7</v>
      </c>
      <c r="G6499" s="12">
        <v>80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>
      <c r="A6500" s="21" t="s">
        <v>1711</v>
      </c>
      <c r="B6500" s="12">
        <v>40</v>
      </c>
      <c r="C6500" s="12">
        <v>40</v>
      </c>
      <c r="D6500" s="12" t="s">
        <v>580</v>
      </c>
      <c r="E6500" s="12">
        <v>30</v>
      </c>
      <c r="F6500" s="12">
        <v>5</v>
      </c>
      <c r="G6500" s="12">
        <v>80</v>
      </c>
      <c r="H6500" s="12">
        <v>0</v>
      </c>
      <c r="I6500" s="12">
        <v>246</v>
      </c>
      <c r="J6500" s="12">
        <v>0</v>
      </c>
      <c r="K6500" s="12">
        <v>0</v>
      </c>
      <c r="L6500" s="12">
        <v>0</v>
      </c>
      <c r="M6500" s="12">
        <v>0</v>
      </c>
      <c r="N6500" s="12">
        <v>0</v>
      </c>
    </row>
    <row r="6501" spans="1:14">
      <c r="A6501" s="21" t="s">
        <v>1711</v>
      </c>
      <c r="B6501" s="12">
        <v>40</v>
      </c>
      <c r="C6501" s="12">
        <v>40</v>
      </c>
      <c r="D6501" s="12" t="s">
        <v>582</v>
      </c>
      <c r="E6501" s="12">
        <v>30</v>
      </c>
      <c r="F6501" s="12">
        <v>5</v>
      </c>
      <c r="G6501" s="12">
        <v>80</v>
      </c>
      <c r="H6501" s="12">
        <v>0</v>
      </c>
      <c r="I6501" s="12">
        <v>246</v>
      </c>
      <c r="J6501" s="12">
        <v>0</v>
      </c>
      <c r="K6501" s="12">
        <v>0</v>
      </c>
      <c r="L6501" s="12">
        <v>0</v>
      </c>
      <c r="M6501" s="12">
        <v>0</v>
      </c>
      <c r="N6501" s="12">
        <v>0</v>
      </c>
    </row>
    <row r="6502" spans="1:14">
      <c r="A6502" s="21" t="s">
        <v>1711</v>
      </c>
      <c r="B6502" s="12">
        <v>40</v>
      </c>
      <c r="C6502" s="12">
        <v>40</v>
      </c>
      <c r="D6502" s="12" t="s">
        <v>567</v>
      </c>
      <c r="E6502" s="12">
        <v>30</v>
      </c>
      <c r="F6502" s="12">
        <v>2</v>
      </c>
      <c r="G6502" s="12">
        <v>80</v>
      </c>
      <c r="H6502" s="12">
        <v>0</v>
      </c>
      <c r="I6502" s="12">
        <v>246</v>
      </c>
      <c r="J6502" s="12">
        <v>0</v>
      </c>
      <c r="K6502" s="12">
        <v>0</v>
      </c>
      <c r="L6502" s="12">
        <v>0</v>
      </c>
      <c r="M6502" s="12">
        <v>0</v>
      </c>
      <c r="N6502" s="12">
        <v>0</v>
      </c>
    </row>
    <row r="6503" spans="1:14">
      <c r="A6503" s="21" t="s">
        <v>1711</v>
      </c>
      <c r="B6503" s="12">
        <v>40</v>
      </c>
      <c r="C6503" s="12">
        <v>40</v>
      </c>
      <c r="D6503" s="12" t="s">
        <v>566</v>
      </c>
      <c r="E6503" s="12">
        <v>30</v>
      </c>
      <c r="F6503" s="12">
        <v>2</v>
      </c>
      <c r="G6503" s="12">
        <v>80</v>
      </c>
      <c r="H6503" s="12">
        <v>0</v>
      </c>
      <c r="I6503" s="12">
        <v>246</v>
      </c>
      <c r="J6503" s="12">
        <v>0</v>
      </c>
      <c r="K6503" s="12">
        <v>0</v>
      </c>
      <c r="L6503" s="12">
        <v>0</v>
      </c>
      <c r="M6503" s="12">
        <v>0</v>
      </c>
      <c r="N6503" s="12">
        <v>0</v>
      </c>
    </row>
    <row r="6504" spans="1:14">
      <c r="A6504" s="21" t="s">
        <v>1711</v>
      </c>
      <c r="B6504" s="12">
        <v>40</v>
      </c>
      <c r="C6504" s="12">
        <v>40</v>
      </c>
      <c r="D6504" s="12" t="s">
        <v>569</v>
      </c>
      <c r="E6504" s="12">
        <v>30</v>
      </c>
      <c r="F6504" s="12">
        <v>2</v>
      </c>
      <c r="G6504" s="12">
        <v>80</v>
      </c>
      <c r="H6504" s="12">
        <v>0</v>
      </c>
      <c r="I6504" s="12">
        <v>246</v>
      </c>
      <c r="J6504" s="12">
        <v>0</v>
      </c>
      <c r="K6504" s="12">
        <v>0</v>
      </c>
      <c r="L6504" s="12">
        <v>0</v>
      </c>
      <c r="M6504" s="12">
        <v>0</v>
      </c>
      <c r="N6504" s="12">
        <v>0</v>
      </c>
    </row>
    <row r="6505" spans="1:14" s="18" customFormat="1">
      <c r="A6505" s="17" t="s">
        <v>1711</v>
      </c>
      <c r="B6505" s="18">
        <v>40</v>
      </c>
      <c r="C6505" s="18">
        <v>40</v>
      </c>
      <c r="D6505" s="18" t="s">
        <v>1537</v>
      </c>
      <c r="E6505" s="18">
        <v>60</v>
      </c>
      <c r="F6505" s="18">
        <v>10</v>
      </c>
      <c r="G6505" s="18">
        <v>60</v>
      </c>
      <c r="H6505" s="18">
        <v>0</v>
      </c>
      <c r="I6505" s="18">
        <v>246</v>
      </c>
      <c r="J6505" s="18">
        <v>0</v>
      </c>
      <c r="K6505" s="18">
        <v>0</v>
      </c>
      <c r="L6505" s="12">
        <v>0</v>
      </c>
      <c r="M6505" s="12">
        <v>0</v>
      </c>
      <c r="N6505" s="12">
        <v>0</v>
      </c>
    </row>
    <row r="6506" spans="1:14" s="18" customFormat="1">
      <c r="A6506" s="17" t="s">
        <v>1711</v>
      </c>
      <c r="B6506" s="18">
        <v>40</v>
      </c>
      <c r="C6506" s="18">
        <v>40</v>
      </c>
      <c r="D6506" s="18" t="s">
        <v>1536</v>
      </c>
      <c r="E6506" s="18">
        <v>60</v>
      </c>
      <c r="F6506" s="18">
        <v>10</v>
      </c>
      <c r="G6506" s="18">
        <v>60</v>
      </c>
      <c r="H6506" s="18">
        <v>0</v>
      </c>
      <c r="I6506" s="18">
        <v>246</v>
      </c>
      <c r="J6506" s="18">
        <v>0</v>
      </c>
      <c r="K6506" s="18">
        <v>0</v>
      </c>
      <c r="L6506" s="12">
        <v>0</v>
      </c>
      <c r="M6506" s="12">
        <v>0</v>
      </c>
      <c r="N6506" s="12">
        <v>0</v>
      </c>
    </row>
    <row r="6507" spans="1:14" s="18" customFormat="1">
      <c r="A6507" s="17" t="s">
        <v>1711</v>
      </c>
      <c r="B6507" s="18">
        <v>40</v>
      </c>
      <c r="C6507" s="18">
        <v>40</v>
      </c>
      <c r="D6507" s="18" t="s">
        <v>1535</v>
      </c>
      <c r="E6507" s="18">
        <v>60</v>
      </c>
      <c r="F6507" s="18">
        <v>10</v>
      </c>
      <c r="G6507" s="18">
        <v>60</v>
      </c>
      <c r="H6507" s="18">
        <v>0</v>
      </c>
      <c r="I6507" s="18">
        <v>246</v>
      </c>
      <c r="J6507" s="18">
        <v>0</v>
      </c>
      <c r="K6507" s="18">
        <v>0</v>
      </c>
      <c r="L6507" s="12">
        <v>0</v>
      </c>
      <c r="M6507" s="12">
        <v>0</v>
      </c>
      <c r="N6507" s="12">
        <v>0</v>
      </c>
    </row>
    <row r="6508" spans="1:14" s="18" customFormat="1">
      <c r="A6508" s="17" t="s">
        <v>1711</v>
      </c>
      <c r="B6508" s="18">
        <v>40</v>
      </c>
      <c r="C6508" s="18">
        <v>40</v>
      </c>
      <c r="D6508" s="18" t="s">
        <v>1537</v>
      </c>
      <c r="E6508" s="18">
        <v>80</v>
      </c>
      <c r="F6508" s="18">
        <v>10</v>
      </c>
      <c r="G6508" s="18">
        <v>60</v>
      </c>
      <c r="H6508" s="18">
        <v>0</v>
      </c>
      <c r="I6508" s="18">
        <v>246</v>
      </c>
      <c r="J6508" s="18">
        <v>0</v>
      </c>
      <c r="K6508" s="18">
        <v>0</v>
      </c>
      <c r="L6508" s="12">
        <v>0</v>
      </c>
      <c r="M6508" s="12">
        <v>0</v>
      </c>
      <c r="N6508" s="12">
        <v>0</v>
      </c>
    </row>
    <row r="6509" spans="1:14" s="18" customFormat="1">
      <c r="A6509" s="17" t="s">
        <v>1711</v>
      </c>
      <c r="B6509" s="18">
        <v>40</v>
      </c>
      <c r="C6509" s="18">
        <v>40</v>
      </c>
      <c r="D6509" s="18" t="s">
        <v>1536</v>
      </c>
      <c r="E6509" s="18">
        <v>80</v>
      </c>
      <c r="F6509" s="18">
        <v>10</v>
      </c>
      <c r="G6509" s="18">
        <v>60</v>
      </c>
      <c r="H6509" s="18">
        <v>0</v>
      </c>
      <c r="I6509" s="18">
        <v>246</v>
      </c>
      <c r="J6509" s="18">
        <v>0</v>
      </c>
      <c r="K6509" s="18">
        <v>0</v>
      </c>
      <c r="L6509" s="12">
        <v>0</v>
      </c>
      <c r="M6509" s="12">
        <v>0</v>
      </c>
      <c r="N6509" s="12">
        <v>0</v>
      </c>
    </row>
    <row r="6510" spans="1:14" s="18" customFormat="1">
      <c r="A6510" s="17" t="s">
        <v>1711</v>
      </c>
      <c r="B6510" s="18">
        <v>40</v>
      </c>
      <c r="C6510" s="18">
        <v>40</v>
      </c>
      <c r="D6510" s="18" t="s">
        <v>1535</v>
      </c>
      <c r="E6510" s="18">
        <v>80</v>
      </c>
      <c r="F6510" s="18">
        <v>10</v>
      </c>
      <c r="G6510" s="18">
        <v>60</v>
      </c>
      <c r="H6510" s="18">
        <v>0</v>
      </c>
      <c r="I6510" s="18">
        <v>246</v>
      </c>
      <c r="J6510" s="18">
        <v>0</v>
      </c>
      <c r="K6510" s="18">
        <v>0</v>
      </c>
      <c r="L6510" s="12">
        <v>0</v>
      </c>
      <c r="M6510" s="12">
        <v>0</v>
      </c>
      <c r="N6510" s="12">
        <v>0</v>
      </c>
    </row>
    <row r="6511" spans="1:14" s="18" customFormat="1">
      <c r="A6511" s="17" t="s">
        <v>1711</v>
      </c>
      <c r="B6511" s="18">
        <v>40</v>
      </c>
      <c r="C6511" s="18">
        <v>40</v>
      </c>
      <c r="D6511" s="18" t="s">
        <v>1136</v>
      </c>
      <c r="E6511" s="18">
        <v>80</v>
      </c>
      <c r="F6511" s="18">
        <v>4</v>
      </c>
      <c r="G6511" s="18">
        <v>60</v>
      </c>
      <c r="H6511" s="18">
        <v>0</v>
      </c>
      <c r="I6511" s="18">
        <v>246</v>
      </c>
      <c r="J6511" s="18">
        <v>0</v>
      </c>
      <c r="K6511" s="18">
        <v>0</v>
      </c>
      <c r="L6511" s="12">
        <v>0</v>
      </c>
      <c r="M6511" s="12">
        <v>0</v>
      </c>
      <c r="N6511" s="12">
        <v>0</v>
      </c>
    </row>
    <row r="6512" spans="1:14" s="18" customFormat="1">
      <c r="A6512" s="17" t="s">
        <v>1711</v>
      </c>
      <c r="B6512" s="18">
        <v>40</v>
      </c>
      <c r="C6512" s="18">
        <v>40</v>
      </c>
      <c r="D6512" s="18" t="s">
        <v>1138</v>
      </c>
      <c r="E6512" s="18">
        <v>80</v>
      </c>
      <c r="F6512" s="18">
        <v>4</v>
      </c>
      <c r="G6512" s="18">
        <v>60</v>
      </c>
      <c r="H6512" s="18">
        <v>0</v>
      </c>
      <c r="I6512" s="18">
        <v>246</v>
      </c>
      <c r="J6512" s="18">
        <v>0</v>
      </c>
      <c r="K6512" s="18">
        <v>0</v>
      </c>
      <c r="L6512" s="12">
        <v>0</v>
      </c>
      <c r="M6512" s="12">
        <v>0</v>
      </c>
      <c r="N6512" s="12">
        <v>0</v>
      </c>
    </row>
    <row r="6513" spans="1:14" s="18" customFormat="1">
      <c r="A6513" s="17" t="s">
        <v>1711</v>
      </c>
      <c r="B6513" s="18">
        <v>40</v>
      </c>
      <c r="C6513" s="18">
        <v>40</v>
      </c>
      <c r="D6513" s="18" t="s">
        <v>1610</v>
      </c>
      <c r="E6513" s="18">
        <v>70</v>
      </c>
      <c r="F6513" s="18">
        <v>10</v>
      </c>
      <c r="G6513" s="18">
        <v>60</v>
      </c>
      <c r="H6513" s="18">
        <v>0</v>
      </c>
      <c r="I6513" s="18">
        <v>249</v>
      </c>
      <c r="J6513" s="18">
        <v>0</v>
      </c>
      <c r="K6513" s="18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1711</v>
      </c>
      <c r="B6514" s="18">
        <v>40</v>
      </c>
      <c r="C6514" s="18">
        <v>40</v>
      </c>
      <c r="D6514" s="18" t="s">
        <v>1121</v>
      </c>
      <c r="E6514" s="18">
        <v>70</v>
      </c>
      <c r="F6514" s="18">
        <v>3</v>
      </c>
      <c r="G6514" s="18">
        <v>60</v>
      </c>
      <c r="H6514" s="18">
        <v>0</v>
      </c>
      <c r="I6514" s="18">
        <v>249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 s="18" customFormat="1">
      <c r="A6515" s="17" t="s">
        <v>1711</v>
      </c>
      <c r="B6515" s="18">
        <v>40</v>
      </c>
      <c r="C6515" s="18">
        <v>40</v>
      </c>
      <c r="D6515" s="18" t="s">
        <v>1686</v>
      </c>
      <c r="E6515" s="18">
        <v>70</v>
      </c>
      <c r="F6515" s="18">
        <v>5</v>
      </c>
      <c r="G6515" s="18">
        <v>60</v>
      </c>
      <c r="H6515" s="18">
        <v>0</v>
      </c>
      <c r="I6515" s="18">
        <v>249</v>
      </c>
      <c r="J6515" s="18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 s="18" customFormat="1">
      <c r="A6516" s="17" t="s">
        <v>1711</v>
      </c>
      <c r="B6516" s="18">
        <v>40</v>
      </c>
      <c r="C6516" s="18">
        <v>40</v>
      </c>
      <c r="D6516" s="18" t="s">
        <v>1141</v>
      </c>
      <c r="E6516" s="18">
        <v>60</v>
      </c>
      <c r="F6516" s="18">
        <v>2</v>
      </c>
      <c r="G6516" s="18">
        <v>60</v>
      </c>
      <c r="H6516" s="18">
        <v>0</v>
      </c>
      <c r="I6516" s="18">
        <v>249</v>
      </c>
      <c r="J6516" s="18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 s="18" customFormat="1">
      <c r="A6517" s="17" t="s">
        <v>1711</v>
      </c>
      <c r="B6517" s="18">
        <v>40</v>
      </c>
      <c r="C6517" s="18">
        <v>40</v>
      </c>
      <c r="D6517" s="18" t="s">
        <v>1143</v>
      </c>
      <c r="E6517" s="18">
        <v>60</v>
      </c>
      <c r="F6517" s="18">
        <v>2</v>
      </c>
      <c r="G6517" s="18">
        <v>60</v>
      </c>
      <c r="H6517" s="18">
        <v>0</v>
      </c>
      <c r="I6517" s="18">
        <v>249</v>
      </c>
      <c r="J6517" s="18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 s="18" customFormat="1">
      <c r="A6518" s="17" t="s">
        <v>1711</v>
      </c>
      <c r="B6518" s="18">
        <v>40</v>
      </c>
      <c r="C6518" s="18">
        <v>40</v>
      </c>
      <c r="D6518" s="18" t="s">
        <v>1707</v>
      </c>
      <c r="E6518" s="18">
        <v>60</v>
      </c>
      <c r="F6518" s="18">
        <v>2</v>
      </c>
      <c r="G6518" s="18">
        <v>60</v>
      </c>
      <c r="H6518" s="18">
        <v>0</v>
      </c>
      <c r="I6518" s="18">
        <v>249</v>
      </c>
      <c r="J6518" s="18">
        <v>0</v>
      </c>
      <c r="K6518" s="18">
        <v>0</v>
      </c>
      <c r="L6518" s="12">
        <v>0</v>
      </c>
      <c r="M6518" s="12">
        <v>0</v>
      </c>
      <c r="N6518" s="12">
        <v>0</v>
      </c>
    </row>
    <row r="6519" spans="1:14" s="18" customFormat="1">
      <c r="A6519" s="17" t="s">
        <v>1711</v>
      </c>
      <c r="B6519" s="18">
        <v>40</v>
      </c>
      <c r="C6519" s="18">
        <v>40</v>
      </c>
      <c r="D6519" s="18" t="s">
        <v>1698</v>
      </c>
      <c r="E6519" s="18">
        <v>60</v>
      </c>
      <c r="F6519" s="18">
        <v>2</v>
      </c>
      <c r="G6519" s="18">
        <v>60</v>
      </c>
      <c r="H6519" s="18">
        <v>0</v>
      </c>
      <c r="I6519" s="18">
        <v>249</v>
      </c>
      <c r="J6519" s="18">
        <v>0</v>
      </c>
      <c r="K6519" s="18">
        <v>0</v>
      </c>
      <c r="L6519" s="12">
        <v>0</v>
      </c>
      <c r="M6519" s="12">
        <v>0</v>
      </c>
      <c r="N6519" s="12">
        <v>0</v>
      </c>
    </row>
    <row r="6520" spans="1:14">
      <c r="A6520" s="21" t="s">
        <v>1711</v>
      </c>
      <c r="B6520" s="12">
        <v>25</v>
      </c>
      <c r="C6520" s="12">
        <v>29</v>
      </c>
      <c r="D6520" s="12" t="s">
        <v>568</v>
      </c>
      <c r="E6520" s="12">
        <v>10</v>
      </c>
      <c r="F6520" s="12">
        <v>5</v>
      </c>
      <c r="G6520" s="12">
        <v>120</v>
      </c>
      <c r="H6520" s="12">
        <v>0</v>
      </c>
      <c r="I6520" s="12">
        <v>246</v>
      </c>
      <c r="J6520" s="12">
        <v>0</v>
      </c>
      <c r="K6520" s="18">
        <v>0</v>
      </c>
      <c r="L6520" s="12">
        <v>0</v>
      </c>
      <c r="M6520" s="12">
        <v>0</v>
      </c>
      <c r="N6520" s="12">
        <v>0</v>
      </c>
    </row>
    <row r="6521" spans="1:14">
      <c r="A6521" s="21" t="s">
        <v>1711</v>
      </c>
      <c r="B6521" s="12">
        <v>25</v>
      </c>
      <c r="C6521" s="12">
        <v>29</v>
      </c>
      <c r="D6521" s="12" t="s">
        <v>1526</v>
      </c>
      <c r="E6521" s="12">
        <v>10</v>
      </c>
      <c r="F6521" s="12">
        <v>5</v>
      </c>
      <c r="G6521" s="12">
        <v>120</v>
      </c>
      <c r="H6521" s="12">
        <v>0</v>
      </c>
      <c r="I6521" s="12">
        <v>246</v>
      </c>
      <c r="J6521" s="12">
        <v>0</v>
      </c>
      <c r="K6521" s="18">
        <v>0</v>
      </c>
      <c r="L6521" s="12">
        <v>0</v>
      </c>
      <c r="M6521" s="12">
        <v>0</v>
      </c>
      <c r="N6521" s="12">
        <v>0</v>
      </c>
    </row>
    <row r="6522" spans="1:14">
      <c r="A6522" s="21" t="s">
        <v>1711</v>
      </c>
      <c r="B6522" s="12">
        <v>25</v>
      </c>
      <c r="C6522" s="12">
        <v>29</v>
      </c>
      <c r="D6522" s="12" t="s">
        <v>570</v>
      </c>
      <c r="E6522" s="12">
        <v>10</v>
      </c>
      <c r="F6522" s="12">
        <v>5</v>
      </c>
      <c r="G6522" s="12">
        <v>120</v>
      </c>
      <c r="H6522" s="12">
        <v>0</v>
      </c>
      <c r="I6522" s="12">
        <v>246</v>
      </c>
      <c r="J6522" s="12">
        <v>0</v>
      </c>
      <c r="K6522" s="18">
        <v>0</v>
      </c>
      <c r="L6522" s="12">
        <v>0</v>
      </c>
      <c r="M6522" s="12">
        <v>0</v>
      </c>
      <c r="N6522" s="12">
        <v>0</v>
      </c>
    </row>
    <row r="6523" spans="1:14" s="18" customFormat="1">
      <c r="A6523" s="17" t="s">
        <v>1711</v>
      </c>
      <c r="B6523" s="18">
        <v>25</v>
      </c>
      <c r="C6523" s="18">
        <v>29</v>
      </c>
      <c r="D6523" s="18" t="s">
        <v>1712</v>
      </c>
      <c r="E6523" s="18">
        <v>10</v>
      </c>
      <c r="F6523" s="18">
        <v>1</v>
      </c>
      <c r="G6523" s="18">
        <v>120</v>
      </c>
      <c r="H6523" s="18">
        <v>0</v>
      </c>
      <c r="I6523" s="18">
        <v>249</v>
      </c>
      <c r="J6523" s="18">
        <v>0</v>
      </c>
      <c r="K6523" s="18">
        <v>0</v>
      </c>
      <c r="L6523" s="12">
        <v>0</v>
      </c>
      <c r="M6523" s="12">
        <v>0</v>
      </c>
      <c r="N6523" s="12">
        <v>0</v>
      </c>
    </row>
    <row r="6525" spans="1:14">
      <c r="A6525" s="11" t="s">
        <v>1253</v>
      </c>
    </row>
    <row r="6526" spans="1:14">
      <c r="A6526" s="11" t="s">
        <v>1309</v>
      </c>
    </row>
    <row r="6527" spans="1:14">
      <c r="A6527" s="22">
        <v>5</v>
      </c>
      <c r="B6527" s="14">
        <v>400</v>
      </c>
      <c r="C6527" s="14">
        <v>400</v>
      </c>
      <c r="D6527" s="12" t="s">
        <v>1410</v>
      </c>
      <c r="E6527" s="12">
        <v>300</v>
      </c>
      <c r="F6527" s="12">
        <v>60</v>
      </c>
      <c r="G6527" s="12">
        <v>80</v>
      </c>
      <c r="H6527" s="12">
        <v>0</v>
      </c>
      <c r="I6527" s="12">
        <v>246</v>
      </c>
      <c r="J6527" s="12">
        <v>0</v>
      </c>
      <c r="K6527" s="12">
        <v>0</v>
      </c>
      <c r="L6527" s="12">
        <v>0</v>
      </c>
      <c r="M6527" s="12">
        <v>0</v>
      </c>
      <c r="N6527" s="12">
        <v>0</v>
      </c>
    </row>
    <row r="6528" spans="1:14" s="14" customFormat="1">
      <c r="A6528" s="22">
        <v>5</v>
      </c>
      <c r="B6528" s="14">
        <v>400</v>
      </c>
      <c r="C6528" s="14">
        <v>400</v>
      </c>
      <c r="D6528" s="14" t="s">
        <v>641</v>
      </c>
      <c r="E6528" s="14">
        <v>300</v>
      </c>
      <c r="F6528" s="12">
        <v>60</v>
      </c>
      <c r="G6528" s="12">
        <v>80</v>
      </c>
      <c r="H6528" s="12">
        <v>0</v>
      </c>
      <c r="I6528" s="12">
        <v>246</v>
      </c>
      <c r="J6528" s="12">
        <v>0</v>
      </c>
      <c r="K6528" s="12">
        <v>0</v>
      </c>
      <c r="L6528" s="12">
        <v>0</v>
      </c>
      <c r="M6528" s="12">
        <v>0</v>
      </c>
      <c r="N6528" s="12">
        <v>0</v>
      </c>
    </row>
    <row r="6529" spans="1:14" s="14" customFormat="1">
      <c r="A6529" s="22">
        <v>5</v>
      </c>
      <c r="B6529" s="14">
        <v>400</v>
      </c>
      <c r="C6529" s="14">
        <v>400</v>
      </c>
      <c r="D6529" s="14" t="s">
        <v>1333</v>
      </c>
      <c r="E6529" s="14">
        <v>300</v>
      </c>
      <c r="F6529" s="12">
        <v>60</v>
      </c>
      <c r="G6529" s="12">
        <v>80</v>
      </c>
      <c r="H6529" s="12">
        <v>0</v>
      </c>
      <c r="I6529" s="12">
        <v>246</v>
      </c>
      <c r="J6529" s="12">
        <v>0</v>
      </c>
      <c r="K6529" s="12">
        <v>0</v>
      </c>
      <c r="L6529" s="12">
        <v>0</v>
      </c>
      <c r="M6529" s="12">
        <v>0</v>
      </c>
      <c r="N6529" s="12">
        <v>0</v>
      </c>
    </row>
    <row r="6530" spans="1:14" s="14" customFormat="1">
      <c r="A6530" s="22">
        <v>5</v>
      </c>
      <c r="B6530" s="14">
        <v>400</v>
      </c>
      <c r="C6530" s="14">
        <v>400</v>
      </c>
      <c r="D6530" s="14" t="s">
        <v>640</v>
      </c>
      <c r="E6530" s="14">
        <v>300</v>
      </c>
      <c r="F6530" s="12">
        <v>60</v>
      </c>
      <c r="G6530" s="12">
        <v>80</v>
      </c>
      <c r="H6530" s="12">
        <v>0</v>
      </c>
      <c r="I6530" s="12">
        <v>246</v>
      </c>
      <c r="J6530" s="12">
        <v>0</v>
      </c>
      <c r="K6530" s="12">
        <v>0</v>
      </c>
      <c r="L6530" s="12">
        <v>0</v>
      </c>
      <c r="M6530" s="12">
        <v>0</v>
      </c>
      <c r="N6530" s="12">
        <v>0</v>
      </c>
    </row>
    <row r="6531" spans="1:14" s="14" customFormat="1">
      <c r="A6531" s="22">
        <v>5</v>
      </c>
      <c r="B6531" s="14">
        <v>400</v>
      </c>
      <c r="C6531" s="14">
        <v>400</v>
      </c>
      <c r="D6531" s="14" t="s">
        <v>638</v>
      </c>
      <c r="E6531" s="14">
        <v>300</v>
      </c>
      <c r="F6531" s="12">
        <v>60</v>
      </c>
      <c r="G6531" s="12">
        <v>80</v>
      </c>
      <c r="H6531" s="12">
        <v>0</v>
      </c>
      <c r="I6531" s="12">
        <v>246</v>
      </c>
      <c r="J6531" s="12">
        <v>0</v>
      </c>
      <c r="K6531" s="12">
        <v>0</v>
      </c>
      <c r="L6531" s="12">
        <v>0</v>
      </c>
      <c r="M6531" s="12">
        <v>0</v>
      </c>
      <c r="N6531" s="12">
        <v>0</v>
      </c>
    </row>
    <row r="6532" spans="1:14" s="14" customFormat="1">
      <c r="A6532" s="22">
        <v>5</v>
      </c>
      <c r="B6532" s="14">
        <v>400</v>
      </c>
      <c r="C6532" s="14">
        <v>400</v>
      </c>
      <c r="D6532" s="14" t="s">
        <v>1329</v>
      </c>
      <c r="E6532" s="14">
        <v>300</v>
      </c>
      <c r="F6532" s="14">
        <v>20</v>
      </c>
      <c r="G6532" s="12">
        <v>80</v>
      </c>
      <c r="H6532" s="12">
        <v>0</v>
      </c>
      <c r="I6532" s="12">
        <v>246</v>
      </c>
      <c r="J6532" s="12">
        <v>0</v>
      </c>
      <c r="K6532" s="12">
        <v>0</v>
      </c>
      <c r="L6532" s="12">
        <v>0</v>
      </c>
      <c r="M6532" s="12">
        <v>0</v>
      </c>
      <c r="N6532" s="12">
        <v>0</v>
      </c>
    </row>
    <row r="6533" spans="1:14" s="14" customFormat="1">
      <c r="A6533" s="22">
        <v>5</v>
      </c>
      <c r="B6533" s="14">
        <v>400</v>
      </c>
      <c r="C6533" s="14">
        <v>400</v>
      </c>
      <c r="D6533" s="14" t="s">
        <v>1334</v>
      </c>
      <c r="E6533" s="14">
        <v>300</v>
      </c>
      <c r="F6533" s="14">
        <v>20</v>
      </c>
      <c r="G6533" s="12">
        <v>80</v>
      </c>
      <c r="H6533" s="12">
        <v>0</v>
      </c>
      <c r="I6533" s="12">
        <v>246</v>
      </c>
      <c r="J6533" s="12">
        <v>0</v>
      </c>
      <c r="K6533" s="12">
        <v>0</v>
      </c>
      <c r="L6533" s="12">
        <v>0</v>
      </c>
      <c r="M6533" s="12">
        <v>0</v>
      </c>
      <c r="N6533" s="12">
        <v>0</v>
      </c>
    </row>
    <row r="6534" spans="1:14" s="14" customFormat="1">
      <c r="A6534" s="22">
        <v>5</v>
      </c>
      <c r="B6534" s="14">
        <v>400</v>
      </c>
      <c r="C6534" s="14">
        <v>400</v>
      </c>
      <c r="D6534" s="14" t="s">
        <v>639</v>
      </c>
      <c r="E6534" s="14">
        <v>300</v>
      </c>
      <c r="F6534" s="14">
        <v>20</v>
      </c>
      <c r="G6534" s="12">
        <v>80</v>
      </c>
      <c r="H6534" s="12">
        <v>0</v>
      </c>
      <c r="I6534" s="12">
        <v>246</v>
      </c>
      <c r="J6534" s="12">
        <v>0</v>
      </c>
      <c r="K6534" s="12">
        <v>0</v>
      </c>
      <c r="L6534" s="12">
        <v>0</v>
      </c>
      <c r="M6534" s="12">
        <v>0</v>
      </c>
      <c r="N6534" s="12">
        <v>0</v>
      </c>
    </row>
    <row r="6535" spans="1:14" s="14" customFormat="1">
      <c r="A6535" s="22">
        <v>5</v>
      </c>
      <c r="B6535" s="14">
        <v>400</v>
      </c>
      <c r="C6535" s="14">
        <v>400</v>
      </c>
      <c r="D6535" s="14" t="s">
        <v>637</v>
      </c>
      <c r="E6535" s="14">
        <v>300</v>
      </c>
      <c r="F6535" s="14">
        <v>20</v>
      </c>
      <c r="G6535" s="12">
        <v>80</v>
      </c>
      <c r="H6535" s="12">
        <v>0</v>
      </c>
      <c r="I6535" s="12">
        <v>246</v>
      </c>
      <c r="J6535" s="12">
        <v>0</v>
      </c>
      <c r="K6535" s="12">
        <v>0</v>
      </c>
      <c r="L6535" s="12">
        <v>0</v>
      </c>
      <c r="M6535" s="12">
        <v>0</v>
      </c>
      <c r="N6535" s="12">
        <v>0</v>
      </c>
    </row>
    <row r="6536" spans="1:14" s="14" customFormat="1">
      <c r="A6536" s="22">
        <v>5</v>
      </c>
      <c r="B6536" s="14">
        <v>400</v>
      </c>
      <c r="C6536" s="14">
        <v>400</v>
      </c>
      <c r="D6536" s="14" t="s">
        <v>1090</v>
      </c>
      <c r="E6536" s="14">
        <v>300</v>
      </c>
      <c r="F6536" s="14">
        <v>20</v>
      </c>
      <c r="G6536" s="12">
        <v>80</v>
      </c>
      <c r="H6536" s="12">
        <v>0</v>
      </c>
      <c r="I6536" s="12">
        <v>246</v>
      </c>
      <c r="J6536" s="12">
        <v>0</v>
      </c>
      <c r="K6536" s="12">
        <v>0</v>
      </c>
      <c r="L6536" s="12">
        <v>0</v>
      </c>
      <c r="M6536" s="12">
        <v>0</v>
      </c>
      <c r="N6536" s="12">
        <v>0</v>
      </c>
    </row>
    <row r="6537" spans="1:14" s="14" customFormat="1">
      <c r="A6537" s="22">
        <v>5</v>
      </c>
      <c r="B6537" s="14">
        <v>400</v>
      </c>
      <c r="C6537" s="14">
        <v>400</v>
      </c>
      <c r="D6537" s="14" t="s">
        <v>1665</v>
      </c>
      <c r="E6537" s="14">
        <v>300</v>
      </c>
      <c r="F6537" s="14">
        <v>20</v>
      </c>
      <c r="G6537" s="12">
        <v>80</v>
      </c>
      <c r="H6537" s="12">
        <v>0</v>
      </c>
      <c r="I6537" s="12">
        <v>246</v>
      </c>
      <c r="J6537" s="12">
        <v>0</v>
      </c>
      <c r="K6537" s="12">
        <v>0</v>
      </c>
      <c r="L6537" s="12">
        <v>0</v>
      </c>
      <c r="M6537" s="12">
        <v>0</v>
      </c>
      <c r="N6537" s="12">
        <v>0</v>
      </c>
    </row>
    <row r="6538" spans="1:14" s="16" customFormat="1">
      <c r="A6538" s="23">
        <v>5</v>
      </c>
      <c r="B6538" s="16">
        <v>400</v>
      </c>
      <c r="C6538" s="16">
        <v>400</v>
      </c>
      <c r="D6538" s="16" t="s">
        <v>1093</v>
      </c>
      <c r="E6538" s="16">
        <v>300</v>
      </c>
      <c r="F6538" s="16">
        <v>10</v>
      </c>
      <c r="G6538" s="16">
        <v>60</v>
      </c>
      <c r="H6538" s="18">
        <v>0</v>
      </c>
      <c r="I6538" s="18">
        <v>249</v>
      </c>
      <c r="J6538" s="18">
        <v>0</v>
      </c>
      <c r="K6538" s="18">
        <v>0</v>
      </c>
      <c r="L6538" s="12">
        <v>0</v>
      </c>
      <c r="M6538" s="12">
        <v>0</v>
      </c>
      <c r="N6538" s="12">
        <v>0</v>
      </c>
    </row>
    <row r="6539" spans="1:14" s="16" customFormat="1">
      <c r="A6539" s="23">
        <v>5</v>
      </c>
      <c r="B6539" s="16">
        <v>400</v>
      </c>
      <c r="C6539" s="16">
        <v>400</v>
      </c>
      <c r="D6539" s="16" t="s">
        <v>1078</v>
      </c>
      <c r="E6539" s="16">
        <v>300</v>
      </c>
      <c r="F6539" s="16">
        <v>10</v>
      </c>
      <c r="G6539" s="16">
        <v>60</v>
      </c>
      <c r="H6539" s="18">
        <v>0</v>
      </c>
      <c r="I6539" s="18">
        <v>249</v>
      </c>
      <c r="J6539" s="18">
        <v>0</v>
      </c>
      <c r="K6539" s="18">
        <v>0</v>
      </c>
      <c r="L6539" s="12">
        <v>0</v>
      </c>
      <c r="M6539" s="12">
        <v>0</v>
      </c>
      <c r="N6539" s="12">
        <v>0</v>
      </c>
    </row>
    <row r="6540" spans="1:14" s="16" customFormat="1">
      <c r="A6540" s="23">
        <v>5</v>
      </c>
      <c r="B6540" s="16">
        <v>400</v>
      </c>
      <c r="C6540" s="16">
        <v>400</v>
      </c>
      <c r="D6540" s="16" t="s">
        <v>1094</v>
      </c>
      <c r="E6540" s="16">
        <v>300</v>
      </c>
      <c r="F6540" s="16">
        <v>5</v>
      </c>
      <c r="G6540" s="16">
        <v>60</v>
      </c>
      <c r="H6540" s="18">
        <v>0</v>
      </c>
      <c r="I6540" s="18">
        <v>249</v>
      </c>
      <c r="J6540" s="18">
        <v>0</v>
      </c>
      <c r="K6540" s="18">
        <v>0</v>
      </c>
      <c r="L6540" s="12">
        <v>0</v>
      </c>
      <c r="M6540" s="12">
        <v>0</v>
      </c>
      <c r="N6540" s="12">
        <v>0</v>
      </c>
    </row>
    <row r="6541" spans="1:14" s="16" customFormat="1">
      <c r="A6541" s="23">
        <v>5</v>
      </c>
      <c r="B6541" s="16">
        <v>400</v>
      </c>
      <c r="C6541" s="16">
        <v>400</v>
      </c>
      <c r="D6541" s="16" t="s">
        <v>1080</v>
      </c>
      <c r="E6541" s="16">
        <v>300</v>
      </c>
      <c r="F6541" s="16">
        <v>5</v>
      </c>
      <c r="G6541" s="16">
        <v>60</v>
      </c>
      <c r="H6541" s="18">
        <v>0</v>
      </c>
      <c r="I6541" s="18">
        <v>249</v>
      </c>
      <c r="J6541" s="18">
        <v>0</v>
      </c>
      <c r="K6541" s="18">
        <v>0</v>
      </c>
      <c r="L6541" s="12">
        <v>0</v>
      </c>
      <c r="M6541" s="12">
        <v>0</v>
      </c>
      <c r="N6541" s="12">
        <v>0</v>
      </c>
    </row>
    <row r="6542" spans="1:14" s="16" customFormat="1">
      <c r="A6542" s="23">
        <v>5</v>
      </c>
      <c r="B6542" s="16">
        <v>400</v>
      </c>
      <c r="C6542" s="16">
        <v>400</v>
      </c>
      <c r="D6542" s="16" t="s">
        <v>1095</v>
      </c>
      <c r="E6542" s="16">
        <v>300</v>
      </c>
      <c r="F6542" s="16">
        <v>50</v>
      </c>
      <c r="G6542" s="16">
        <v>60</v>
      </c>
      <c r="H6542" s="18">
        <v>0</v>
      </c>
      <c r="I6542" s="18">
        <v>249</v>
      </c>
      <c r="J6542" s="18">
        <v>0</v>
      </c>
      <c r="K6542" s="18">
        <v>0</v>
      </c>
      <c r="L6542" s="12">
        <v>0</v>
      </c>
      <c r="M6542" s="12">
        <v>0</v>
      </c>
      <c r="N6542" s="12">
        <v>0</v>
      </c>
    </row>
    <row r="6543" spans="1:14" s="16" customFormat="1">
      <c r="A6543" s="23">
        <v>5</v>
      </c>
      <c r="B6543" s="16">
        <v>400</v>
      </c>
      <c r="C6543" s="16">
        <v>400</v>
      </c>
      <c r="D6543" s="16" t="s">
        <v>1666</v>
      </c>
      <c r="E6543" s="16">
        <v>300</v>
      </c>
      <c r="F6543" s="16">
        <v>50</v>
      </c>
      <c r="G6543" s="16">
        <v>60</v>
      </c>
      <c r="H6543" s="18">
        <v>0</v>
      </c>
      <c r="I6543" s="18">
        <v>249</v>
      </c>
      <c r="J6543" s="18">
        <v>0</v>
      </c>
      <c r="K6543" s="18">
        <v>0</v>
      </c>
      <c r="L6543" s="12">
        <v>0</v>
      </c>
      <c r="M6543" s="12">
        <v>0</v>
      </c>
      <c r="N6543" s="12">
        <v>0</v>
      </c>
    </row>
    <row r="6545" spans="1:14">
      <c r="A6545" s="22">
        <v>5</v>
      </c>
      <c r="B6545" s="14">
        <v>200</v>
      </c>
      <c r="C6545" s="14">
        <v>430</v>
      </c>
      <c r="D6545" s="12" t="s">
        <v>1410</v>
      </c>
      <c r="E6545" s="12">
        <v>80</v>
      </c>
      <c r="F6545" s="12">
        <v>5</v>
      </c>
      <c r="G6545" s="14">
        <v>30</v>
      </c>
      <c r="H6545" s="12">
        <v>0</v>
      </c>
      <c r="I6545" s="12">
        <v>246</v>
      </c>
      <c r="J6545" s="12">
        <v>0</v>
      </c>
      <c r="K6545" s="12">
        <v>0</v>
      </c>
      <c r="L6545" s="12">
        <v>0</v>
      </c>
      <c r="M6545" s="12">
        <v>0</v>
      </c>
      <c r="N6545" s="12">
        <v>0</v>
      </c>
    </row>
    <row r="6546" spans="1:14" s="14" customFormat="1">
      <c r="A6546" s="22">
        <v>5</v>
      </c>
      <c r="B6546" s="14">
        <v>200</v>
      </c>
      <c r="C6546" s="14">
        <v>430</v>
      </c>
      <c r="D6546" s="14" t="s">
        <v>641</v>
      </c>
      <c r="E6546" s="12">
        <v>80</v>
      </c>
      <c r="F6546" s="12">
        <v>5</v>
      </c>
      <c r="G6546" s="14">
        <v>30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7" spans="1:14" s="14" customFormat="1">
      <c r="A6547" s="22">
        <v>5</v>
      </c>
      <c r="B6547" s="14">
        <v>200</v>
      </c>
      <c r="C6547" s="14">
        <v>430</v>
      </c>
      <c r="D6547" s="14" t="s">
        <v>1333</v>
      </c>
      <c r="E6547" s="12">
        <v>80</v>
      </c>
      <c r="F6547" s="12">
        <v>5</v>
      </c>
      <c r="G6547" s="14">
        <v>30</v>
      </c>
      <c r="H6547" s="12">
        <v>0</v>
      </c>
      <c r="I6547" s="12">
        <v>246</v>
      </c>
      <c r="J6547" s="12">
        <v>0</v>
      </c>
      <c r="K6547" s="12">
        <v>0</v>
      </c>
      <c r="L6547" s="12">
        <v>0</v>
      </c>
      <c r="M6547" s="12">
        <v>0</v>
      </c>
      <c r="N6547" s="12">
        <v>0</v>
      </c>
    </row>
    <row r="6548" spans="1:14" s="14" customFormat="1">
      <c r="A6548" s="22">
        <v>5</v>
      </c>
      <c r="B6548" s="14">
        <v>200</v>
      </c>
      <c r="C6548" s="14">
        <v>430</v>
      </c>
      <c r="D6548" s="14" t="s">
        <v>640</v>
      </c>
      <c r="E6548" s="12">
        <v>80</v>
      </c>
      <c r="F6548" s="12">
        <v>5</v>
      </c>
      <c r="G6548" s="14">
        <v>30</v>
      </c>
      <c r="H6548" s="12">
        <v>0</v>
      </c>
      <c r="I6548" s="12">
        <v>246</v>
      </c>
      <c r="J6548" s="12">
        <v>0</v>
      </c>
      <c r="K6548" s="12">
        <v>0</v>
      </c>
      <c r="L6548" s="12">
        <v>0</v>
      </c>
      <c r="M6548" s="12">
        <v>0</v>
      </c>
      <c r="N6548" s="12">
        <v>0</v>
      </c>
    </row>
    <row r="6549" spans="1:14" s="14" customFormat="1">
      <c r="A6549" s="22">
        <v>5</v>
      </c>
      <c r="B6549" s="14">
        <v>200</v>
      </c>
      <c r="C6549" s="14">
        <v>430</v>
      </c>
      <c r="D6549" s="14" t="s">
        <v>638</v>
      </c>
      <c r="E6549" s="12">
        <v>80</v>
      </c>
      <c r="F6549" s="12">
        <v>5</v>
      </c>
      <c r="G6549" s="14">
        <v>30</v>
      </c>
      <c r="H6549" s="12">
        <v>0</v>
      </c>
      <c r="I6549" s="12">
        <v>246</v>
      </c>
      <c r="J6549" s="12">
        <v>0</v>
      </c>
      <c r="K6549" s="12">
        <v>0</v>
      </c>
      <c r="L6549" s="12">
        <v>0</v>
      </c>
      <c r="M6549" s="12">
        <v>0</v>
      </c>
      <c r="N6549" s="12">
        <v>0</v>
      </c>
    </row>
    <row r="6551" spans="1:14">
      <c r="A6551" s="22">
        <v>5</v>
      </c>
      <c r="B6551" s="14">
        <v>210</v>
      </c>
      <c r="C6551" s="14">
        <v>530</v>
      </c>
      <c r="D6551" s="12" t="s">
        <v>1410</v>
      </c>
      <c r="E6551" s="12">
        <v>80</v>
      </c>
      <c r="F6551" s="12">
        <v>5</v>
      </c>
      <c r="G6551" s="14">
        <v>30</v>
      </c>
      <c r="H6551" s="12">
        <v>0</v>
      </c>
      <c r="I6551" s="12">
        <v>246</v>
      </c>
      <c r="J6551" s="12">
        <v>0</v>
      </c>
      <c r="K6551" s="12">
        <v>0</v>
      </c>
      <c r="L6551" s="12">
        <v>0</v>
      </c>
      <c r="M6551" s="12">
        <v>0</v>
      </c>
      <c r="N6551" s="12">
        <v>0</v>
      </c>
    </row>
    <row r="6552" spans="1:14" s="14" customFormat="1">
      <c r="A6552" s="22">
        <v>5</v>
      </c>
      <c r="B6552" s="14">
        <v>210</v>
      </c>
      <c r="C6552" s="14">
        <v>530</v>
      </c>
      <c r="D6552" s="14" t="s">
        <v>641</v>
      </c>
      <c r="E6552" s="12">
        <v>80</v>
      </c>
      <c r="F6552" s="12">
        <v>5</v>
      </c>
      <c r="G6552" s="14">
        <v>30</v>
      </c>
      <c r="H6552" s="12">
        <v>0</v>
      </c>
      <c r="I6552" s="12">
        <v>246</v>
      </c>
      <c r="J6552" s="12">
        <v>0</v>
      </c>
      <c r="K6552" s="12">
        <v>0</v>
      </c>
      <c r="L6552" s="12">
        <v>0</v>
      </c>
      <c r="M6552" s="12">
        <v>0</v>
      </c>
      <c r="N6552" s="12">
        <v>0</v>
      </c>
    </row>
    <row r="6553" spans="1:14" s="14" customFormat="1">
      <c r="A6553" s="22">
        <v>5</v>
      </c>
      <c r="B6553" s="14">
        <v>210</v>
      </c>
      <c r="C6553" s="14">
        <v>530</v>
      </c>
      <c r="D6553" s="14" t="s">
        <v>1333</v>
      </c>
      <c r="E6553" s="12">
        <v>80</v>
      </c>
      <c r="F6553" s="12">
        <v>5</v>
      </c>
      <c r="G6553" s="14">
        <v>30</v>
      </c>
      <c r="H6553" s="12">
        <v>0</v>
      </c>
      <c r="I6553" s="12">
        <v>246</v>
      </c>
      <c r="J6553" s="12">
        <v>0</v>
      </c>
      <c r="K6553" s="12">
        <v>0</v>
      </c>
      <c r="L6553" s="12">
        <v>0</v>
      </c>
      <c r="M6553" s="12">
        <v>0</v>
      </c>
      <c r="N6553" s="12">
        <v>0</v>
      </c>
    </row>
    <row r="6554" spans="1:14" s="14" customFormat="1">
      <c r="A6554" s="22">
        <v>5</v>
      </c>
      <c r="B6554" s="14">
        <v>210</v>
      </c>
      <c r="C6554" s="14">
        <v>530</v>
      </c>
      <c r="D6554" s="14" t="s">
        <v>640</v>
      </c>
      <c r="E6554" s="12">
        <v>80</v>
      </c>
      <c r="F6554" s="12">
        <v>5</v>
      </c>
      <c r="G6554" s="14">
        <v>30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2">
        <v>5</v>
      </c>
      <c r="B6555" s="14">
        <v>210</v>
      </c>
      <c r="C6555" s="14">
        <v>530</v>
      </c>
      <c r="D6555" s="14" t="s">
        <v>638</v>
      </c>
      <c r="E6555" s="12">
        <v>80</v>
      </c>
      <c r="F6555" s="12">
        <v>5</v>
      </c>
      <c r="G6555" s="14">
        <v>30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7" spans="1:14">
      <c r="A6557" s="22">
        <v>5</v>
      </c>
      <c r="B6557" s="14">
        <v>320</v>
      </c>
      <c r="C6557" s="14">
        <v>555</v>
      </c>
      <c r="D6557" s="12" t="s">
        <v>1410</v>
      </c>
      <c r="E6557" s="12">
        <v>80</v>
      </c>
      <c r="F6557" s="12">
        <v>5</v>
      </c>
      <c r="G6557" s="14">
        <v>30</v>
      </c>
      <c r="H6557" s="12">
        <v>0</v>
      </c>
      <c r="I6557" s="12">
        <v>246</v>
      </c>
      <c r="J6557" s="12">
        <v>0</v>
      </c>
      <c r="K6557" s="12">
        <v>0</v>
      </c>
      <c r="L6557" s="12">
        <v>0</v>
      </c>
      <c r="M6557" s="12">
        <v>0</v>
      </c>
      <c r="N6557" s="12">
        <v>0</v>
      </c>
    </row>
    <row r="6558" spans="1:14" s="14" customFormat="1">
      <c r="A6558" s="22">
        <v>5</v>
      </c>
      <c r="B6558" s="14">
        <v>320</v>
      </c>
      <c r="C6558" s="14">
        <v>555</v>
      </c>
      <c r="D6558" s="14" t="s">
        <v>641</v>
      </c>
      <c r="E6558" s="12">
        <v>80</v>
      </c>
      <c r="F6558" s="12">
        <v>5</v>
      </c>
      <c r="G6558" s="14">
        <v>30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59" spans="1:14" s="14" customFormat="1">
      <c r="A6559" s="22">
        <v>5</v>
      </c>
      <c r="B6559" s="14">
        <v>320</v>
      </c>
      <c r="C6559" s="14">
        <v>555</v>
      </c>
      <c r="D6559" s="14" t="s">
        <v>1333</v>
      </c>
      <c r="E6559" s="12">
        <v>80</v>
      </c>
      <c r="F6559" s="12">
        <v>5</v>
      </c>
      <c r="G6559" s="14">
        <v>30</v>
      </c>
      <c r="H6559" s="12">
        <v>0</v>
      </c>
      <c r="I6559" s="12">
        <v>246</v>
      </c>
      <c r="J6559" s="12">
        <v>0</v>
      </c>
      <c r="K6559" s="12">
        <v>0</v>
      </c>
      <c r="L6559" s="12">
        <v>0</v>
      </c>
      <c r="M6559" s="12">
        <v>0</v>
      </c>
      <c r="N6559" s="12">
        <v>0</v>
      </c>
    </row>
    <row r="6560" spans="1:14" s="14" customFormat="1">
      <c r="A6560" s="22">
        <v>5</v>
      </c>
      <c r="B6560" s="14">
        <v>320</v>
      </c>
      <c r="C6560" s="14">
        <v>555</v>
      </c>
      <c r="D6560" s="14" t="s">
        <v>640</v>
      </c>
      <c r="E6560" s="12">
        <v>80</v>
      </c>
      <c r="F6560" s="12">
        <v>5</v>
      </c>
      <c r="G6560" s="14">
        <v>30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2">
        <v>5</v>
      </c>
      <c r="B6561" s="14">
        <v>320</v>
      </c>
      <c r="C6561" s="14">
        <v>555</v>
      </c>
      <c r="D6561" s="14" t="s">
        <v>638</v>
      </c>
      <c r="E6561" s="12">
        <v>80</v>
      </c>
      <c r="F6561" s="12">
        <v>5</v>
      </c>
      <c r="G6561" s="14">
        <v>30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3" spans="1:14">
      <c r="A6563" s="22">
        <v>5</v>
      </c>
      <c r="B6563" s="14">
        <v>425</v>
      </c>
      <c r="C6563" s="14">
        <v>520</v>
      </c>
      <c r="D6563" s="12" t="s">
        <v>1410</v>
      </c>
      <c r="E6563" s="12">
        <v>80</v>
      </c>
      <c r="F6563" s="12">
        <v>5</v>
      </c>
      <c r="G6563" s="14">
        <v>30</v>
      </c>
      <c r="H6563" s="12">
        <v>0</v>
      </c>
      <c r="I6563" s="12">
        <v>246</v>
      </c>
      <c r="J6563" s="12">
        <v>0</v>
      </c>
      <c r="K6563" s="12">
        <v>0</v>
      </c>
      <c r="L6563" s="12">
        <v>0</v>
      </c>
      <c r="M6563" s="12">
        <v>0</v>
      </c>
      <c r="N6563" s="12">
        <v>0</v>
      </c>
    </row>
    <row r="6564" spans="1:14" s="14" customFormat="1">
      <c r="A6564" s="22">
        <v>5</v>
      </c>
      <c r="B6564" s="14">
        <v>425</v>
      </c>
      <c r="C6564" s="14">
        <v>520</v>
      </c>
      <c r="D6564" s="14" t="s">
        <v>641</v>
      </c>
      <c r="E6564" s="12">
        <v>80</v>
      </c>
      <c r="F6564" s="12">
        <v>5</v>
      </c>
      <c r="G6564" s="14">
        <v>30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5" spans="1:14" s="14" customFormat="1">
      <c r="A6565" s="22">
        <v>5</v>
      </c>
      <c r="B6565" s="14">
        <v>425</v>
      </c>
      <c r="C6565" s="14">
        <v>520</v>
      </c>
      <c r="D6565" s="14" t="s">
        <v>1333</v>
      </c>
      <c r="E6565" s="12">
        <v>80</v>
      </c>
      <c r="F6565" s="12">
        <v>5</v>
      </c>
      <c r="G6565" s="14">
        <v>30</v>
      </c>
      <c r="H6565" s="12">
        <v>0</v>
      </c>
      <c r="I6565" s="12">
        <v>246</v>
      </c>
      <c r="J6565" s="12">
        <v>0</v>
      </c>
      <c r="K6565" s="12">
        <v>0</v>
      </c>
      <c r="L6565" s="12">
        <v>0</v>
      </c>
      <c r="M6565" s="12">
        <v>0</v>
      </c>
      <c r="N6565" s="12">
        <v>0</v>
      </c>
    </row>
    <row r="6566" spans="1:14" s="14" customFormat="1">
      <c r="A6566" s="22">
        <v>5</v>
      </c>
      <c r="B6566" s="14">
        <v>425</v>
      </c>
      <c r="C6566" s="14">
        <v>520</v>
      </c>
      <c r="D6566" s="14" t="s">
        <v>640</v>
      </c>
      <c r="E6566" s="12">
        <v>80</v>
      </c>
      <c r="F6566" s="12">
        <v>5</v>
      </c>
      <c r="G6566" s="14">
        <v>30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2">
        <v>5</v>
      </c>
      <c r="B6567" s="14">
        <v>425</v>
      </c>
      <c r="C6567" s="14">
        <v>520</v>
      </c>
      <c r="D6567" s="14" t="s">
        <v>638</v>
      </c>
      <c r="E6567" s="12">
        <v>80</v>
      </c>
      <c r="F6567" s="12">
        <v>5</v>
      </c>
      <c r="G6567" s="14">
        <v>30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9" spans="1:14">
      <c r="A6569" s="22">
        <v>5</v>
      </c>
      <c r="B6569" s="14">
        <v>430</v>
      </c>
      <c r="C6569" s="14">
        <v>420</v>
      </c>
      <c r="D6569" s="12" t="s">
        <v>1410</v>
      </c>
      <c r="E6569" s="12">
        <v>80</v>
      </c>
      <c r="F6569" s="12">
        <v>5</v>
      </c>
      <c r="G6569" s="14">
        <v>30</v>
      </c>
      <c r="H6569" s="12">
        <v>0</v>
      </c>
      <c r="I6569" s="12">
        <v>246</v>
      </c>
      <c r="J6569" s="12">
        <v>0</v>
      </c>
      <c r="K6569" s="12">
        <v>0</v>
      </c>
      <c r="L6569" s="12">
        <v>0</v>
      </c>
      <c r="M6569" s="12">
        <v>0</v>
      </c>
      <c r="N6569" s="12">
        <v>0</v>
      </c>
    </row>
    <row r="6570" spans="1:14" s="14" customFormat="1">
      <c r="A6570" s="22">
        <v>5</v>
      </c>
      <c r="B6570" s="14">
        <v>430</v>
      </c>
      <c r="C6570" s="14">
        <v>420</v>
      </c>
      <c r="D6570" s="14" t="s">
        <v>641</v>
      </c>
      <c r="E6570" s="12">
        <v>80</v>
      </c>
      <c r="F6570" s="12">
        <v>5</v>
      </c>
      <c r="G6570" s="14">
        <v>30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1" spans="1:14" s="14" customFormat="1">
      <c r="A6571" s="22">
        <v>5</v>
      </c>
      <c r="B6571" s="14">
        <v>430</v>
      </c>
      <c r="C6571" s="14">
        <v>420</v>
      </c>
      <c r="D6571" s="14" t="s">
        <v>1333</v>
      </c>
      <c r="E6571" s="12">
        <v>80</v>
      </c>
      <c r="F6571" s="12">
        <v>5</v>
      </c>
      <c r="G6571" s="14">
        <v>30</v>
      </c>
      <c r="H6571" s="12">
        <v>0</v>
      </c>
      <c r="I6571" s="12">
        <v>246</v>
      </c>
      <c r="J6571" s="12">
        <v>0</v>
      </c>
      <c r="K6571" s="12">
        <v>0</v>
      </c>
      <c r="L6571" s="12">
        <v>0</v>
      </c>
      <c r="M6571" s="12">
        <v>0</v>
      </c>
      <c r="N6571" s="12">
        <v>0</v>
      </c>
    </row>
    <row r="6572" spans="1:14" s="14" customFormat="1">
      <c r="A6572" s="22">
        <v>5</v>
      </c>
      <c r="B6572" s="14">
        <v>430</v>
      </c>
      <c r="C6572" s="14">
        <v>420</v>
      </c>
      <c r="D6572" s="14" t="s">
        <v>640</v>
      </c>
      <c r="E6572" s="12">
        <v>80</v>
      </c>
      <c r="F6572" s="12">
        <v>5</v>
      </c>
      <c r="G6572" s="14">
        <v>30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2">
        <v>5</v>
      </c>
      <c r="B6573" s="14">
        <v>430</v>
      </c>
      <c r="C6573" s="14">
        <v>420</v>
      </c>
      <c r="D6573" s="14" t="s">
        <v>638</v>
      </c>
      <c r="E6573" s="12">
        <v>80</v>
      </c>
      <c r="F6573" s="12">
        <v>5</v>
      </c>
      <c r="G6573" s="14">
        <v>30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5" spans="1:14">
      <c r="A6575" s="22">
        <v>5</v>
      </c>
      <c r="B6575" s="14">
        <v>430</v>
      </c>
      <c r="C6575" s="14">
        <v>310</v>
      </c>
      <c r="D6575" s="12" t="s">
        <v>1410</v>
      </c>
      <c r="E6575" s="12">
        <v>80</v>
      </c>
      <c r="F6575" s="12">
        <v>5</v>
      </c>
      <c r="G6575" s="14">
        <v>30</v>
      </c>
      <c r="H6575" s="12">
        <v>0</v>
      </c>
      <c r="I6575" s="12">
        <v>246</v>
      </c>
      <c r="J6575" s="12">
        <v>0</v>
      </c>
      <c r="K6575" s="12">
        <v>0</v>
      </c>
      <c r="L6575" s="12">
        <v>0</v>
      </c>
      <c r="M6575" s="12">
        <v>0</v>
      </c>
      <c r="N6575" s="12">
        <v>0</v>
      </c>
    </row>
    <row r="6576" spans="1:14" s="14" customFormat="1">
      <c r="A6576" s="22">
        <v>5</v>
      </c>
      <c r="B6576" s="14">
        <v>430</v>
      </c>
      <c r="C6576" s="14">
        <v>310</v>
      </c>
      <c r="D6576" s="14" t="s">
        <v>641</v>
      </c>
      <c r="E6576" s="12">
        <v>80</v>
      </c>
      <c r="F6576" s="12">
        <v>5</v>
      </c>
      <c r="G6576" s="14">
        <v>30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7" spans="1:14" s="14" customFormat="1">
      <c r="A6577" s="22">
        <v>5</v>
      </c>
      <c r="B6577" s="14">
        <v>430</v>
      </c>
      <c r="C6577" s="14">
        <v>310</v>
      </c>
      <c r="D6577" s="14" t="s">
        <v>1333</v>
      </c>
      <c r="E6577" s="12">
        <v>80</v>
      </c>
      <c r="F6577" s="12">
        <v>5</v>
      </c>
      <c r="G6577" s="14">
        <v>30</v>
      </c>
      <c r="H6577" s="12">
        <v>0</v>
      </c>
      <c r="I6577" s="12">
        <v>246</v>
      </c>
      <c r="J6577" s="12">
        <v>0</v>
      </c>
      <c r="K6577" s="12">
        <v>0</v>
      </c>
      <c r="L6577" s="12">
        <v>0</v>
      </c>
      <c r="M6577" s="12">
        <v>0</v>
      </c>
      <c r="N6577" s="12">
        <v>0</v>
      </c>
    </row>
    <row r="6578" spans="1:14" s="14" customFormat="1">
      <c r="A6578" s="22">
        <v>5</v>
      </c>
      <c r="B6578" s="14">
        <v>430</v>
      </c>
      <c r="C6578" s="14">
        <v>310</v>
      </c>
      <c r="D6578" s="14" t="s">
        <v>640</v>
      </c>
      <c r="E6578" s="12">
        <v>80</v>
      </c>
      <c r="F6578" s="12">
        <v>5</v>
      </c>
      <c r="G6578" s="14">
        <v>30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2">
        <v>5</v>
      </c>
      <c r="B6579" s="14">
        <v>430</v>
      </c>
      <c r="C6579" s="14">
        <v>310</v>
      </c>
      <c r="D6579" s="14" t="s">
        <v>638</v>
      </c>
      <c r="E6579" s="12">
        <v>80</v>
      </c>
      <c r="F6579" s="12">
        <v>5</v>
      </c>
      <c r="G6579" s="14">
        <v>30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1" spans="1:14">
      <c r="A6581" s="22">
        <v>5</v>
      </c>
      <c r="B6581" s="14">
        <v>530</v>
      </c>
      <c r="C6581" s="14">
        <v>460</v>
      </c>
      <c r="D6581" s="12" t="s">
        <v>1410</v>
      </c>
      <c r="E6581" s="12">
        <v>80</v>
      </c>
      <c r="F6581" s="12">
        <v>5</v>
      </c>
      <c r="G6581" s="14">
        <v>30</v>
      </c>
      <c r="H6581" s="12">
        <v>0</v>
      </c>
      <c r="I6581" s="12">
        <v>246</v>
      </c>
      <c r="J6581" s="12">
        <v>0</v>
      </c>
      <c r="K6581" s="12">
        <v>0</v>
      </c>
      <c r="L6581" s="12">
        <v>0</v>
      </c>
      <c r="M6581" s="12">
        <v>0</v>
      </c>
      <c r="N6581" s="12">
        <v>0</v>
      </c>
    </row>
    <row r="6582" spans="1:14" s="14" customFormat="1">
      <c r="A6582" s="22">
        <v>5</v>
      </c>
      <c r="B6582" s="14">
        <v>530</v>
      </c>
      <c r="C6582" s="14">
        <v>460</v>
      </c>
      <c r="D6582" s="14" t="s">
        <v>641</v>
      </c>
      <c r="E6582" s="12">
        <v>80</v>
      </c>
      <c r="F6582" s="12">
        <v>5</v>
      </c>
      <c r="G6582" s="14">
        <v>30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3" spans="1:14" s="14" customFormat="1">
      <c r="A6583" s="22">
        <v>5</v>
      </c>
      <c r="B6583" s="14">
        <v>530</v>
      </c>
      <c r="C6583" s="14">
        <v>460</v>
      </c>
      <c r="D6583" s="14" t="s">
        <v>1333</v>
      </c>
      <c r="E6583" s="12">
        <v>80</v>
      </c>
      <c r="F6583" s="12">
        <v>5</v>
      </c>
      <c r="G6583" s="14">
        <v>30</v>
      </c>
      <c r="H6583" s="12">
        <v>0</v>
      </c>
      <c r="I6583" s="12">
        <v>246</v>
      </c>
      <c r="J6583" s="12">
        <v>0</v>
      </c>
      <c r="K6583" s="12">
        <v>0</v>
      </c>
      <c r="L6583" s="12">
        <v>0</v>
      </c>
      <c r="M6583" s="12">
        <v>0</v>
      </c>
      <c r="N6583" s="12">
        <v>0</v>
      </c>
    </row>
    <row r="6584" spans="1:14" s="14" customFormat="1">
      <c r="A6584" s="22">
        <v>5</v>
      </c>
      <c r="B6584" s="14">
        <v>530</v>
      </c>
      <c r="C6584" s="14">
        <v>460</v>
      </c>
      <c r="D6584" s="14" t="s">
        <v>640</v>
      </c>
      <c r="E6584" s="12">
        <v>80</v>
      </c>
      <c r="F6584" s="12">
        <v>5</v>
      </c>
      <c r="G6584" s="14">
        <v>30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2">
        <v>5</v>
      </c>
      <c r="B6585" s="14">
        <v>530</v>
      </c>
      <c r="C6585" s="14">
        <v>460</v>
      </c>
      <c r="D6585" s="14" t="s">
        <v>638</v>
      </c>
      <c r="E6585" s="12">
        <v>80</v>
      </c>
      <c r="F6585" s="12">
        <v>5</v>
      </c>
      <c r="G6585" s="14">
        <v>30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7" spans="1:14">
      <c r="A6587" s="22">
        <v>5</v>
      </c>
      <c r="B6587" s="14">
        <v>510</v>
      </c>
      <c r="C6587" s="14">
        <v>340</v>
      </c>
      <c r="D6587" s="12" t="s">
        <v>1410</v>
      </c>
      <c r="E6587" s="12">
        <v>80</v>
      </c>
      <c r="F6587" s="12">
        <v>5</v>
      </c>
      <c r="G6587" s="14">
        <v>30</v>
      </c>
      <c r="H6587" s="12">
        <v>0</v>
      </c>
      <c r="I6587" s="12">
        <v>246</v>
      </c>
      <c r="J6587" s="12">
        <v>0</v>
      </c>
      <c r="K6587" s="12">
        <v>0</v>
      </c>
      <c r="L6587" s="12">
        <v>0</v>
      </c>
      <c r="M6587" s="12">
        <v>0</v>
      </c>
      <c r="N6587" s="12">
        <v>0</v>
      </c>
    </row>
    <row r="6588" spans="1:14" s="14" customFormat="1">
      <c r="A6588" s="22">
        <v>5</v>
      </c>
      <c r="B6588" s="14">
        <v>510</v>
      </c>
      <c r="C6588" s="14">
        <v>340</v>
      </c>
      <c r="D6588" s="14" t="s">
        <v>641</v>
      </c>
      <c r="E6588" s="12">
        <v>80</v>
      </c>
      <c r="F6588" s="12">
        <v>5</v>
      </c>
      <c r="G6588" s="14">
        <v>30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89" spans="1:14" s="14" customFormat="1">
      <c r="A6589" s="22">
        <v>5</v>
      </c>
      <c r="B6589" s="14">
        <v>510</v>
      </c>
      <c r="C6589" s="14">
        <v>340</v>
      </c>
      <c r="D6589" s="14" t="s">
        <v>1333</v>
      </c>
      <c r="E6589" s="12">
        <v>80</v>
      </c>
      <c r="F6589" s="12">
        <v>5</v>
      </c>
      <c r="G6589" s="14">
        <v>30</v>
      </c>
      <c r="H6589" s="12">
        <v>0</v>
      </c>
      <c r="I6589" s="12">
        <v>246</v>
      </c>
      <c r="J6589" s="12">
        <v>0</v>
      </c>
      <c r="K6589" s="12">
        <v>0</v>
      </c>
      <c r="L6589" s="12">
        <v>0</v>
      </c>
      <c r="M6589" s="12">
        <v>0</v>
      </c>
      <c r="N6589" s="12">
        <v>0</v>
      </c>
    </row>
    <row r="6590" spans="1:14" s="14" customFormat="1">
      <c r="A6590" s="22">
        <v>5</v>
      </c>
      <c r="B6590" s="14">
        <v>510</v>
      </c>
      <c r="C6590" s="14">
        <v>340</v>
      </c>
      <c r="D6590" s="14" t="s">
        <v>640</v>
      </c>
      <c r="E6590" s="12">
        <v>80</v>
      </c>
      <c r="F6590" s="12">
        <v>5</v>
      </c>
      <c r="G6590" s="14">
        <v>30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2">
        <v>5</v>
      </c>
      <c r="B6591" s="14">
        <v>510</v>
      </c>
      <c r="C6591" s="14">
        <v>340</v>
      </c>
      <c r="D6591" s="14" t="s">
        <v>638</v>
      </c>
      <c r="E6591" s="12">
        <v>80</v>
      </c>
      <c r="F6591" s="12">
        <v>5</v>
      </c>
      <c r="G6591" s="14">
        <v>30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3" spans="1:14">
      <c r="A6593" s="22">
        <v>5</v>
      </c>
      <c r="B6593" s="14">
        <v>630</v>
      </c>
      <c r="C6593" s="14">
        <v>260</v>
      </c>
      <c r="D6593" s="12" t="s">
        <v>1410</v>
      </c>
      <c r="E6593" s="12">
        <v>80</v>
      </c>
      <c r="F6593" s="12">
        <v>5</v>
      </c>
      <c r="G6593" s="14">
        <v>30</v>
      </c>
      <c r="H6593" s="12">
        <v>0</v>
      </c>
      <c r="I6593" s="12">
        <v>246</v>
      </c>
      <c r="J6593" s="12">
        <v>0</v>
      </c>
      <c r="K6593" s="12">
        <v>0</v>
      </c>
      <c r="L6593" s="12">
        <v>0</v>
      </c>
      <c r="M6593" s="12">
        <v>0</v>
      </c>
      <c r="N6593" s="12">
        <v>0</v>
      </c>
    </row>
    <row r="6594" spans="1:14" s="14" customFormat="1">
      <c r="A6594" s="22">
        <v>5</v>
      </c>
      <c r="B6594" s="14">
        <v>630</v>
      </c>
      <c r="C6594" s="14">
        <v>260</v>
      </c>
      <c r="D6594" s="14" t="s">
        <v>641</v>
      </c>
      <c r="E6594" s="12">
        <v>80</v>
      </c>
      <c r="F6594" s="12">
        <v>5</v>
      </c>
      <c r="G6594" s="14">
        <v>30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5" spans="1:14" s="14" customFormat="1">
      <c r="A6595" s="22">
        <v>5</v>
      </c>
      <c r="B6595" s="14">
        <v>630</v>
      </c>
      <c r="C6595" s="14">
        <v>260</v>
      </c>
      <c r="D6595" s="14" t="s">
        <v>1333</v>
      </c>
      <c r="E6595" s="12">
        <v>80</v>
      </c>
      <c r="F6595" s="12">
        <v>5</v>
      </c>
      <c r="G6595" s="14">
        <v>30</v>
      </c>
      <c r="H6595" s="12">
        <v>0</v>
      </c>
      <c r="I6595" s="12">
        <v>246</v>
      </c>
      <c r="J6595" s="12">
        <v>0</v>
      </c>
      <c r="K6595" s="12">
        <v>0</v>
      </c>
      <c r="L6595" s="12">
        <v>0</v>
      </c>
      <c r="M6595" s="12">
        <v>0</v>
      </c>
      <c r="N6595" s="12">
        <v>0</v>
      </c>
    </row>
    <row r="6596" spans="1:14" s="14" customFormat="1">
      <c r="A6596" s="22">
        <v>5</v>
      </c>
      <c r="B6596" s="14">
        <v>630</v>
      </c>
      <c r="C6596" s="14">
        <v>260</v>
      </c>
      <c r="D6596" s="14" t="s">
        <v>640</v>
      </c>
      <c r="E6596" s="12">
        <v>80</v>
      </c>
      <c r="F6596" s="12">
        <v>5</v>
      </c>
      <c r="G6596" s="14">
        <v>30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2">
        <v>5</v>
      </c>
      <c r="B6597" s="14">
        <v>630</v>
      </c>
      <c r="C6597" s="14">
        <v>260</v>
      </c>
      <c r="D6597" s="14" t="s">
        <v>638</v>
      </c>
      <c r="E6597" s="12">
        <v>80</v>
      </c>
      <c r="F6597" s="12">
        <v>5</v>
      </c>
      <c r="G6597" s="14">
        <v>30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9" spans="1:14">
      <c r="A6599" s="22">
        <v>5</v>
      </c>
      <c r="B6599" s="14">
        <v>615</v>
      </c>
      <c r="C6599" s="14">
        <v>510</v>
      </c>
      <c r="D6599" s="12" t="s">
        <v>1410</v>
      </c>
      <c r="E6599" s="12">
        <v>80</v>
      </c>
      <c r="F6599" s="12">
        <v>5</v>
      </c>
      <c r="G6599" s="14">
        <v>30</v>
      </c>
      <c r="H6599" s="12">
        <v>0</v>
      </c>
      <c r="I6599" s="12">
        <v>246</v>
      </c>
      <c r="J6599" s="12">
        <v>0</v>
      </c>
      <c r="K6599" s="12">
        <v>0</v>
      </c>
      <c r="L6599" s="12">
        <v>0</v>
      </c>
      <c r="M6599" s="12">
        <v>0</v>
      </c>
      <c r="N6599" s="12">
        <v>0</v>
      </c>
    </row>
    <row r="6600" spans="1:14" s="14" customFormat="1">
      <c r="A6600" s="22">
        <v>5</v>
      </c>
      <c r="B6600" s="14">
        <v>615</v>
      </c>
      <c r="C6600" s="14">
        <v>510</v>
      </c>
      <c r="D6600" s="14" t="s">
        <v>641</v>
      </c>
      <c r="E6600" s="12">
        <v>80</v>
      </c>
      <c r="F6600" s="12">
        <v>5</v>
      </c>
      <c r="G6600" s="14">
        <v>30</v>
      </c>
      <c r="H6600" s="12">
        <v>0</v>
      </c>
      <c r="I6600" s="12">
        <v>246</v>
      </c>
      <c r="J6600" s="12">
        <v>0</v>
      </c>
      <c r="K6600" s="12">
        <v>0</v>
      </c>
      <c r="L6600" s="12">
        <v>0</v>
      </c>
      <c r="M6600" s="12">
        <v>0</v>
      </c>
      <c r="N6600" s="12">
        <v>0</v>
      </c>
    </row>
    <row r="6601" spans="1:14" s="14" customFormat="1">
      <c r="A6601" s="22">
        <v>5</v>
      </c>
      <c r="B6601" s="14">
        <v>615</v>
      </c>
      <c r="C6601" s="14">
        <v>510</v>
      </c>
      <c r="D6601" s="14" t="s">
        <v>1333</v>
      </c>
      <c r="E6601" s="12">
        <v>80</v>
      </c>
      <c r="F6601" s="12">
        <v>5</v>
      </c>
      <c r="G6601" s="14">
        <v>30</v>
      </c>
      <c r="H6601" s="12">
        <v>0</v>
      </c>
      <c r="I6601" s="12">
        <v>246</v>
      </c>
      <c r="J6601" s="12">
        <v>0</v>
      </c>
      <c r="K6601" s="12">
        <v>0</v>
      </c>
      <c r="L6601" s="12">
        <v>0</v>
      </c>
      <c r="M6601" s="12">
        <v>0</v>
      </c>
      <c r="N6601" s="12">
        <v>0</v>
      </c>
    </row>
    <row r="6602" spans="1:14" s="14" customFormat="1">
      <c r="A6602" s="22">
        <v>5</v>
      </c>
      <c r="B6602" s="14">
        <v>615</v>
      </c>
      <c r="C6602" s="14">
        <v>510</v>
      </c>
      <c r="D6602" s="14" t="s">
        <v>640</v>
      </c>
      <c r="E6602" s="12">
        <v>80</v>
      </c>
      <c r="F6602" s="12">
        <v>5</v>
      </c>
      <c r="G6602" s="14">
        <v>30</v>
      </c>
      <c r="H6602" s="12">
        <v>0</v>
      </c>
      <c r="I6602" s="12">
        <v>246</v>
      </c>
      <c r="J6602" s="12">
        <v>0</v>
      </c>
      <c r="K6602" s="12">
        <v>0</v>
      </c>
      <c r="L6602" s="12">
        <v>0</v>
      </c>
      <c r="M6602" s="12">
        <v>0</v>
      </c>
      <c r="N6602" s="12">
        <v>0</v>
      </c>
    </row>
    <row r="6603" spans="1:14" s="14" customFormat="1">
      <c r="A6603" s="22">
        <v>5</v>
      </c>
      <c r="B6603" s="14">
        <v>615</v>
      </c>
      <c r="C6603" s="14">
        <v>510</v>
      </c>
      <c r="D6603" s="14" t="s">
        <v>638</v>
      </c>
      <c r="E6603" s="12">
        <v>80</v>
      </c>
      <c r="F6603" s="12">
        <v>5</v>
      </c>
      <c r="G6603" s="14">
        <v>30</v>
      </c>
      <c r="H6603" s="12">
        <v>0</v>
      </c>
      <c r="I6603" s="12">
        <v>246</v>
      </c>
      <c r="J6603" s="12">
        <v>0</v>
      </c>
      <c r="K6603" s="12">
        <v>0</v>
      </c>
      <c r="L6603" s="12">
        <v>0</v>
      </c>
      <c r="M6603" s="12">
        <v>0</v>
      </c>
      <c r="N6603" s="12">
        <v>0</v>
      </c>
    </row>
    <row r="6605" spans="1:14">
      <c r="A6605" s="11" t="s">
        <v>1253</v>
      </c>
    </row>
    <row r="6606" spans="1:14">
      <c r="A6606" s="11" t="s">
        <v>1713</v>
      </c>
    </row>
    <row r="6607" spans="1:14">
      <c r="A6607" s="11" t="s">
        <v>1714</v>
      </c>
    </row>
    <row r="6608" spans="1:14">
      <c r="A6608" s="21" t="s">
        <v>1715</v>
      </c>
      <c r="B6608" s="12">
        <v>100</v>
      </c>
      <c r="C6608" s="12">
        <v>100</v>
      </c>
      <c r="D6608" s="12" t="s">
        <v>1716</v>
      </c>
      <c r="E6608" s="12">
        <v>100</v>
      </c>
      <c r="F6608" s="12">
        <v>40</v>
      </c>
      <c r="G6608" s="12">
        <v>80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>
      <c r="A6609" s="21" t="s">
        <v>1715</v>
      </c>
      <c r="B6609" s="12">
        <v>100</v>
      </c>
      <c r="C6609" s="12">
        <v>100</v>
      </c>
      <c r="D6609" s="12" t="s">
        <v>531</v>
      </c>
      <c r="E6609" s="12">
        <v>100</v>
      </c>
      <c r="F6609" s="12">
        <v>20</v>
      </c>
      <c r="G6609" s="12">
        <v>80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>
      <c r="A6610" s="21" t="s">
        <v>1717</v>
      </c>
      <c r="B6610" s="12">
        <v>100</v>
      </c>
      <c r="C6610" s="12">
        <v>100</v>
      </c>
      <c r="D6610" s="12" t="s">
        <v>1718</v>
      </c>
      <c r="E6610" s="12">
        <v>100</v>
      </c>
      <c r="F6610" s="12">
        <v>3</v>
      </c>
      <c r="G6610" s="12">
        <v>80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>
      <c r="A6611" s="21" t="s">
        <v>1717</v>
      </c>
      <c r="B6611" s="12">
        <v>100</v>
      </c>
      <c r="C6611" s="12">
        <v>100</v>
      </c>
      <c r="D6611" s="12" t="s">
        <v>530</v>
      </c>
      <c r="E6611" s="12">
        <v>100</v>
      </c>
      <c r="F6611" s="12">
        <v>3</v>
      </c>
      <c r="G6611" s="12">
        <v>80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>
      <c r="A6612" s="21" t="s">
        <v>1715</v>
      </c>
      <c r="B6612" s="12">
        <v>153</v>
      </c>
      <c r="C6612" s="12">
        <v>132</v>
      </c>
      <c r="D6612" s="12" t="s">
        <v>1716</v>
      </c>
      <c r="E6612" s="12">
        <v>30</v>
      </c>
      <c r="F6612" s="12">
        <v>20</v>
      </c>
      <c r="G6612" s="14">
        <v>30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3" spans="1:14">
      <c r="A6613" s="21" t="s">
        <v>1715</v>
      </c>
      <c r="B6613" s="12">
        <v>153</v>
      </c>
      <c r="C6613" s="12">
        <v>132</v>
      </c>
      <c r="D6613" s="12" t="s">
        <v>531</v>
      </c>
      <c r="E6613" s="12">
        <v>30</v>
      </c>
      <c r="F6613" s="12">
        <v>20</v>
      </c>
      <c r="G6613" s="14">
        <v>30</v>
      </c>
      <c r="H6613" s="12">
        <v>0</v>
      </c>
      <c r="I6613" s="12">
        <v>246</v>
      </c>
      <c r="J6613" s="12">
        <v>0</v>
      </c>
      <c r="K6613" s="12">
        <v>0</v>
      </c>
      <c r="L6613" s="12">
        <v>0</v>
      </c>
      <c r="M6613" s="12">
        <v>0</v>
      </c>
      <c r="N6613" s="12">
        <v>0</v>
      </c>
    </row>
    <row r="6614" spans="1:14">
      <c r="A6614" s="21" t="s">
        <v>1715</v>
      </c>
      <c r="B6614" s="12">
        <v>140</v>
      </c>
      <c r="C6614" s="12">
        <v>60</v>
      </c>
      <c r="D6614" s="12" t="s">
        <v>1716</v>
      </c>
      <c r="E6614" s="12">
        <v>30</v>
      </c>
      <c r="F6614" s="12">
        <v>20</v>
      </c>
      <c r="G6614" s="14">
        <v>30</v>
      </c>
      <c r="H6614" s="12">
        <v>0</v>
      </c>
      <c r="I6614" s="12">
        <v>246</v>
      </c>
      <c r="J6614" s="12">
        <v>0</v>
      </c>
      <c r="K6614" s="12">
        <v>0</v>
      </c>
      <c r="L6614" s="12">
        <v>0</v>
      </c>
      <c r="M6614" s="12">
        <v>0</v>
      </c>
      <c r="N6614" s="12">
        <v>0</v>
      </c>
    </row>
    <row r="6615" spans="1:14">
      <c r="A6615" s="21" t="s">
        <v>1715</v>
      </c>
      <c r="B6615" s="12">
        <v>140</v>
      </c>
      <c r="C6615" s="12">
        <v>60</v>
      </c>
      <c r="D6615" s="12" t="s">
        <v>531</v>
      </c>
      <c r="E6615" s="12">
        <v>30</v>
      </c>
      <c r="F6615" s="12">
        <v>20</v>
      </c>
      <c r="G6615" s="14">
        <v>30</v>
      </c>
      <c r="H6615" s="12">
        <v>0</v>
      </c>
      <c r="I6615" s="12">
        <v>246</v>
      </c>
      <c r="J6615" s="12">
        <v>0</v>
      </c>
      <c r="K6615" s="12">
        <v>0</v>
      </c>
      <c r="L6615" s="12">
        <v>0</v>
      </c>
      <c r="M6615" s="12">
        <v>0</v>
      </c>
      <c r="N6615" s="12">
        <v>0</v>
      </c>
    </row>
    <row r="6616" spans="1:14">
      <c r="A6616" s="21" t="s">
        <v>1715</v>
      </c>
      <c r="B6616" s="12">
        <v>65</v>
      </c>
      <c r="C6616" s="12">
        <v>96</v>
      </c>
      <c r="D6616" s="12" t="s">
        <v>1716</v>
      </c>
      <c r="E6616" s="12">
        <v>40</v>
      </c>
      <c r="F6616" s="12">
        <v>20</v>
      </c>
      <c r="G6616" s="14">
        <v>30</v>
      </c>
      <c r="H6616" s="12">
        <v>0</v>
      </c>
      <c r="I6616" s="12">
        <v>246</v>
      </c>
      <c r="J6616" s="12">
        <v>0</v>
      </c>
      <c r="K6616" s="12">
        <v>0</v>
      </c>
      <c r="L6616" s="12">
        <v>0</v>
      </c>
      <c r="M6616" s="12">
        <v>0</v>
      </c>
      <c r="N6616" s="12">
        <v>0</v>
      </c>
    </row>
    <row r="6617" spans="1:14">
      <c r="A6617" s="21" t="s">
        <v>1715</v>
      </c>
      <c r="B6617" s="12">
        <v>65</v>
      </c>
      <c r="C6617" s="12">
        <v>96</v>
      </c>
      <c r="D6617" s="12" t="s">
        <v>531</v>
      </c>
      <c r="E6617" s="12">
        <v>40</v>
      </c>
      <c r="F6617" s="12">
        <v>20</v>
      </c>
      <c r="G6617" s="14">
        <v>30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9" spans="1:14">
      <c r="A6619" s="11" t="s">
        <v>1719</v>
      </c>
    </row>
    <row r="6620" spans="1:14">
      <c r="A6620" s="21" t="s">
        <v>1720</v>
      </c>
      <c r="B6620" s="12">
        <v>150</v>
      </c>
      <c r="C6620" s="12">
        <v>150</v>
      </c>
      <c r="D6620" s="12" t="s">
        <v>1716</v>
      </c>
      <c r="E6620" s="12">
        <v>150</v>
      </c>
      <c r="F6620" s="12">
        <v>40</v>
      </c>
      <c r="G6620" s="12">
        <v>80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1" t="s">
        <v>1721</v>
      </c>
      <c r="B6621" s="12">
        <v>150</v>
      </c>
      <c r="C6621" s="12">
        <v>150</v>
      </c>
      <c r="D6621" s="12" t="s">
        <v>531</v>
      </c>
      <c r="E6621" s="12">
        <v>150</v>
      </c>
      <c r="F6621" s="12">
        <v>20</v>
      </c>
      <c r="G6621" s="12">
        <v>80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1" t="s">
        <v>1721</v>
      </c>
      <c r="B6622" s="12">
        <v>150</v>
      </c>
      <c r="C6622" s="12">
        <v>150</v>
      </c>
      <c r="D6622" s="12" t="s">
        <v>1718</v>
      </c>
      <c r="E6622" s="12">
        <v>150</v>
      </c>
      <c r="F6622" s="12">
        <v>3</v>
      </c>
      <c r="G6622" s="12">
        <v>80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1" t="s">
        <v>1721</v>
      </c>
      <c r="B6623" s="12">
        <v>150</v>
      </c>
      <c r="C6623" s="12">
        <v>150</v>
      </c>
      <c r="D6623" s="12" t="s">
        <v>530</v>
      </c>
      <c r="E6623" s="12">
        <v>150</v>
      </c>
      <c r="F6623" s="12">
        <v>3</v>
      </c>
      <c r="G6623" s="12">
        <v>80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1" t="s">
        <v>1720</v>
      </c>
      <c r="B6624" s="12">
        <v>90</v>
      </c>
      <c r="C6624" s="12">
        <v>200</v>
      </c>
      <c r="D6624" s="12" t="s">
        <v>1716</v>
      </c>
      <c r="E6624" s="12">
        <v>40</v>
      </c>
      <c r="F6624" s="12">
        <v>15</v>
      </c>
      <c r="G6624" s="14">
        <v>30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1" t="s">
        <v>1721</v>
      </c>
      <c r="B6625" s="12">
        <v>90</v>
      </c>
      <c r="C6625" s="12">
        <v>200</v>
      </c>
      <c r="D6625" s="12" t="s">
        <v>531</v>
      </c>
      <c r="E6625" s="12">
        <v>40</v>
      </c>
      <c r="F6625" s="12">
        <v>15</v>
      </c>
      <c r="G6625" s="14">
        <v>30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1" t="s">
        <v>1720</v>
      </c>
      <c r="B6626" s="12">
        <v>240</v>
      </c>
      <c r="C6626" s="12">
        <v>230</v>
      </c>
      <c r="D6626" s="12" t="s">
        <v>1716</v>
      </c>
      <c r="E6626" s="12">
        <v>40</v>
      </c>
      <c r="F6626" s="12">
        <v>15</v>
      </c>
      <c r="G6626" s="14">
        <v>30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7" spans="1:14">
      <c r="A6627" s="21" t="s">
        <v>1721</v>
      </c>
      <c r="B6627" s="12">
        <v>240</v>
      </c>
      <c r="C6627" s="12">
        <v>230</v>
      </c>
      <c r="D6627" s="12" t="s">
        <v>531</v>
      </c>
      <c r="E6627" s="12">
        <v>40</v>
      </c>
      <c r="F6627" s="12">
        <v>15</v>
      </c>
      <c r="G6627" s="14">
        <v>30</v>
      </c>
      <c r="H6627" s="12">
        <v>0</v>
      </c>
      <c r="I6627" s="12">
        <v>246</v>
      </c>
      <c r="J6627" s="12">
        <v>0</v>
      </c>
      <c r="K6627" s="12">
        <v>0</v>
      </c>
      <c r="L6627" s="12">
        <v>0</v>
      </c>
      <c r="M6627" s="12">
        <v>0</v>
      </c>
      <c r="N6627" s="12">
        <v>0</v>
      </c>
    </row>
    <row r="6628" spans="1:14">
      <c r="A6628" s="21" t="s">
        <v>1720</v>
      </c>
      <c r="B6628" s="12">
        <v>166</v>
      </c>
      <c r="C6628" s="12">
        <v>166</v>
      </c>
      <c r="D6628" s="12" t="s">
        <v>1716</v>
      </c>
      <c r="E6628" s="12">
        <v>40</v>
      </c>
      <c r="F6628" s="12">
        <v>15</v>
      </c>
      <c r="G6628" s="14">
        <v>30</v>
      </c>
      <c r="H6628" s="12">
        <v>0</v>
      </c>
      <c r="I6628" s="12">
        <v>246</v>
      </c>
      <c r="J6628" s="12">
        <v>0</v>
      </c>
      <c r="K6628" s="12">
        <v>0</v>
      </c>
      <c r="L6628" s="12">
        <v>0</v>
      </c>
      <c r="M6628" s="12">
        <v>0</v>
      </c>
      <c r="N6628" s="12">
        <v>0</v>
      </c>
    </row>
    <row r="6629" spans="1:14">
      <c r="A6629" s="21" t="s">
        <v>1721</v>
      </c>
      <c r="B6629" s="12">
        <v>166</v>
      </c>
      <c r="C6629" s="12">
        <v>166</v>
      </c>
      <c r="D6629" s="12" t="s">
        <v>531</v>
      </c>
      <c r="E6629" s="12">
        <v>40</v>
      </c>
      <c r="F6629" s="12">
        <v>15</v>
      </c>
      <c r="G6629" s="14">
        <v>30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1" t="s">
        <v>1720</v>
      </c>
      <c r="B6630" s="12">
        <v>235</v>
      </c>
      <c r="C6630" s="12">
        <v>62</v>
      </c>
      <c r="D6630" s="12" t="s">
        <v>1716</v>
      </c>
      <c r="E6630" s="12">
        <v>40</v>
      </c>
      <c r="F6630" s="12">
        <v>15</v>
      </c>
      <c r="G6630" s="14">
        <v>30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1" spans="1:14">
      <c r="A6631" s="21" t="s">
        <v>1721</v>
      </c>
      <c r="B6631" s="12">
        <v>235</v>
      </c>
      <c r="C6631" s="12">
        <v>62</v>
      </c>
      <c r="D6631" s="12" t="s">
        <v>531</v>
      </c>
      <c r="E6631" s="12">
        <v>40</v>
      </c>
      <c r="F6631" s="12">
        <v>15</v>
      </c>
      <c r="G6631" s="14">
        <v>30</v>
      </c>
      <c r="H6631" s="12">
        <v>0</v>
      </c>
      <c r="I6631" s="12">
        <v>246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</row>
    <row r="6632" spans="1:14">
      <c r="A6632" s="21" t="s">
        <v>1720</v>
      </c>
      <c r="B6632" s="12">
        <v>140</v>
      </c>
      <c r="C6632" s="12">
        <v>40</v>
      </c>
      <c r="D6632" s="12" t="s">
        <v>1716</v>
      </c>
      <c r="E6632" s="12">
        <v>40</v>
      </c>
      <c r="F6632" s="12">
        <v>15</v>
      </c>
      <c r="G6632" s="14">
        <v>30</v>
      </c>
      <c r="H6632" s="12">
        <v>0</v>
      </c>
      <c r="I6632" s="12">
        <v>246</v>
      </c>
      <c r="J6632" s="12">
        <v>0</v>
      </c>
      <c r="K6632" s="12">
        <v>0</v>
      </c>
      <c r="L6632" s="12">
        <v>0</v>
      </c>
      <c r="M6632" s="12">
        <v>0</v>
      </c>
      <c r="N6632" s="12">
        <v>0</v>
      </c>
    </row>
    <row r="6633" spans="1:14">
      <c r="A6633" s="21" t="s">
        <v>1721</v>
      </c>
      <c r="B6633" s="12">
        <v>140</v>
      </c>
      <c r="C6633" s="12">
        <v>40</v>
      </c>
      <c r="D6633" s="12" t="s">
        <v>531</v>
      </c>
      <c r="E6633" s="12">
        <v>40</v>
      </c>
      <c r="F6633" s="12">
        <v>15</v>
      </c>
      <c r="G6633" s="14">
        <v>30</v>
      </c>
      <c r="H6633" s="12">
        <v>0</v>
      </c>
      <c r="I6633" s="12">
        <v>246</v>
      </c>
      <c r="J6633" s="12">
        <v>0</v>
      </c>
      <c r="K6633" s="12">
        <v>0</v>
      </c>
      <c r="L6633" s="12">
        <v>0</v>
      </c>
      <c r="M6633" s="12">
        <v>0</v>
      </c>
      <c r="N6633" s="12">
        <v>0</v>
      </c>
    </row>
    <row r="6634" spans="1:14">
      <c r="A6634" s="21" t="s">
        <v>1720</v>
      </c>
      <c r="B6634" s="12">
        <v>52</v>
      </c>
      <c r="C6634" s="12">
        <v>62</v>
      </c>
      <c r="D6634" s="12" t="s">
        <v>1716</v>
      </c>
      <c r="E6634" s="12">
        <v>40</v>
      </c>
      <c r="F6634" s="12">
        <v>15</v>
      </c>
      <c r="G6634" s="14">
        <v>30</v>
      </c>
      <c r="H6634" s="12">
        <v>0</v>
      </c>
      <c r="I6634" s="12">
        <v>246</v>
      </c>
      <c r="J6634" s="12">
        <v>0</v>
      </c>
      <c r="K6634" s="12">
        <v>0</v>
      </c>
      <c r="L6634" s="12">
        <v>0</v>
      </c>
      <c r="M6634" s="12">
        <v>0</v>
      </c>
      <c r="N6634" s="12">
        <v>0</v>
      </c>
    </row>
    <row r="6635" spans="1:14">
      <c r="A6635" s="21" t="s">
        <v>1721</v>
      </c>
      <c r="B6635" s="12">
        <v>52</v>
      </c>
      <c r="C6635" s="12">
        <v>62</v>
      </c>
      <c r="D6635" s="12" t="s">
        <v>531</v>
      </c>
      <c r="E6635" s="12">
        <v>40</v>
      </c>
      <c r="F6635" s="12">
        <v>15</v>
      </c>
      <c r="G6635" s="14">
        <v>30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7" spans="1:14">
      <c r="A6637" s="11" t="s">
        <v>1722</v>
      </c>
    </row>
    <row r="6638" spans="1:14">
      <c r="A6638" s="21" t="s">
        <v>1723</v>
      </c>
      <c r="B6638" s="12">
        <v>50</v>
      </c>
      <c r="C6638" s="12">
        <v>50</v>
      </c>
      <c r="D6638" s="12" t="s">
        <v>1716</v>
      </c>
      <c r="E6638" s="12">
        <v>50</v>
      </c>
      <c r="F6638" s="12">
        <v>30</v>
      </c>
      <c r="G6638" s="12">
        <v>80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39" spans="1:14">
      <c r="A6639" s="21" t="s">
        <v>1724</v>
      </c>
      <c r="B6639" s="12">
        <v>50</v>
      </c>
      <c r="C6639" s="12">
        <v>50</v>
      </c>
      <c r="D6639" s="12" t="s">
        <v>531</v>
      </c>
      <c r="E6639" s="12">
        <v>50</v>
      </c>
      <c r="F6639" s="12">
        <v>20</v>
      </c>
      <c r="G6639" s="12">
        <v>80</v>
      </c>
      <c r="H6639" s="12">
        <v>0</v>
      </c>
      <c r="I6639" s="12">
        <v>246</v>
      </c>
      <c r="J6639" s="12">
        <v>0</v>
      </c>
      <c r="K6639" s="12">
        <v>0</v>
      </c>
      <c r="L6639" s="12">
        <v>0</v>
      </c>
      <c r="M6639" s="12">
        <v>0</v>
      </c>
      <c r="N6639" s="12">
        <v>0</v>
      </c>
    </row>
    <row r="6640" spans="1:14">
      <c r="A6640" s="21" t="s">
        <v>1724</v>
      </c>
      <c r="B6640" s="12">
        <v>50</v>
      </c>
      <c r="C6640" s="12">
        <v>50</v>
      </c>
      <c r="D6640" s="12" t="s">
        <v>1718</v>
      </c>
      <c r="E6640" s="12">
        <v>50</v>
      </c>
      <c r="F6640" s="12">
        <v>3</v>
      </c>
      <c r="G6640" s="12">
        <v>80</v>
      </c>
      <c r="H6640" s="12">
        <v>0</v>
      </c>
      <c r="I6640" s="12">
        <v>246</v>
      </c>
      <c r="J6640" s="12">
        <v>0</v>
      </c>
      <c r="K6640" s="12">
        <v>0</v>
      </c>
      <c r="L6640" s="12">
        <v>0</v>
      </c>
      <c r="M6640" s="12">
        <v>0</v>
      </c>
      <c r="N6640" s="12">
        <v>0</v>
      </c>
    </row>
    <row r="6641" spans="1:14">
      <c r="A6641" s="21" t="s">
        <v>1724</v>
      </c>
      <c r="B6641" s="12">
        <v>50</v>
      </c>
      <c r="C6641" s="12">
        <v>50</v>
      </c>
      <c r="D6641" s="12" t="s">
        <v>530</v>
      </c>
      <c r="E6641" s="12">
        <v>50</v>
      </c>
      <c r="F6641" s="12">
        <v>3</v>
      </c>
      <c r="G6641" s="12">
        <v>80</v>
      </c>
      <c r="H6641" s="12">
        <v>0</v>
      </c>
      <c r="I6641" s="12">
        <v>246</v>
      </c>
      <c r="J6641" s="12">
        <v>0</v>
      </c>
      <c r="K6641" s="12">
        <v>0</v>
      </c>
      <c r="L6641" s="12">
        <v>0</v>
      </c>
      <c r="M6641" s="12">
        <v>0</v>
      </c>
      <c r="N6641" s="12">
        <v>0</v>
      </c>
    </row>
    <row r="6642" spans="1:14">
      <c r="A6642" s="21" t="s">
        <v>1723</v>
      </c>
      <c r="B6642" s="12">
        <v>50</v>
      </c>
      <c r="C6642" s="12">
        <v>50</v>
      </c>
      <c r="D6642" s="12" t="s">
        <v>1716</v>
      </c>
      <c r="E6642" s="12">
        <v>50</v>
      </c>
      <c r="F6642" s="12">
        <v>30</v>
      </c>
      <c r="G6642" s="12">
        <v>30</v>
      </c>
      <c r="H6642" s="12">
        <v>0</v>
      </c>
      <c r="I6642" s="12">
        <v>246</v>
      </c>
      <c r="J6642" s="12">
        <v>0</v>
      </c>
      <c r="K6642" s="12">
        <v>0</v>
      </c>
      <c r="L6642" s="12">
        <v>0</v>
      </c>
      <c r="M6642" s="12">
        <v>0</v>
      </c>
      <c r="N6642" s="12">
        <v>0</v>
      </c>
    </row>
    <row r="6643" spans="1:14">
      <c r="A6643" s="21" t="s">
        <v>1724</v>
      </c>
      <c r="B6643" s="12">
        <v>50</v>
      </c>
      <c r="C6643" s="12">
        <v>50</v>
      </c>
      <c r="D6643" s="12" t="s">
        <v>531</v>
      </c>
      <c r="E6643" s="12">
        <v>50</v>
      </c>
      <c r="F6643" s="12">
        <v>20</v>
      </c>
      <c r="G6643" s="12">
        <v>30</v>
      </c>
      <c r="H6643" s="12">
        <v>0</v>
      </c>
      <c r="I6643" s="12">
        <v>246</v>
      </c>
      <c r="J6643" s="12">
        <v>0</v>
      </c>
      <c r="K6643" s="12">
        <v>0</v>
      </c>
      <c r="L6643" s="12">
        <v>0</v>
      </c>
      <c r="M6643" s="12">
        <v>0</v>
      </c>
      <c r="N6643" s="12">
        <v>0</v>
      </c>
    </row>
    <row r="6645" spans="1:14">
      <c r="A6645" s="11" t="s">
        <v>1253</v>
      </c>
    </row>
    <row r="6646" spans="1:14">
      <c r="A6646" s="11" t="s">
        <v>1725</v>
      </c>
    </row>
    <row r="6647" spans="1:14">
      <c r="A6647" s="11" t="s">
        <v>1726</v>
      </c>
    </row>
    <row r="6648" spans="1:14">
      <c r="A6648" s="21" t="s">
        <v>1727</v>
      </c>
      <c r="B6648" s="12">
        <v>100</v>
      </c>
      <c r="C6648" s="12">
        <v>100</v>
      </c>
      <c r="D6648" s="12" t="s">
        <v>527</v>
      </c>
      <c r="E6648" s="12">
        <v>100</v>
      </c>
      <c r="F6648" s="12">
        <v>20</v>
      </c>
      <c r="G6648" s="12">
        <v>80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1" t="s">
        <v>1728</v>
      </c>
      <c r="B6649" s="12">
        <v>100</v>
      </c>
      <c r="C6649" s="12">
        <v>100</v>
      </c>
      <c r="D6649" s="12" t="s">
        <v>525</v>
      </c>
      <c r="E6649" s="12">
        <v>100</v>
      </c>
      <c r="F6649" s="12">
        <v>20</v>
      </c>
      <c r="G6649" s="12">
        <v>80</v>
      </c>
      <c r="H6649" s="12">
        <v>0</v>
      </c>
      <c r="I6649" s="12">
        <v>246</v>
      </c>
      <c r="J6649" s="12">
        <v>0</v>
      </c>
      <c r="K6649" s="12">
        <v>0</v>
      </c>
      <c r="L6649" s="12">
        <v>0</v>
      </c>
      <c r="M6649" s="12">
        <v>0</v>
      </c>
      <c r="N6649" s="12">
        <v>0</v>
      </c>
    </row>
    <row r="6650" spans="1:14">
      <c r="A6650" s="21" t="s">
        <v>1728</v>
      </c>
      <c r="B6650" s="12">
        <v>100</v>
      </c>
      <c r="C6650" s="12">
        <v>100</v>
      </c>
      <c r="D6650" s="12" t="s">
        <v>523</v>
      </c>
      <c r="E6650" s="12">
        <v>100</v>
      </c>
      <c r="F6650" s="12">
        <v>20</v>
      </c>
      <c r="G6650" s="12">
        <v>80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1" t="s">
        <v>1728</v>
      </c>
      <c r="B6651" s="12">
        <v>100</v>
      </c>
      <c r="C6651" s="12">
        <v>100</v>
      </c>
      <c r="D6651" s="12" t="s">
        <v>526</v>
      </c>
      <c r="E6651" s="12">
        <v>100</v>
      </c>
      <c r="F6651" s="12">
        <v>5</v>
      </c>
      <c r="G6651" s="12">
        <v>80</v>
      </c>
      <c r="H6651" s="12">
        <v>0</v>
      </c>
      <c r="I6651" s="12">
        <v>246</v>
      </c>
      <c r="J6651" s="12">
        <v>0</v>
      </c>
      <c r="K6651" s="12">
        <v>0</v>
      </c>
      <c r="L6651" s="12">
        <v>0</v>
      </c>
      <c r="M6651" s="12">
        <v>0</v>
      </c>
      <c r="N6651" s="12">
        <v>0</v>
      </c>
    </row>
    <row r="6652" spans="1:14">
      <c r="A6652" s="21" t="s">
        <v>1728</v>
      </c>
      <c r="B6652" s="12">
        <v>100</v>
      </c>
      <c r="C6652" s="12">
        <v>100</v>
      </c>
      <c r="D6652" s="12" t="s">
        <v>524</v>
      </c>
      <c r="E6652" s="12">
        <v>100</v>
      </c>
      <c r="F6652" s="12">
        <v>5</v>
      </c>
      <c r="G6652" s="12">
        <v>80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3" spans="1:14">
      <c r="A6653" s="21" t="s">
        <v>1728</v>
      </c>
      <c r="B6653" s="12">
        <v>100</v>
      </c>
      <c r="C6653" s="12">
        <v>100</v>
      </c>
      <c r="D6653" s="12" t="s">
        <v>522</v>
      </c>
      <c r="E6653" s="12">
        <v>100</v>
      </c>
      <c r="F6653" s="12">
        <v>5</v>
      </c>
      <c r="G6653" s="12">
        <v>80</v>
      </c>
      <c r="H6653" s="12">
        <v>0</v>
      </c>
      <c r="I6653" s="12">
        <v>246</v>
      </c>
      <c r="J6653" s="12">
        <v>0</v>
      </c>
      <c r="K6653" s="12">
        <v>0</v>
      </c>
      <c r="L6653" s="12">
        <v>0</v>
      </c>
      <c r="M6653" s="12">
        <v>0</v>
      </c>
      <c r="N6653" s="12">
        <v>0</v>
      </c>
    </row>
    <row r="6654" spans="1:14">
      <c r="A6654" s="21"/>
    </row>
    <row r="6655" spans="1:14">
      <c r="A6655" s="21" t="s">
        <v>1727</v>
      </c>
      <c r="B6655" s="12">
        <v>100</v>
      </c>
      <c r="C6655" s="12">
        <v>100</v>
      </c>
      <c r="D6655" s="12" t="s">
        <v>527</v>
      </c>
      <c r="E6655" s="12">
        <v>100</v>
      </c>
      <c r="F6655" s="12">
        <v>30</v>
      </c>
      <c r="G6655" s="12">
        <v>30</v>
      </c>
      <c r="H6655" s="12">
        <v>0</v>
      </c>
      <c r="I6655" s="12">
        <v>246</v>
      </c>
      <c r="J6655" s="12">
        <v>0</v>
      </c>
      <c r="K6655" s="12">
        <v>0</v>
      </c>
      <c r="L6655" s="12">
        <v>0</v>
      </c>
      <c r="M6655" s="12">
        <v>0</v>
      </c>
      <c r="N6655" s="12">
        <v>0</v>
      </c>
    </row>
    <row r="6656" spans="1:14">
      <c r="A6656" s="21" t="s">
        <v>1728</v>
      </c>
      <c r="B6656" s="12">
        <v>100</v>
      </c>
      <c r="C6656" s="12">
        <v>100</v>
      </c>
      <c r="D6656" s="12" t="s">
        <v>525</v>
      </c>
      <c r="E6656" s="12">
        <v>100</v>
      </c>
      <c r="F6656" s="12">
        <v>30</v>
      </c>
      <c r="G6656" s="12">
        <v>30</v>
      </c>
      <c r="H6656" s="12">
        <v>0</v>
      </c>
      <c r="I6656" s="12">
        <v>246</v>
      </c>
      <c r="J6656" s="12">
        <v>0</v>
      </c>
      <c r="K6656" s="12">
        <v>0</v>
      </c>
      <c r="L6656" s="12">
        <v>0</v>
      </c>
      <c r="M6656" s="12">
        <v>0</v>
      </c>
      <c r="N6656" s="12">
        <v>0</v>
      </c>
    </row>
    <row r="6657" spans="1:14">
      <c r="A6657" s="21" t="s">
        <v>1728</v>
      </c>
      <c r="B6657" s="12">
        <v>100</v>
      </c>
      <c r="C6657" s="12">
        <v>100</v>
      </c>
      <c r="D6657" s="12" t="s">
        <v>523</v>
      </c>
      <c r="E6657" s="12">
        <v>100</v>
      </c>
      <c r="F6657" s="12">
        <v>30</v>
      </c>
      <c r="G6657" s="12">
        <v>30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1" t="s">
        <v>1727</v>
      </c>
      <c r="B6658" s="12">
        <v>58</v>
      </c>
      <c r="C6658" s="12">
        <v>130</v>
      </c>
      <c r="D6658" s="12" t="s">
        <v>527</v>
      </c>
      <c r="E6658" s="12">
        <v>30</v>
      </c>
      <c r="F6658" s="12">
        <v>5</v>
      </c>
      <c r="G6658" s="14">
        <v>30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1" t="s">
        <v>1728</v>
      </c>
      <c r="B6659" s="12">
        <v>58</v>
      </c>
      <c r="C6659" s="12">
        <v>130</v>
      </c>
      <c r="D6659" s="12" t="s">
        <v>525</v>
      </c>
      <c r="E6659" s="12">
        <v>30</v>
      </c>
      <c r="F6659" s="12">
        <v>5</v>
      </c>
      <c r="G6659" s="14">
        <v>30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1" t="s">
        <v>1728</v>
      </c>
      <c r="B6660" s="12">
        <v>58</v>
      </c>
      <c r="C6660" s="12">
        <v>130</v>
      </c>
      <c r="D6660" s="12" t="s">
        <v>523</v>
      </c>
      <c r="E6660" s="12">
        <v>30</v>
      </c>
      <c r="F6660" s="12">
        <v>5</v>
      </c>
      <c r="G6660" s="14">
        <v>30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1" t="s">
        <v>1727</v>
      </c>
      <c r="B6661" s="12">
        <v>156</v>
      </c>
      <c r="C6661" s="12">
        <v>138</v>
      </c>
      <c r="D6661" s="12" t="s">
        <v>527</v>
      </c>
      <c r="E6661" s="12">
        <v>30</v>
      </c>
      <c r="F6661" s="12">
        <v>5</v>
      </c>
      <c r="G6661" s="14">
        <v>30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1" t="s">
        <v>1728</v>
      </c>
      <c r="B6662" s="12">
        <v>156</v>
      </c>
      <c r="C6662" s="12">
        <v>138</v>
      </c>
      <c r="D6662" s="12" t="s">
        <v>525</v>
      </c>
      <c r="E6662" s="12">
        <v>30</v>
      </c>
      <c r="F6662" s="12">
        <v>5</v>
      </c>
      <c r="G6662" s="14">
        <v>30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1" t="s">
        <v>1728</v>
      </c>
      <c r="B6663" s="12">
        <v>156</v>
      </c>
      <c r="C6663" s="12">
        <v>138</v>
      </c>
      <c r="D6663" s="12" t="s">
        <v>523</v>
      </c>
      <c r="E6663" s="12">
        <v>30</v>
      </c>
      <c r="F6663" s="12">
        <v>5</v>
      </c>
      <c r="G6663" s="14">
        <v>30</v>
      </c>
      <c r="H6663" s="12">
        <v>0</v>
      </c>
      <c r="I6663" s="12">
        <v>246</v>
      </c>
      <c r="J6663" s="12">
        <v>0</v>
      </c>
      <c r="K6663" s="12">
        <v>0</v>
      </c>
      <c r="L6663" s="12">
        <v>0</v>
      </c>
      <c r="M6663" s="12">
        <v>0</v>
      </c>
      <c r="N6663" s="12">
        <v>0</v>
      </c>
    </row>
    <row r="6664" spans="1:14">
      <c r="A6664" s="21" t="s">
        <v>1727</v>
      </c>
      <c r="B6664" s="12">
        <v>50</v>
      </c>
      <c r="C6664" s="12">
        <v>50</v>
      </c>
      <c r="D6664" s="12" t="s">
        <v>527</v>
      </c>
      <c r="E6664" s="12">
        <v>30</v>
      </c>
      <c r="F6664" s="12">
        <v>5</v>
      </c>
      <c r="G6664" s="14">
        <v>30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5" spans="1:14">
      <c r="A6665" s="21" t="s">
        <v>1728</v>
      </c>
      <c r="B6665" s="12">
        <v>50</v>
      </c>
      <c r="C6665" s="12">
        <v>50</v>
      </c>
      <c r="D6665" s="12" t="s">
        <v>525</v>
      </c>
      <c r="E6665" s="12">
        <v>30</v>
      </c>
      <c r="F6665" s="12">
        <v>5</v>
      </c>
      <c r="G6665" s="14">
        <v>30</v>
      </c>
      <c r="H6665" s="12">
        <v>0</v>
      </c>
      <c r="I6665" s="12">
        <v>246</v>
      </c>
      <c r="J6665" s="12">
        <v>0</v>
      </c>
      <c r="K6665" s="12">
        <v>0</v>
      </c>
      <c r="L6665" s="12">
        <v>0</v>
      </c>
      <c r="M6665" s="12">
        <v>0</v>
      </c>
      <c r="N6665" s="12">
        <v>0</v>
      </c>
    </row>
    <row r="6666" spans="1:14">
      <c r="A6666" s="21" t="s">
        <v>1728</v>
      </c>
      <c r="B6666" s="12">
        <v>50</v>
      </c>
      <c r="C6666" s="12">
        <v>50</v>
      </c>
      <c r="D6666" s="12" t="s">
        <v>523</v>
      </c>
      <c r="E6666" s="12">
        <v>30</v>
      </c>
      <c r="F6666" s="12">
        <v>5</v>
      </c>
      <c r="G6666" s="14">
        <v>30</v>
      </c>
      <c r="H6666" s="12">
        <v>0</v>
      </c>
      <c r="I6666" s="12">
        <v>246</v>
      </c>
      <c r="J6666" s="12">
        <v>0</v>
      </c>
      <c r="K6666" s="12">
        <v>0</v>
      </c>
      <c r="L6666" s="12">
        <v>0</v>
      </c>
      <c r="M6666" s="12">
        <v>0</v>
      </c>
      <c r="N6666" s="12">
        <v>0</v>
      </c>
    </row>
    <row r="6667" spans="1:14">
      <c r="A6667" s="21" t="s">
        <v>1727</v>
      </c>
      <c r="B6667" s="12">
        <v>150</v>
      </c>
      <c r="C6667" s="12">
        <v>50</v>
      </c>
      <c r="D6667" s="12" t="s">
        <v>527</v>
      </c>
      <c r="E6667" s="12">
        <v>30</v>
      </c>
      <c r="F6667" s="12">
        <v>5</v>
      </c>
      <c r="G6667" s="14">
        <v>30</v>
      </c>
      <c r="H6667" s="12">
        <v>0</v>
      </c>
      <c r="I6667" s="12">
        <v>246</v>
      </c>
      <c r="J6667" s="12">
        <v>0</v>
      </c>
      <c r="K6667" s="12">
        <v>0</v>
      </c>
      <c r="L6667" s="12">
        <v>0</v>
      </c>
      <c r="M6667" s="12">
        <v>0</v>
      </c>
      <c r="N6667" s="12">
        <v>0</v>
      </c>
    </row>
    <row r="6668" spans="1:14">
      <c r="A6668" s="21" t="s">
        <v>1728</v>
      </c>
      <c r="B6668" s="12">
        <v>150</v>
      </c>
      <c r="C6668" s="12">
        <v>50</v>
      </c>
      <c r="D6668" s="12" t="s">
        <v>525</v>
      </c>
      <c r="E6668" s="12">
        <v>30</v>
      </c>
      <c r="F6668" s="12">
        <v>5</v>
      </c>
      <c r="G6668" s="14">
        <v>30</v>
      </c>
      <c r="H6668" s="12">
        <v>0</v>
      </c>
      <c r="I6668" s="12">
        <v>246</v>
      </c>
      <c r="J6668" s="12">
        <v>0</v>
      </c>
      <c r="K6668" s="12">
        <v>0</v>
      </c>
      <c r="L6668" s="12">
        <v>0</v>
      </c>
      <c r="M6668" s="12">
        <v>0</v>
      </c>
      <c r="N6668" s="12">
        <v>0</v>
      </c>
    </row>
    <row r="6669" spans="1:14">
      <c r="A6669" s="21" t="s">
        <v>1728</v>
      </c>
      <c r="B6669" s="12">
        <v>150</v>
      </c>
      <c r="C6669" s="12">
        <v>50</v>
      </c>
      <c r="D6669" s="12" t="s">
        <v>523</v>
      </c>
      <c r="E6669" s="12">
        <v>30</v>
      </c>
      <c r="F6669" s="12">
        <v>5</v>
      </c>
      <c r="G6669" s="14">
        <v>30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1" spans="1:14">
      <c r="A6671" s="11" t="s">
        <v>1729</v>
      </c>
    </row>
    <row r="6672" spans="1:14">
      <c r="A6672" s="21" t="s">
        <v>1730</v>
      </c>
      <c r="B6672" s="12">
        <v>150</v>
      </c>
      <c r="C6672" s="12">
        <v>120</v>
      </c>
      <c r="D6672" s="12" t="s">
        <v>527</v>
      </c>
      <c r="E6672" s="12">
        <v>120</v>
      </c>
      <c r="F6672" s="12">
        <v>20</v>
      </c>
      <c r="G6672" s="12">
        <v>80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1" t="s">
        <v>1730</v>
      </c>
      <c r="B6673" s="12">
        <v>150</v>
      </c>
      <c r="C6673" s="12">
        <v>120</v>
      </c>
      <c r="D6673" s="12" t="s">
        <v>525</v>
      </c>
      <c r="E6673" s="12">
        <v>120</v>
      </c>
      <c r="F6673" s="12">
        <v>20</v>
      </c>
      <c r="G6673" s="12">
        <v>80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1" t="s">
        <v>1731</v>
      </c>
      <c r="B6674" s="12">
        <v>150</v>
      </c>
      <c r="C6674" s="12">
        <v>120</v>
      </c>
      <c r="D6674" s="12" t="s">
        <v>523</v>
      </c>
      <c r="E6674" s="12">
        <v>120</v>
      </c>
      <c r="F6674" s="12">
        <v>20</v>
      </c>
      <c r="G6674" s="12">
        <v>80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1" t="s">
        <v>1731</v>
      </c>
      <c r="B6675" s="12">
        <v>150</v>
      </c>
      <c r="C6675" s="12">
        <v>120</v>
      </c>
      <c r="D6675" s="12" t="s">
        <v>529</v>
      </c>
      <c r="E6675" s="12">
        <v>120</v>
      </c>
      <c r="F6675" s="12">
        <v>20</v>
      </c>
      <c r="G6675" s="12">
        <v>80</v>
      </c>
      <c r="H6675" s="12">
        <v>0</v>
      </c>
      <c r="I6675" s="12">
        <v>246</v>
      </c>
      <c r="J6675" s="12">
        <v>0</v>
      </c>
      <c r="K6675" s="12">
        <v>0</v>
      </c>
      <c r="L6675" s="12">
        <v>0</v>
      </c>
      <c r="M6675" s="12">
        <v>0</v>
      </c>
      <c r="N6675" s="12">
        <v>0</v>
      </c>
    </row>
    <row r="6676" spans="1:14">
      <c r="A6676" s="21" t="s">
        <v>1731</v>
      </c>
      <c r="B6676" s="12">
        <v>150</v>
      </c>
      <c r="C6676" s="12">
        <v>120</v>
      </c>
      <c r="D6676" s="12" t="s">
        <v>526</v>
      </c>
      <c r="E6676" s="12">
        <v>120</v>
      </c>
      <c r="F6676" s="12">
        <v>5</v>
      </c>
      <c r="G6676" s="12">
        <v>80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1" t="s">
        <v>1731</v>
      </c>
      <c r="B6677" s="12">
        <v>150</v>
      </c>
      <c r="C6677" s="12">
        <v>120</v>
      </c>
      <c r="D6677" s="12" t="s">
        <v>524</v>
      </c>
      <c r="E6677" s="12">
        <v>120</v>
      </c>
      <c r="F6677" s="12">
        <v>5</v>
      </c>
      <c r="G6677" s="12">
        <v>80</v>
      </c>
      <c r="H6677" s="12">
        <v>0</v>
      </c>
      <c r="I6677" s="12">
        <v>246</v>
      </c>
      <c r="J6677" s="12">
        <v>0</v>
      </c>
      <c r="K6677" s="12">
        <v>0</v>
      </c>
      <c r="L6677" s="12">
        <v>0</v>
      </c>
      <c r="M6677" s="12">
        <v>0</v>
      </c>
      <c r="N6677" s="12">
        <v>0</v>
      </c>
    </row>
    <row r="6678" spans="1:14">
      <c r="A6678" s="21" t="s">
        <v>1731</v>
      </c>
      <c r="B6678" s="12">
        <v>150</v>
      </c>
      <c r="C6678" s="12">
        <v>120</v>
      </c>
      <c r="D6678" s="12" t="s">
        <v>522</v>
      </c>
      <c r="E6678" s="12">
        <v>120</v>
      </c>
      <c r="F6678" s="12">
        <v>5</v>
      </c>
      <c r="G6678" s="12">
        <v>80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79" spans="1:14">
      <c r="A6679" s="21" t="s">
        <v>1731</v>
      </c>
      <c r="B6679" s="12">
        <v>150</v>
      </c>
      <c r="C6679" s="12">
        <v>120</v>
      </c>
      <c r="D6679" s="12" t="s">
        <v>528</v>
      </c>
      <c r="E6679" s="12">
        <v>120</v>
      </c>
      <c r="F6679" s="12">
        <v>5</v>
      </c>
      <c r="G6679" s="12">
        <v>80</v>
      </c>
      <c r="H6679" s="12">
        <v>0</v>
      </c>
      <c r="I6679" s="12">
        <v>246</v>
      </c>
      <c r="J6679" s="12">
        <v>0</v>
      </c>
      <c r="K6679" s="12">
        <v>0</v>
      </c>
      <c r="L6679" s="12">
        <v>0</v>
      </c>
      <c r="M6679" s="12">
        <v>0</v>
      </c>
      <c r="N6679" s="12">
        <v>0</v>
      </c>
    </row>
    <row r="6680" spans="1:14">
      <c r="A6680" s="21"/>
    </row>
    <row r="6681" spans="1:14">
      <c r="A6681" s="21" t="s">
        <v>1730</v>
      </c>
      <c r="B6681" s="12">
        <v>150</v>
      </c>
      <c r="C6681" s="12">
        <v>120</v>
      </c>
      <c r="D6681" s="12" t="s">
        <v>527</v>
      </c>
      <c r="E6681" s="12">
        <v>120</v>
      </c>
      <c r="F6681" s="12">
        <v>40</v>
      </c>
      <c r="G6681" s="12">
        <v>30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1" t="s">
        <v>1730</v>
      </c>
      <c r="B6682" s="12">
        <v>150</v>
      </c>
      <c r="C6682" s="12">
        <v>120</v>
      </c>
      <c r="D6682" s="12" t="s">
        <v>525</v>
      </c>
      <c r="E6682" s="12">
        <v>120</v>
      </c>
      <c r="F6682" s="12">
        <v>40</v>
      </c>
      <c r="G6682" s="12">
        <v>30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1" t="s">
        <v>1731</v>
      </c>
      <c r="B6683" s="12">
        <v>150</v>
      </c>
      <c r="C6683" s="12">
        <v>120</v>
      </c>
      <c r="D6683" s="12" t="s">
        <v>523</v>
      </c>
      <c r="E6683" s="12">
        <v>120</v>
      </c>
      <c r="F6683" s="12">
        <v>40</v>
      </c>
      <c r="G6683" s="12">
        <v>30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1" t="s">
        <v>1731</v>
      </c>
      <c r="B6684" s="12">
        <v>150</v>
      </c>
      <c r="C6684" s="12">
        <v>120</v>
      </c>
      <c r="D6684" s="12" t="s">
        <v>529</v>
      </c>
      <c r="E6684" s="12">
        <v>120</v>
      </c>
      <c r="F6684" s="12">
        <v>40</v>
      </c>
      <c r="G6684" s="12">
        <v>30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1" t="s">
        <v>1730</v>
      </c>
      <c r="B6685" s="12">
        <v>66</v>
      </c>
      <c r="C6685" s="12">
        <v>66</v>
      </c>
      <c r="D6685" s="12" t="s">
        <v>527</v>
      </c>
      <c r="E6685" s="12">
        <v>30</v>
      </c>
      <c r="F6685" s="12">
        <v>5</v>
      </c>
      <c r="G6685" s="12">
        <v>30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1" t="s">
        <v>1730</v>
      </c>
      <c r="B6686" s="12">
        <v>66</v>
      </c>
      <c r="C6686" s="12">
        <v>66</v>
      </c>
      <c r="D6686" s="12" t="s">
        <v>525</v>
      </c>
      <c r="E6686" s="12">
        <v>30</v>
      </c>
      <c r="F6686" s="12">
        <v>5</v>
      </c>
      <c r="G6686" s="12">
        <v>30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1" t="s">
        <v>1731</v>
      </c>
      <c r="B6687" s="12">
        <v>66</v>
      </c>
      <c r="C6687" s="12">
        <v>66</v>
      </c>
      <c r="D6687" s="12" t="s">
        <v>523</v>
      </c>
      <c r="E6687" s="12">
        <v>30</v>
      </c>
      <c r="F6687" s="12">
        <v>5</v>
      </c>
      <c r="G6687" s="12">
        <v>30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1" t="s">
        <v>1731</v>
      </c>
      <c r="B6688" s="12">
        <v>66</v>
      </c>
      <c r="C6688" s="12">
        <v>66</v>
      </c>
      <c r="D6688" s="12" t="s">
        <v>529</v>
      </c>
      <c r="E6688" s="12">
        <v>30</v>
      </c>
      <c r="F6688" s="12">
        <v>5</v>
      </c>
      <c r="G6688" s="12">
        <v>30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1" t="s">
        <v>1730</v>
      </c>
      <c r="B6689" s="12">
        <v>210</v>
      </c>
      <c r="C6689" s="12">
        <v>50</v>
      </c>
      <c r="D6689" s="12" t="s">
        <v>527</v>
      </c>
      <c r="E6689" s="12">
        <v>30</v>
      </c>
      <c r="F6689" s="12">
        <v>5</v>
      </c>
      <c r="G6689" s="12">
        <v>30</v>
      </c>
      <c r="H6689" s="12">
        <v>0</v>
      </c>
      <c r="I6689" s="12">
        <v>246</v>
      </c>
      <c r="J6689" s="12">
        <v>0</v>
      </c>
      <c r="K6689" s="12">
        <v>0</v>
      </c>
      <c r="L6689" s="12">
        <v>0</v>
      </c>
      <c r="M6689" s="12">
        <v>0</v>
      </c>
      <c r="N6689" s="12">
        <v>0</v>
      </c>
    </row>
    <row r="6690" spans="1:14">
      <c r="A6690" s="21" t="s">
        <v>1730</v>
      </c>
      <c r="B6690" s="12">
        <v>210</v>
      </c>
      <c r="C6690" s="12">
        <v>50</v>
      </c>
      <c r="D6690" s="12" t="s">
        <v>525</v>
      </c>
      <c r="E6690" s="12">
        <v>30</v>
      </c>
      <c r="F6690" s="12">
        <v>5</v>
      </c>
      <c r="G6690" s="12">
        <v>30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1" t="s">
        <v>1731</v>
      </c>
      <c r="B6691" s="12">
        <v>210</v>
      </c>
      <c r="C6691" s="12">
        <v>50</v>
      </c>
      <c r="D6691" s="12" t="s">
        <v>523</v>
      </c>
      <c r="E6691" s="12">
        <v>30</v>
      </c>
      <c r="F6691" s="12">
        <v>5</v>
      </c>
      <c r="G6691" s="12">
        <v>30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1" t="s">
        <v>1731</v>
      </c>
      <c r="B6692" s="12">
        <v>210</v>
      </c>
      <c r="C6692" s="12">
        <v>50</v>
      </c>
      <c r="D6692" s="12" t="s">
        <v>529</v>
      </c>
      <c r="E6692" s="12">
        <v>30</v>
      </c>
      <c r="F6692" s="12">
        <v>5</v>
      </c>
      <c r="G6692" s="12">
        <v>30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1" t="s">
        <v>1730</v>
      </c>
      <c r="B6693" s="12">
        <v>100</v>
      </c>
      <c r="C6693" s="12">
        <v>130</v>
      </c>
      <c r="D6693" s="12" t="s">
        <v>527</v>
      </c>
      <c r="E6693" s="12">
        <v>30</v>
      </c>
      <c r="F6693" s="12">
        <v>5</v>
      </c>
      <c r="G6693" s="12">
        <v>30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1" t="s">
        <v>1730</v>
      </c>
      <c r="B6694" s="12">
        <v>100</v>
      </c>
      <c r="C6694" s="12">
        <v>130</v>
      </c>
      <c r="D6694" s="12" t="s">
        <v>525</v>
      </c>
      <c r="E6694" s="12">
        <v>30</v>
      </c>
      <c r="F6694" s="12">
        <v>5</v>
      </c>
      <c r="G6694" s="12">
        <v>30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1" t="s">
        <v>1731</v>
      </c>
      <c r="B6695" s="12">
        <v>100</v>
      </c>
      <c r="C6695" s="12">
        <v>130</v>
      </c>
      <c r="D6695" s="12" t="s">
        <v>523</v>
      </c>
      <c r="E6695" s="12">
        <v>30</v>
      </c>
      <c r="F6695" s="12">
        <v>5</v>
      </c>
      <c r="G6695" s="12">
        <v>30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1" t="s">
        <v>1731</v>
      </c>
      <c r="B6696" s="12">
        <v>100</v>
      </c>
      <c r="C6696" s="12">
        <v>130</v>
      </c>
      <c r="D6696" s="12" t="s">
        <v>529</v>
      </c>
      <c r="E6696" s="12">
        <v>30</v>
      </c>
      <c r="F6696" s="12">
        <v>5</v>
      </c>
      <c r="G6696" s="12">
        <v>30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1" t="s">
        <v>1730</v>
      </c>
      <c r="B6697" s="12">
        <v>215</v>
      </c>
      <c r="C6697" s="12">
        <v>150</v>
      </c>
      <c r="D6697" s="12" t="s">
        <v>527</v>
      </c>
      <c r="E6697" s="12">
        <v>30</v>
      </c>
      <c r="F6697" s="12">
        <v>5</v>
      </c>
      <c r="G6697" s="12">
        <v>30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1" t="s">
        <v>1730</v>
      </c>
      <c r="B6698" s="12">
        <v>215</v>
      </c>
      <c r="C6698" s="12">
        <v>150</v>
      </c>
      <c r="D6698" s="12" t="s">
        <v>525</v>
      </c>
      <c r="E6698" s="12">
        <v>30</v>
      </c>
      <c r="F6698" s="12">
        <v>5</v>
      </c>
      <c r="G6698" s="12">
        <v>30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1" t="s">
        <v>1731</v>
      </c>
      <c r="B6699" s="12">
        <v>215</v>
      </c>
      <c r="C6699" s="12">
        <v>150</v>
      </c>
      <c r="D6699" s="12" t="s">
        <v>523</v>
      </c>
      <c r="E6699" s="12">
        <v>30</v>
      </c>
      <c r="F6699" s="12">
        <v>5</v>
      </c>
      <c r="G6699" s="12">
        <v>30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0" spans="1:14">
      <c r="A6700" s="21" t="s">
        <v>1731</v>
      </c>
      <c r="B6700" s="12">
        <v>215</v>
      </c>
      <c r="C6700" s="12">
        <v>150</v>
      </c>
      <c r="D6700" s="12" t="s">
        <v>529</v>
      </c>
      <c r="E6700" s="12">
        <v>30</v>
      </c>
      <c r="F6700" s="12">
        <v>5</v>
      </c>
      <c r="G6700" s="12">
        <v>30</v>
      </c>
      <c r="H6700" s="12">
        <v>0</v>
      </c>
      <c r="I6700" s="12">
        <v>246</v>
      </c>
      <c r="J6700" s="12">
        <v>0</v>
      </c>
      <c r="K6700" s="12">
        <v>0</v>
      </c>
      <c r="L6700" s="12">
        <v>0</v>
      </c>
      <c r="M6700" s="12">
        <v>0</v>
      </c>
      <c r="N6700" s="12">
        <v>0</v>
      </c>
    </row>
    <row r="6701" spans="1:14">
      <c r="A6701" s="21" t="s">
        <v>1730</v>
      </c>
      <c r="B6701" s="12">
        <v>110</v>
      </c>
      <c r="C6701" s="12">
        <v>200</v>
      </c>
      <c r="D6701" s="12" t="s">
        <v>527</v>
      </c>
      <c r="E6701" s="12">
        <v>30</v>
      </c>
      <c r="F6701" s="12">
        <v>5</v>
      </c>
      <c r="G6701" s="12">
        <v>30</v>
      </c>
      <c r="H6701" s="12">
        <v>0</v>
      </c>
      <c r="I6701" s="12">
        <v>246</v>
      </c>
      <c r="J6701" s="12">
        <v>0</v>
      </c>
      <c r="K6701" s="12">
        <v>0</v>
      </c>
      <c r="L6701" s="12">
        <v>0</v>
      </c>
      <c r="M6701" s="12">
        <v>0</v>
      </c>
      <c r="N6701" s="12">
        <v>0</v>
      </c>
    </row>
    <row r="6702" spans="1:14">
      <c r="A6702" s="21" t="s">
        <v>1730</v>
      </c>
      <c r="B6702" s="12">
        <v>110</v>
      </c>
      <c r="C6702" s="12">
        <v>200</v>
      </c>
      <c r="D6702" s="12" t="s">
        <v>525</v>
      </c>
      <c r="E6702" s="12">
        <v>30</v>
      </c>
      <c r="F6702" s="12">
        <v>5</v>
      </c>
      <c r="G6702" s="12">
        <v>30</v>
      </c>
      <c r="H6702" s="12">
        <v>0</v>
      </c>
      <c r="I6702" s="12">
        <v>246</v>
      </c>
      <c r="J6702" s="12">
        <v>0</v>
      </c>
      <c r="K6702" s="12">
        <v>0</v>
      </c>
      <c r="L6702" s="12">
        <v>0</v>
      </c>
      <c r="M6702" s="12">
        <v>0</v>
      </c>
      <c r="N6702" s="12">
        <v>0</v>
      </c>
    </row>
    <row r="6703" spans="1:14">
      <c r="A6703" s="21" t="s">
        <v>1731</v>
      </c>
      <c r="B6703" s="12">
        <v>110</v>
      </c>
      <c r="C6703" s="12">
        <v>200</v>
      </c>
      <c r="D6703" s="12" t="s">
        <v>523</v>
      </c>
      <c r="E6703" s="12">
        <v>30</v>
      </c>
      <c r="F6703" s="12">
        <v>5</v>
      </c>
      <c r="G6703" s="12">
        <v>30</v>
      </c>
      <c r="H6703" s="12">
        <v>0</v>
      </c>
      <c r="I6703" s="12">
        <v>246</v>
      </c>
      <c r="J6703" s="12">
        <v>0</v>
      </c>
      <c r="K6703" s="12">
        <v>0</v>
      </c>
      <c r="L6703" s="12">
        <v>0</v>
      </c>
      <c r="M6703" s="12">
        <v>0</v>
      </c>
      <c r="N6703" s="12">
        <v>0</v>
      </c>
    </row>
    <row r="6704" spans="1:14">
      <c r="A6704" s="21" t="s">
        <v>1731</v>
      </c>
      <c r="B6704" s="12">
        <v>110</v>
      </c>
      <c r="C6704" s="12">
        <v>200</v>
      </c>
      <c r="D6704" s="12" t="s">
        <v>529</v>
      </c>
      <c r="E6704" s="12">
        <v>30</v>
      </c>
      <c r="F6704" s="12">
        <v>5</v>
      </c>
      <c r="G6704" s="12">
        <v>30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6" spans="1:14">
      <c r="A6706" s="11" t="s">
        <v>1732</v>
      </c>
    </row>
    <row r="6707" spans="1:14">
      <c r="A6707" s="21" t="s">
        <v>1733</v>
      </c>
      <c r="B6707" s="12">
        <v>100</v>
      </c>
      <c r="C6707" s="12">
        <v>100</v>
      </c>
      <c r="D6707" s="12" t="s">
        <v>527</v>
      </c>
      <c r="E6707" s="12">
        <v>100</v>
      </c>
      <c r="F6707" s="12">
        <v>20</v>
      </c>
      <c r="G6707" s="12">
        <v>80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1" t="s">
        <v>1734</v>
      </c>
      <c r="B6708" s="12">
        <v>100</v>
      </c>
      <c r="C6708" s="12">
        <v>100</v>
      </c>
      <c r="D6708" s="12" t="s">
        <v>525</v>
      </c>
      <c r="E6708" s="12">
        <v>100</v>
      </c>
      <c r="F6708" s="12">
        <v>20</v>
      </c>
      <c r="G6708" s="12">
        <v>80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1" t="s">
        <v>1734</v>
      </c>
      <c r="B6709" s="12">
        <v>100</v>
      </c>
      <c r="C6709" s="12">
        <v>100</v>
      </c>
      <c r="D6709" s="12" t="s">
        <v>523</v>
      </c>
      <c r="E6709" s="12">
        <v>100</v>
      </c>
      <c r="F6709" s="12">
        <v>20</v>
      </c>
      <c r="G6709" s="12">
        <v>80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1" t="s">
        <v>1734</v>
      </c>
      <c r="B6710" s="12">
        <v>100</v>
      </c>
      <c r="C6710" s="12">
        <v>100</v>
      </c>
      <c r="D6710" s="12" t="s">
        <v>529</v>
      </c>
      <c r="E6710" s="12">
        <v>100</v>
      </c>
      <c r="F6710" s="12">
        <v>20</v>
      </c>
      <c r="G6710" s="12">
        <v>80</v>
      </c>
      <c r="H6710" s="12">
        <v>0</v>
      </c>
      <c r="I6710" s="12">
        <v>246</v>
      </c>
      <c r="J6710" s="12">
        <v>0</v>
      </c>
      <c r="K6710" s="12">
        <v>0</v>
      </c>
      <c r="L6710" s="12">
        <v>0</v>
      </c>
      <c r="M6710" s="12">
        <v>0</v>
      </c>
      <c r="N6710" s="12">
        <v>0</v>
      </c>
    </row>
    <row r="6711" spans="1:14">
      <c r="A6711" s="21" t="s">
        <v>1734</v>
      </c>
      <c r="B6711" s="12">
        <v>100</v>
      </c>
      <c r="C6711" s="12">
        <v>100</v>
      </c>
      <c r="D6711" s="12" t="s">
        <v>526</v>
      </c>
      <c r="E6711" s="12">
        <v>100</v>
      </c>
      <c r="F6711" s="12">
        <v>5</v>
      </c>
      <c r="G6711" s="12">
        <v>80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1" t="s">
        <v>1734</v>
      </c>
      <c r="B6712" s="12">
        <v>100</v>
      </c>
      <c r="C6712" s="12">
        <v>100</v>
      </c>
      <c r="D6712" s="12" t="s">
        <v>524</v>
      </c>
      <c r="E6712" s="12">
        <v>100</v>
      </c>
      <c r="F6712" s="12">
        <v>5</v>
      </c>
      <c r="G6712" s="12">
        <v>80</v>
      </c>
      <c r="H6712" s="12">
        <v>0</v>
      </c>
      <c r="I6712" s="12">
        <v>246</v>
      </c>
      <c r="J6712" s="12">
        <v>0</v>
      </c>
      <c r="K6712" s="12">
        <v>0</v>
      </c>
      <c r="L6712" s="12">
        <v>0</v>
      </c>
      <c r="M6712" s="12">
        <v>0</v>
      </c>
      <c r="N6712" s="12">
        <v>0</v>
      </c>
    </row>
    <row r="6713" spans="1:14">
      <c r="A6713" s="21" t="s">
        <v>1734</v>
      </c>
      <c r="B6713" s="12">
        <v>100</v>
      </c>
      <c r="C6713" s="12">
        <v>100</v>
      </c>
      <c r="D6713" s="12" t="s">
        <v>522</v>
      </c>
      <c r="E6713" s="12">
        <v>100</v>
      </c>
      <c r="F6713" s="12">
        <v>5</v>
      </c>
      <c r="G6713" s="12">
        <v>80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4" spans="1:14">
      <c r="A6714" s="21" t="s">
        <v>1734</v>
      </c>
      <c r="B6714" s="12">
        <v>100</v>
      </c>
      <c r="C6714" s="12">
        <v>100</v>
      </c>
      <c r="D6714" s="12" t="s">
        <v>528</v>
      </c>
      <c r="E6714" s="12">
        <v>100</v>
      </c>
      <c r="F6714" s="12">
        <v>5</v>
      </c>
      <c r="G6714" s="12">
        <v>80</v>
      </c>
      <c r="H6714" s="12">
        <v>0</v>
      </c>
      <c r="I6714" s="12">
        <v>246</v>
      </c>
      <c r="J6714" s="12">
        <v>0</v>
      </c>
      <c r="K6714" s="12">
        <v>0</v>
      </c>
      <c r="L6714" s="12">
        <v>0</v>
      </c>
      <c r="M6714" s="12">
        <v>0</v>
      </c>
      <c r="N6714" s="12">
        <v>0</v>
      </c>
    </row>
    <row r="6715" spans="1:14">
      <c r="A6715" s="21"/>
    </row>
    <row r="6716" spans="1:14">
      <c r="A6716" s="21" t="s">
        <v>1733</v>
      </c>
      <c r="B6716" s="12">
        <v>100</v>
      </c>
      <c r="C6716" s="12">
        <v>100</v>
      </c>
      <c r="D6716" s="12" t="s">
        <v>527</v>
      </c>
      <c r="E6716" s="12">
        <v>100</v>
      </c>
      <c r="F6716" s="12">
        <v>30</v>
      </c>
      <c r="G6716" s="12">
        <v>30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1" t="s">
        <v>1734</v>
      </c>
      <c r="B6717" s="12">
        <v>100</v>
      </c>
      <c r="C6717" s="12">
        <v>100</v>
      </c>
      <c r="D6717" s="12" t="s">
        <v>525</v>
      </c>
      <c r="E6717" s="12">
        <v>100</v>
      </c>
      <c r="F6717" s="12">
        <v>30</v>
      </c>
      <c r="G6717" s="12">
        <v>30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1" t="s">
        <v>1734</v>
      </c>
      <c r="B6718" s="12">
        <v>100</v>
      </c>
      <c r="C6718" s="12">
        <v>100</v>
      </c>
      <c r="D6718" s="12" t="s">
        <v>523</v>
      </c>
      <c r="E6718" s="12">
        <v>100</v>
      </c>
      <c r="F6718" s="12">
        <v>30</v>
      </c>
      <c r="G6718" s="12">
        <v>30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1" t="s">
        <v>1734</v>
      </c>
      <c r="B6719" s="12">
        <v>100</v>
      </c>
      <c r="C6719" s="12">
        <v>100</v>
      </c>
      <c r="D6719" s="12" t="s">
        <v>529</v>
      </c>
      <c r="E6719" s="12">
        <v>100</v>
      </c>
      <c r="F6719" s="12">
        <v>30</v>
      </c>
      <c r="G6719" s="12">
        <v>30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1" t="s">
        <v>1733</v>
      </c>
      <c r="B6720" s="12">
        <v>50</v>
      </c>
      <c r="C6720" s="12">
        <v>130</v>
      </c>
      <c r="D6720" s="12" t="s">
        <v>527</v>
      </c>
      <c r="E6720" s="12">
        <v>30</v>
      </c>
      <c r="F6720" s="12">
        <v>5</v>
      </c>
      <c r="G6720" s="12">
        <v>30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1" t="s">
        <v>1734</v>
      </c>
      <c r="B6721" s="12">
        <v>50</v>
      </c>
      <c r="C6721" s="12">
        <v>130</v>
      </c>
      <c r="D6721" s="12" t="s">
        <v>525</v>
      </c>
      <c r="E6721" s="12">
        <v>30</v>
      </c>
      <c r="F6721" s="12">
        <v>5</v>
      </c>
      <c r="G6721" s="12">
        <v>30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1" t="s">
        <v>1734</v>
      </c>
      <c r="B6722" s="12">
        <v>50</v>
      </c>
      <c r="C6722" s="12">
        <v>130</v>
      </c>
      <c r="D6722" s="12" t="s">
        <v>523</v>
      </c>
      <c r="E6722" s="12">
        <v>30</v>
      </c>
      <c r="F6722" s="12">
        <v>5</v>
      </c>
      <c r="G6722" s="12">
        <v>30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1" t="s">
        <v>1734</v>
      </c>
      <c r="B6723" s="12">
        <v>50</v>
      </c>
      <c r="C6723" s="12">
        <v>130</v>
      </c>
      <c r="D6723" s="12" t="s">
        <v>529</v>
      </c>
      <c r="E6723" s="12">
        <v>30</v>
      </c>
      <c r="F6723" s="12">
        <v>5</v>
      </c>
      <c r="G6723" s="12">
        <v>30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1" t="s">
        <v>1733</v>
      </c>
      <c r="B6724" s="12">
        <v>150</v>
      </c>
      <c r="C6724" s="12">
        <v>90</v>
      </c>
      <c r="D6724" s="12" t="s">
        <v>527</v>
      </c>
      <c r="E6724" s="12">
        <v>30</v>
      </c>
      <c r="F6724" s="12">
        <v>5</v>
      </c>
      <c r="G6724" s="12">
        <v>30</v>
      </c>
      <c r="H6724" s="12">
        <v>0</v>
      </c>
      <c r="I6724" s="12">
        <v>246</v>
      </c>
      <c r="J6724" s="12">
        <v>0</v>
      </c>
      <c r="K6724" s="12">
        <v>0</v>
      </c>
      <c r="L6724" s="12">
        <v>0</v>
      </c>
      <c r="M6724" s="12">
        <v>0</v>
      </c>
      <c r="N6724" s="12">
        <v>0</v>
      </c>
    </row>
    <row r="6725" spans="1:14">
      <c r="A6725" s="21" t="s">
        <v>1734</v>
      </c>
      <c r="B6725" s="12">
        <v>150</v>
      </c>
      <c r="C6725" s="12">
        <v>90</v>
      </c>
      <c r="D6725" s="12" t="s">
        <v>525</v>
      </c>
      <c r="E6725" s="12">
        <v>30</v>
      </c>
      <c r="F6725" s="12">
        <v>5</v>
      </c>
      <c r="G6725" s="12">
        <v>30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1" t="s">
        <v>1734</v>
      </c>
      <c r="B6726" s="12">
        <v>150</v>
      </c>
      <c r="C6726" s="12">
        <v>90</v>
      </c>
      <c r="D6726" s="12" t="s">
        <v>523</v>
      </c>
      <c r="E6726" s="12">
        <v>30</v>
      </c>
      <c r="F6726" s="12">
        <v>5</v>
      </c>
      <c r="G6726" s="12">
        <v>30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1" t="s">
        <v>1734</v>
      </c>
      <c r="B6727" s="12">
        <v>150</v>
      </c>
      <c r="C6727" s="12">
        <v>90</v>
      </c>
      <c r="D6727" s="12" t="s">
        <v>529</v>
      </c>
      <c r="E6727" s="12">
        <v>30</v>
      </c>
      <c r="F6727" s="12">
        <v>5</v>
      </c>
      <c r="G6727" s="12">
        <v>30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1" t="s">
        <v>1733</v>
      </c>
      <c r="B6728" s="12">
        <v>40</v>
      </c>
      <c r="C6728" s="12">
        <v>30</v>
      </c>
      <c r="D6728" s="12" t="s">
        <v>527</v>
      </c>
      <c r="E6728" s="12">
        <v>30</v>
      </c>
      <c r="F6728" s="12">
        <v>5</v>
      </c>
      <c r="G6728" s="12">
        <v>30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1" t="s">
        <v>1734</v>
      </c>
      <c r="B6729" s="12">
        <v>40</v>
      </c>
      <c r="C6729" s="12">
        <v>30</v>
      </c>
      <c r="D6729" s="12" t="s">
        <v>525</v>
      </c>
      <c r="E6729" s="12">
        <v>30</v>
      </c>
      <c r="F6729" s="12">
        <v>5</v>
      </c>
      <c r="G6729" s="12">
        <v>30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1" t="s">
        <v>1734</v>
      </c>
      <c r="B6730" s="12">
        <v>40</v>
      </c>
      <c r="C6730" s="12">
        <v>30</v>
      </c>
      <c r="D6730" s="12" t="s">
        <v>523</v>
      </c>
      <c r="E6730" s="12">
        <v>30</v>
      </c>
      <c r="F6730" s="12">
        <v>5</v>
      </c>
      <c r="G6730" s="12">
        <v>30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1" spans="1:14">
      <c r="A6731" s="21" t="s">
        <v>1734</v>
      </c>
      <c r="B6731" s="12">
        <v>40</v>
      </c>
      <c r="C6731" s="12">
        <v>30</v>
      </c>
      <c r="D6731" s="12" t="s">
        <v>529</v>
      </c>
      <c r="E6731" s="12">
        <v>30</v>
      </c>
      <c r="F6731" s="12">
        <v>5</v>
      </c>
      <c r="G6731" s="12">
        <v>30</v>
      </c>
      <c r="H6731" s="12">
        <v>0</v>
      </c>
      <c r="I6731" s="12">
        <v>246</v>
      </c>
      <c r="J6731" s="12">
        <v>0</v>
      </c>
      <c r="K6731" s="12">
        <v>0</v>
      </c>
      <c r="L6731" s="12">
        <v>0</v>
      </c>
      <c r="M6731" s="12">
        <v>0</v>
      </c>
      <c r="N6731" s="12">
        <v>0</v>
      </c>
    </row>
    <row r="6732" spans="1:14">
      <c r="A6732" s="21" t="s">
        <v>1733</v>
      </c>
      <c r="B6732" s="12">
        <v>158</v>
      </c>
      <c r="C6732" s="12">
        <v>36</v>
      </c>
      <c r="D6732" s="12" t="s">
        <v>527</v>
      </c>
      <c r="E6732" s="12">
        <v>30</v>
      </c>
      <c r="F6732" s="12">
        <v>5</v>
      </c>
      <c r="G6732" s="12">
        <v>30</v>
      </c>
      <c r="H6732" s="12">
        <v>0</v>
      </c>
      <c r="I6732" s="12">
        <v>246</v>
      </c>
      <c r="J6732" s="12">
        <v>0</v>
      </c>
      <c r="K6732" s="12">
        <v>0</v>
      </c>
      <c r="L6732" s="12">
        <v>0</v>
      </c>
      <c r="M6732" s="12">
        <v>0</v>
      </c>
      <c r="N6732" s="12">
        <v>0</v>
      </c>
    </row>
    <row r="6733" spans="1:14">
      <c r="A6733" s="21" t="s">
        <v>1734</v>
      </c>
      <c r="B6733" s="12">
        <v>158</v>
      </c>
      <c r="C6733" s="12">
        <v>36</v>
      </c>
      <c r="D6733" s="12" t="s">
        <v>525</v>
      </c>
      <c r="E6733" s="12">
        <v>30</v>
      </c>
      <c r="F6733" s="12">
        <v>5</v>
      </c>
      <c r="G6733" s="12">
        <v>30</v>
      </c>
      <c r="H6733" s="12">
        <v>0</v>
      </c>
      <c r="I6733" s="12">
        <v>246</v>
      </c>
      <c r="J6733" s="12">
        <v>0</v>
      </c>
      <c r="K6733" s="12">
        <v>0</v>
      </c>
      <c r="L6733" s="12">
        <v>0</v>
      </c>
      <c r="M6733" s="12">
        <v>0</v>
      </c>
      <c r="N6733" s="12">
        <v>0</v>
      </c>
    </row>
    <row r="6734" spans="1:14">
      <c r="A6734" s="21" t="s">
        <v>1734</v>
      </c>
      <c r="B6734" s="12">
        <v>158</v>
      </c>
      <c r="C6734" s="12">
        <v>36</v>
      </c>
      <c r="D6734" s="12" t="s">
        <v>523</v>
      </c>
      <c r="E6734" s="12">
        <v>30</v>
      </c>
      <c r="F6734" s="12">
        <v>5</v>
      </c>
      <c r="G6734" s="12">
        <v>30</v>
      </c>
      <c r="H6734" s="12">
        <v>0</v>
      </c>
      <c r="I6734" s="12">
        <v>246</v>
      </c>
      <c r="J6734" s="12">
        <v>0</v>
      </c>
      <c r="K6734" s="12">
        <v>0</v>
      </c>
      <c r="L6734" s="12">
        <v>0</v>
      </c>
      <c r="M6734" s="12">
        <v>0</v>
      </c>
      <c r="N6734" s="12">
        <v>0</v>
      </c>
    </row>
    <row r="6735" spans="1:14">
      <c r="A6735" s="21" t="s">
        <v>1734</v>
      </c>
      <c r="B6735" s="12">
        <v>158</v>
      </c>
      <c r="C6735" s="12">
        <v>36</v>
      </c>
      <c r="D6735" s="12" t="s">
        <v>529</v>
      </c>
      <c r="E6735" s="12">
        <v>30</v>
      </c>
      <c r="F6735" s="12">
        <v>5</v>
      </c>
      <c r="G6735" s="12">
        <v>30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7" spans="1:14">
      <c r="A6737" s="11" t="s">
        <v>1735</v>
      </c>
    </row>
    <row r="6738" spans="1:14">
      <c r="A6738" s="21" t="s">
        <v>1736</v>
      </c>
      <c r="B6738" s="12">
        <v>100</v>
      </c>
      <c r="C6738" s="12">
        <v>100</v>
      </c>
      <c r="D6738" s="12" t="s">
        <v>527</v>
      </c>
      <c r="E6738" s="12">
        <v>100</v>
      </c>
      <c r="F6738" s="12">
        <v>20</v>
      </c>
      <c r="G6738" s="12">
        <v>80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1" t="s">
        <v>1737</v>
      </c>
      <c r="B6739" s="12">
        <v>100</v>
      </c>
      <c r="C6739" s="12">
        <v>100</v>
      </c>
      <c r="D6739" s="12" t="s">
        <v>525</v>
      </c>
      <c r="E6739" s="12">
        <v>100</v>
      </c>
      <c r="F6739" s="12">
        <v>20</v>
      </c>
      <c r="G6739" s="12">
        <v>80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1" t="s">
        <v>1737</v>
      </c>
      <c r="B6740" s="12">
        <v>100</v>
      </c>
      <c r="C6740" s="12">
        <v>100</v>
      </c>
      <c r="D6740" s="12" t="s">
        <v>523</v>
      </c>
      <c r="E6740" s="12">
        <v>100</v>
      </c>
      <c r="F6740" s="12">
        <v>20</v>
      </c>
      <c r="G6740" s="12">
        <v>80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1" t="s">
        <v>1737</v>
      </c>
      <c r="B6741" s="12">
        <v>100</v>
      </c>
      <c r="C6741" s="12">
        <v>100</v>
      </c>
      <c r="D6741" s="12" t="s">
        <v>529</v>
      </c>
      <c r="E6741" s="12">
        <v>100</v>
      </c>
      <c r="F6741" s="12">
        <v>20</v>
      </c>
      <c r="G6741" s="12">
        <v>80</v>
      </c>
      <c r="H6741" s="12">
        <v>0</v>
      </c>
      <c r="I6741" s="12">
        <v>246</v>
      </c>
      <c r="J6741" s="12">
        <v>0</v>
      </c>
      <c r="K6741" s="12">
        <v>0</v>
      </c>
      <c r="L6741" s="12">
        <v>0</v>
      </c>
      <c r="M6741" s="12">
        <v>0</v>
      </c>
      <c r="N6741" s="12">
        <v>0</v>
      </c>
    </row>
    <row r="6742" spans="1:14">
      <c r="A6742" s="21" t="s">
        <v>1737</v>
      </c>
      <c r="B6742" s="12">
        <v>100</v>
      </c>
      <c r="C6742" s="12">
        <v>100</v>
      </c>
      <c r="D6742" s="12" t="s">
        <v>526</v>
      </c>
      <c r="E6742" s="12">
        <v>100</v>
      </c>
      <c r="F6742" s="12">
        <v>10</v>
      </c>
      <c r="G6742" s="12">
        <v>80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1" t="s">
        <v>1737</v>
      </c>
      <c r="B6743" s="12">
        <v>100</v>
      </c>
      <c r="C6743" s="12">
        <v>100</v>
      </c>
      <c r="D6743" s="12" t="s">
        <v>524</v>
      </c>
      <c r="E6743" s="12">
        <v>100</v>
      </c>
      <c r="F6743" s="12">
        <v>10</v>
      </c>
      <c r="G6743" s="12">
        <v>80</v>
      </c>
      <c r="H6743" s="12">
        <v>0</v>
      </c>
      <c r="I6743" s="12">
        <v>246</v>
      </c>
      <c r="J6743" s="12">
        <v>0</v>
      </c>
      <c r="K6743" s="12">
        <v>0</v>
      </c>
      <c r="L6743" s="12">
        <v>0</v>
      </c>
      <c r="M6743" s="12">
        <v>0</v>
      </c>
      <c r="N6743" s="12">
        <v>0</v>
      </c>
    </row>
    <row r="6744" spans="1:14">
      <c r="A6744" s="21" t="s">
        <v>1737</v>
      </c>
      <c r="B6744" s="12">
        <v>100</v>
      </c>
      <c r="C6744" s="12">
        <v>100</v>
      </c>
      <c r="D6744" s="12" t="s">
        <v>522</v>
      </c>
      <c r="E6744" s="12">
        <v>100</v>
      </c>
      <c r="F6744" s="12">
        <v>10</v>
      </c>
      <c r="G6744" s="12">
        <v>80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5" spans="1:14">
      <c r="A6745" s="21" t="s">
        <v>1737</v>
      </c>
      <c r="B6745" s="12">
        <v>100</v>
      </c>
      <c r="C6745" s="12">
        <v>100</v>
      </c>
      <c r="D6745" s="12" t="s">
        <v>528</v>
      </c>
      <c r="E6745" s="12">
        <v>100</v>
      </c>
      <c r="F6745" s="12">
        <v>10</v>
      </c>
      <c r="G6745" s="12">
        <v>80</v>
      </c>
      <c r="H6745" s="12">
        <v>0</v>
      </c>
      <c r="I6745" s="12">
        <v>246</v>
      </c>
      <c r="J6745" s="12">
        <v>0</v>
      </c>
      <c r="K6745" s="12">
        <v>0</v>
      </c>
      <c r="L6745" s="12">
        <v>0</v>
      </c>
      <c r="M6745" s="12">
        <v>0</v>
      </c>
      <c r="N6745" s="12">
        <v>0</v>
      </c>
    </row>
    <row r="6746" spans="1:14">
      <c r="A6746" s="21"/>
    </row>
    <row r="6747" spans="1:14">
      <c r="A6747" s="21" t="s">
        <v>1736</v>
      </c>
      <c r="B6747" s="12">
        <v>100</v>
      </c>
      <c r="C6747" s="12">
        <v>100</v>
      </c>
      <c r="D6747" s="12" t="s">
        <v>527</v>
      </c>
      <c r="E6747" s="12">
        <v>100</v>
      </c>
      <c r="F6747" s="12">
        <v>30</v>
      </c>
      <c r="G6747" s="12">
        <v>30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1" t="s">
        <v>1737</v>
      </c>
      <c r="B6748" s="12">
        <v>100</v>
      </c>
      <c r="C6748" s="12">
        <v>100</v>
      </c>
      <c r="D6748" s="12" t="s">
        <v>525</v>
      </c>
      <c r="E6748" s="12">
        <v>100</v>
      </c>
      <c r="F6748" s="12">
        <v>30</v>
      </c>
      <c r="G6748" s="12">
        <v>30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1" t="s">
        <v>1737</v>
      </c>
      <c r="B6749" s="12">
        <v>100</v>
      </c>
      <c r="C6749" s="12">
        <v>100</v>
      </c>
      <c r="D6749" s="12" t="s">
        <v>523</v>
      </c>
      <c r="E6749" s="12">
        <v>100</v>
      </c>
      <c r="F6749" s="12">
        <v>30</v>
      </c>
      <c r="G6749" s="12">
        <v>30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1" t="s">
        <v>1737</v>
      </c>
      <c r="B6750" s="12">
        <v>100</v>
      </c>
      <c r="C6750" s="12">
        <v>100</v>
      </c>
      <c r="D6750" s="12" t="s">
        <v>529</v>
      </c>
      <c r="E6750" s="12">
        <v>100</v>
      </c>
      <c r="F6750" s="12">
        <v>30</v>
      </c>
      <c r="G6750" s="12">
        <v>30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1" t="s">
        <v>1736</v>
      </c>
      <c r="B6751" s="12">
        <v>50</v>
      </c>
      <c r="C6751" s="12">
        <v>145</v>
      </c>
      <c r="D6751" s="12" t="s">
        <v>527</v>
      </c>
      <c r="E6751" s="12">
        <v>30</v>
      </c>
      <c r="F6751" s="12">
        <v>5</v>
      </c>
      <c r="G6751" s="12">
        <v>30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1" t="s">
        <v>1737</v>
      </c>
      <c r="B6752" s="12">
        <v>50</v>
      </c>
      <c r="C6752" s="12">
        <v>145</v>
      </c>
      <c r="D6752" s="12" t="s">
        <v>525</v>
      </c>
      <c r="E6752" s="12">
        <v>30</v>
      </c>
      <c r="F6752" s="12">
        <v>5</v>
      </c>
      <c r="G6752" s="12">
        <v>30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1" t="s">
        <v>1737</v>
      </c>
      <c r="B6753" s="12">
        <v>50</v>
      </c>
      <c r="C6753" s="12">
        <v>145</v>
      </c>
      <c r="D6753" s="12" t="s">
        <v>523</v>
      </c>
      <c r="E6753" s="12">
        <v>30</v>
      </c>
      <c r="F6753" s="12">
        <v>5</v>
      </c>
      <c r="G6753" s="12">
        <v>30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1" t="s">
        <v>1737</v>
      </c>
      <c r="B6754" s="12">
        <v>50</v>
      </c>
      <c r="C6754" s="12">
        <v>145</v>
      </c>
      <c r="D6754" s="12" t="s">
        <v>529</v>
      </c>
      <c r="E6754" s="12">
        <v>30</v>
      </c>
      <c r="F6754" s="12">
        <v>5</v>
      </c>
      <c r="G6754" s="12">
        <v>30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1" t="s">
        <v>1736</v>
      </c>
      <c r="B6755" s="12">
        <v>140</v>
      </c>
      <c r="C6755" s="12">
        <v>135</v>
      </c>
      <c r="D6755" s="12" t="s">
        <v>527</v>
      </c>
      <c r="E6755" s="12">
        <v>30</v>
      </c>
      <c r="F6755" s="12">
        <v>5</v>
      </c>
      <c r="G6755" s="12">
        <v>30</v>
      </c>
      <c r="H6755" s="12">
        <v>0</v>
      </c>
      <c r="I6755" s="12">
        <v>246</v>
      </c>
      <c r="J6755" s="12">
        <v>0</v>
      </c>
      <c r="K6755" s="12">
        <v>0</v>
      </c>
      <c r="L6755" s="12">
        <v>0</v>
      </c>
      <c r="M6755" s="12">
        <v>0</v>
      </c>
      <c r="N6755" s="12">
        <v>0</v>
      </c>
    </row>
    <row r="6756" spans="1:14">
      <c r="A6756" s="21" t="s">
        <v>1737</v>
      </c>
      <c r="B6756" s="12">
        <v>140</v>
      </c>
      <c r="C6756" s="12">
        <v>135</v>
      </c>
      <c r="D6756" s="12" t="s">
        <v>525</v>
      </c>
      <c r="E6756" s="12">
        <v>30</v>
      </c>
      <c r="F6756" s="12">
        <v>5</v>
      </c>
      <c r="G6756" s="12">
        <v>30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1" t="s">
        <v>1737</v>
      </c>
      <c r="B6757" s="12">
        <v>140</v>
      </c>
      <c r="C6757" s="12">
        <v>135</v>
      </c>
      <c r="D6757" s="12" t="s">
        <v>523</v>
      </c>
      <c r="E6757" s="12">
        <v>30</v>
      </c>
      <c r="F6757" s="12">
        <v>5</v>
      </c>
      <c r="G6757" s="12">
        <v>30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1" t="s">
        <v>1737</v>
      </c>
      <c r="B6758" s="12">
        <v>140</v>
      </c>
      <c r="C6758" s="12">
        <v>135</v>
      </c>
      <c r="D6758" s="12" t="s">
        <v>529</v>
      </c>
      <c r="E6758" s="12">
        <v>30</v>
      </c>
      <c r="F6758" s="12">
        <v>5</v>
      </c>
      <c r="G6758" s="12">
        <v>30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1" t="s">
        <v>1736</v>
      </c>
      <c r="B6759" s="12">
        <v>140</v>
      </c>
      <c r="C6759" s="12">
        <v>65</v>
      </c>
      <c r="D6759" s="12" t="s">
        <v>527</v>
      </c>
      <c r="E6759" s="12">
        <v>30</v>
      </c>
      <c r="F6759" s="12">
        <v>5</v>
      </c>
      <c r="G6759" s="12">
        <v>30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1" t="s">
        <v>1737</v>
      </c>
      <c r="B6760" s="12">
        <v>140</v>
      </c>
      <c r="C6760" s="12">
        <v>65</v>
      </c>
      <c r="D6760" s="12" t="s">
        <v>525</v>
      </c>
      <c r="E6760" s="12">
        <v>30</v>
      </c>
      <c r="F6760" s="12">
        <v>5</v>
      </c>
      <c r="G6760" s="12">
        <v>30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1" t="s">
        <v>1737</v>
      </c>
      <c r="B6761" s="12">
        <v>140</v>
      </c>
      <c r="C6761" s="12">
        <v>65</v>
      </c>
      <c r="D6761" s="12" t="s">
        <v>523</v>
      </c>
      <c r="E6761" s="12">
        <v>30</v>
      </c>
      <c r="F6761" s="12">
        <v>5</v>
      </c>
      <c r="G6761" s="12">
        <v>30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2" spans="1:14">
      <c r="A6762" s="21" t="s">
        <v>1737</v>
      </c>
      <c r="B6762" s="12">
        <v>140</v>
      </c>
      <c r="C6762" s="12">
        <v>65</v>
      </c>
      <c r="D6762" s="12" t="s">
        <v>529</v>
      </c>
      <c r="E6762" s="12">
        <v>30</v>
      </c>
      <c r="F6762" s="12">
        <v>5</v>
      </c>
      <c r="G6762" s="12">
        <v>30</v>
      </c>
      <c r="H6762" s="12">
        <v>0</v>
      </c>
      <c r="I6762" s="12">
        <v>246</v>
      </c>
      <c r="J6762" s="12">
        <v>0</v>
      </c>
      <c r="K6762" s="12">
        <v>0</v>
      </c>
      <c r="L6762" s="12">
        <v>0</v>
      </c>
      <c r="M6762" s="12">
        <v>0</v>
      </c>
      <c r="N6762" s="12">
        <v>0</v>
      </c>
    </row>
    <row r="6763" spans="1:14">
      <c r="A6763" s="21" t="s">
        <v>1736</v>
      </c>
      <c r="B6763" s="12">
        <v>66</v>
      </c>
      <c r="C6763" s="12">
        <v>72</v>
      </c>
      <c r="D6763" s="12" t="s">
        <v>527</v>
      </c>
      <c r="E6763" s="12">
        <v>30</v>
      </c>
      <c r="F6763" s="12">
        <v>5</v>
      </c>
      <c r="G6763" s="12">
        <v>30</v>
      </c>
      <c r="H6763" s="12">
        <v>0</v>
      </c>
      <c r="I6763" s="12">
        <v>246</v>
      </c>
      <c r="J6763" s="12">
        <v>0</v>
      </c>
      <c r="K6763" s="12">
        <v>0</v>
      </c>
      <c r="L6763" s="12">
        <v>0</v>
      </c>
      <c r="M6763" s="12">
        <v>0</v>
      </c>
      <c r="N6763" s="12">
        <v>0</v>
      </c>
    </row>
    <row r="6764" spans="1:14">
      <c r="A6764" s="21" t="s">
        <v>1737</v>
      </c>
      <c r="B6764" s="12">
        <v>66</v>
      </c>
      <c r="C6764" s="12">
        <v>72</v>
      </c>
      <c r="D6764" s="12" t="s">
        <v>525</v>
      </c>
      <c r="E6764" s="12">
        <v>30</v>
      </c>
      <c r="F6764" s="12">
        <v>5</v>
      </c>
      <c r="G6764" s="12">
        <v>30</v>
      </c>
      <c r="H6764" s="12">
        <v>0</v>
      </c>
      <c r="I6764" s="12">
        <v>246</v>
      </c>
      <c r="J6764" s="12">
        <v>0</v>
      </c>
      <c r="K6764" s="12">
        <v>0</v>
      </c>
      <c r="L6764" s="12">
        <v>0</v>
      </c>
      <c r="M6764" s="12">
        <v>0</v>
      </c>
      <c r="N6764" s="12">
        <v>0</v>
      </c>
    </row>
    <row r="6765" spans="1:14">
      <c r="A6765" s="21" t="s">
        <v>1737</v>
      </c>
      <c r="B6765" s="12">
        <v>66</v>
      </c>
      <c r="C6765" s="12">
        <v>72</v>
      </c>
      <c r="D6765" s="12" t="s">
        <v>523</v>
      </c>
      <c r="E6765" s="12">
        <v>30</v>
      </c>
      <c r="F6765" s="12">
        <v>5</v>
      </c>
      <c r="G6765" s="12">
        <v>30</v>
      </c>
      <c r="H6765" s="12">
        <v>0</v>
      </c>
      <c r="I6765" s="12">
        <v>246</v>
      </c>
      <c r="J6765" s="12">
        <v>0</v>
      </c>
      <c r="K6765" s="12">
        <v>0</v>
      </c>
      <c r="L6765" s="12">
        <v>0</v>
      </c>
      <c r="M6765" s="12">
        <v>0</v>
      </c>
      <c r="N6765" s="12">
        <v>0</v>
      </c>
    </row>
    <row r="6766" spans="1:14">
      <c r="A6766" s="21" t="s">
        <v>1737</v>
      </c>
      <c r="B6766" s="12">
        <v>66</v>
      </c>
      <c r="C6766" s="12">
        <v>72</v>
      </c>
      <c r="D6766" s="12" t="s">
        <v>529</v>
      </c>
      <c r="E6766" s="12">
        <v>30</v>
      </c>
      <c r="F6766" s="12">
        <v>5</v>
      </c>
      <c r="G6766" s="12">
        <v>30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8" spans="1:14">
      <c r="A6768" s="11" t="s">
        <v>1738</v>
      </c>
    </row>
    <row r="6769" spans="1:14">
      <c r="A6769" s="21" t="s">
        <v>1739</v>
      </c>
      <c r="B6769" s="12">
        <v>150</v>
      </c>
      <c r="C6769" s="12">
        <v>150</v>
      </c>
      <c r="D6769" s="12" t="s">
        <v>527</v>
      </c>
      <c r="E6769" s="12">
        <v>150</v>
      </c>
      <c r="F6769" s="12">
        <v>20</v>
      </c>
      <c r="G6769" s="12">
        <v>80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1" t="s">
        <v>1739</v>
      </c>
      <c r="B6770" s="12">
        <v>150</v>
      </c>
      <c r="C6770" s="12">
        <v>150</v>
      </c>
      <c r="D6770" s="12" t="s">
        <v>525</v>
      </c>
      <c r="E6770" s="12">
        <v>150</v>
      </c>
      <c r="F6770" s="12">
        <v>20</v>
      </c>
      <c r="G6770" s="12">
        <v>80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1" t="s">
        <v>1739</v>
      </c>
      <c r="B6771" s="12">
        <v>150</v>
      </c>
      <c r="C6771" s="12">
        <v>150</v>
      </c>
      <c r="D6771" s="12" t="s">
        <v>523</v>
      </c>
      <c r="E6771" s="12">
        <v>150</v>
      </c>
      <c r="F6771" s="12">
        <v>20</v>
      </c>
      <c r="G6771" s="12">
        <v>80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1" t="s">
        <v>1739</v>
      </c>
      <c r="B6772" s="12">
        <v>150</v>
      </c>
      <c r="C6772" s="12">
        <v>150</v>
      </c>
      <c r="D6772" s="12" t="s">
        <v>529</v>
      </c>
      <c r="E6772" s="12">
        <v>150</v>
      </c>
      <c r="F6772" s="12">
        <v>20</v>
      </c>
      <c r="G6772" s="12">
        <v>80</v>
      </c>
      <c r="H6772" s="12">
        <v>0</v>
      </c>
      <c r="I6772" s="12">
        <v>246</v>
      </c>
      <c r="J6772" s="12">
        <v>0</v>
      </c>
      <c r="K6772" s="12">
        <v>0</v>
      </c>
      <c r="L6772" s="12">
        <v>0</v>
      </c>
      <c r="M6772" s="12">
        <v>0</v>
      </c>
      <c r="N6772" s="12">
        <v>0</v>
      </c>
    </row>
    <row r="6773" spans="1:14">
      <c r="A6773" s="21" t="s">
        <v>1739</v>
      </c>
      <c r="B6773" s="12">
        <v>150</v>
      </c>
      <c r="C6773" s="12">
        <v>150</v>
      </c>
      <c r="D6773" s="12" t="s">
        <v>526</v>
      </c>
      <c r="E6773" s="12">
        <v>150</v>
      </c>
      <c r="F6773" s="12">
        <v>10</v>
      </c>
      <c r="G6773" s="12">
        <v>80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1" t="s">
        <v>1739</v>
      </c>
      <c r="B6774" s="12">
        <v>150</v>
      </c>
      <c r="C6774" s="12">
        <v>150</v>
      </c>
      <c r="D6774" s="12" t="s">
        <v>524</v>
      </c>
      <c r="E6774" s="12">
        <v>150</v>
      </c>
      <c r="F6774" s="12">
        <v>10</v>
      </c>
      <c r="G6774" s="12">
        <v>80</v>
      </c>
      <c r="H6774" s="12">
        <v>0</v>
      </c>
      <c r="I6774" s="12">
        <v>246</v>
      </c>
      <c r="J6774" s="12">
        <v>0</v>
      </c>
      <c r="K6774" s="12">
        <v>0</v>
      </c>
      <c r="L6774" s="12">
        <v>0</v>
      </c>
      <c r="M6774" s="12">
        <v>0</v>
      </c>
      <c r="N6774" s="12">
        <v>0</v>
      </c>
    </row>
    <row r="6775" spans="1:14">
      <c r="A6775" s="21" t="s">
        <v>1740</v>
      </c>
      <c r="B6775" s="12">
        <v>150</v>
      </c>
      <c r="C6775" s="12">
        <v>150</v>
      </c>
      <c r="D6775" s="12" t="s">
        <v>522</v>
      </c>
      <c r="E6775" s="12">
        <v>150</v>
      </c>
      <c r="F6775" s="12">
        <v>10</v>
      </c>
      <c r="G6775" s="12">
        <v>80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6" spans="1:14">
      <c r="A6776" s="21" t="s">
        <v>1739</v>
      </c>
      <c r="B6776" s="12">
        <v>150</v>
      </c>
      <c r="C6776" s="12">
        <v>150</v>
      </c>
      <c r="D6776" s="12" t="s">
        <v>528</v>
      </c>
      <c r="E6776" s="12">
        <v>150</v>
      </c>
      <c r="F6776" s="12">
        <v>10</v>
      </c>
      <c r="G6776" s="12">
        <v>80</v>
      </c>
      <c r="H6776" s="12">
        <v>0</v>
      </c>
      <c r="I6776" s="12">
        <v>246</v>
      </c>
      <c r="J6776" s="12">
        <v>0</v>
      </c>
      <c r="K6776" s="12">
        <v>0</v>
      </c>
      <c r="L6776" s="12">
        <v>0</v>
      </c>
      <c r="M6776" s="12">
        <v>0</v>
      </c>
      <c r="N6776" s="12">
        <v>0</v>
      </c>
    </row>
    <row r="6777" spans="1:14">
      <c r="A6777" s="21"/>
    </row>
    <row r="6778" spans="1:14">
      <c r="A6778" s="21" t="s">
        <v>1739</v>
      </c>
      <c r="B6778" s="12">
        <v>150</v>
      </c>
      <c r="C6778" s="12">
        <v>150</v>
      </c>
      <c r="D6778" s="12" t="s">
        <v>527</v>
      </c>
      <c r="E6778" s="12">
        <v>150</v>
      </c>
      <c r="F6778" s="12">
        <v>40</v>
      </c>
      <c r="G6778" s="12">
        <v>30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1" t="s">
        <v>1739</v>
      </c>
      <c r="B6779" s="12">
        <v>150</v>
      </c>
      <c r="C6779" s="12">
        <v>150</v>
      </c>
      <c r="D6779" s="12" t="s">
        <v>525</v>
      </c>
      <c r="E6779" s="12">
        <v>150</v>
      </c>
      <c r="F6779" s="12">
        <v>40</v>
      </c>
      <c r="G6779" s="12">
        <v>30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1" t="s">
        <v>1739</v>
      </c>
      <c r="B6780" s="12">
        <v>150</v>
      </c>
      <c r="C6780" s="12">
        <v>150</v>
      </c>
      <c r="D6780" s="12" t="s">
        <v>523</v>
      </c>
      <c r="E6780" s="12">
        <v>150</v>
      </c>
      <c r="F6780" s="12">
        <v>40</v>
      </c>
      <c r="G6780" s="12">
        <v>30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1" t="s">
        <v>1739</v>
      </c>
      <c r="B6781" s="12">
        <v>150</v>
      </c>
      <c r="C6781" s="12">
        <v>150</v>
      </c>
      <c r="D6781" s="12" t="s">
        <v>529</v>
      </c>
      <c r="E6781" s="12">
        <v>150</v>
      </c>
      <c r="F6781" s="12">
        <v>40</v>
      </c>
      <c r="G6781" s="12">
        <v>30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1" t="s">
        <v>1739</v>
      </c>
      <c r="B6782" s="12">
        <v>97</v>
      </c>
      <c r="C6782" s="12">
        <v>124</v>
      </c>
      <c r="D6782" s="12" t="s">
        <v>527</v>
      </c>
      <c r="E6782" s="12">
        <v>20</v>
      </c>
      <c r="F6782" s="12">
        <v>10</v>
      </c>
      <c r="G6782" s="12">
        <v>30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1" t="s">
        <v>1739</v>
      </c>
      <c r="B6783" s="12">
        <v>97</v>
      </c>
      <c r="C6783" s="12">
        <v>124</v>
      </c>
      <c r="D6783" s="12" t="s">
        <v>525</v>
      </c>
      <c r="E6783" s="12">
        <v>20</v>
      </c>
      <c r="F6783" s="12">
        <v>10</v>
      </c>
      <c r="G6783" s="12">
        <v>30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1" t="s">
        <v>1739</v>
      </c>
      <c r="B6784" s="12">
        <v>97</v>
      </c>
      <c r="C6784" s="12">
        <v>124</v>
      </c>
      <c r="D6784" s="12" t="s">
        <v>523</v>
      </c>
      <c r="E6784" s="12">
        <v>20</v>
      </c>
      <c r="F6784" s="12">
        <v>10</v>
      </c>
      <c r="G6784" s="12">
        <v>30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1" t="s">
        <v>1739</v>
      </c>
      <c r="B6785" s="12">
        <v>97</v>
      </c>
      <c r="C6785" s="12">
        <v>124</v>
      </c>
      <c r="D6785" s="12" t="s">
        <v>529</v>
      </c>
      <c r="E6785" s="12">
        <v>20</v>
      </c>
      <c r="F6785" s="12">
        <v>10</v>
      </c>
      <c r="G6785" s="12">
        <v>30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1" t="s">
        <v>1739</v>
      </c>
      <c r="B6786" s="12">
        <v>50</v>
      </c>
      <c r="C6786" s="12">
        <v>235</v>
      </c>
      <c r="D6786" s="12" t="s">
        <v>527</v>
      </c>
      <c r="E6786" s="12">
        <v>20</v>
      </c>
      <c r="F6786" s="12">
        <v>10</v>
      </c>
      <c r="G6786" s="12">
        <v>30</v>
      </c>
      <c r="H6786" s="12">
        <v>0</v>
      </c>
      <c r="I6786" s="12">
        <v>246</v>
      </c>
      <c r="J6786" s="12">
        <v>0</v>
      </c>
      <c r="K6786" s="12">
        <v>0</v>
      </c>
      <c r="L6786" s="12">
        <v>0</v>
      </c>
      <c r="M6786" s="12">
        <v>0</v>
      </c>
      <c r="N6786" s="12">
        <v>0</v>
      </c>
    </row>
    <row r="6787" spans="1:14">
      <c r="A6787" s="21" t="s">
        <v>1739</v>
      </c>
      <c r="B6787" s="12">
        <v>50</v>
      </c>
      <c r="C6787" s="12">
        <v>235</v>
      </c>
      <c r="D6787" s="12" t="s">
        <v>525</v>
      </c>
      <c r="E6787" s="12">
        <v>20</v>
      </c>
      <c r="F6787" s="12">
        <v>10</v>
      </c>
      <c r="G6787" s="12">
        <v>30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1" t="s">
        <v>1739</v>
      </c>
      <c r="B6788" s="12">
        <v>50</v>
      </c>
      <c r="C6788" s="12">
        <v>235</v>
      </c>
      <c r="D6788" s="12" t="s">
        <v>523</v>
      </c>
      <c r="E6788" s="12">
        <v>20</v>
      </c>
      <c r="F6788" s="12">
        <v>10</v>
      </c>
      <c r="G6788" s="12">
        <v>30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1" t="s">
        <v>1739</v>
      </c>
      <c r="B6789" s="12">
        <v>50</v>
      </c>
      <c r="C6789" s="12">
        <v>235</v>
      </c>
      <c r="D6789" s="12" t="s">
        <v>529</v>
      </c>
      <c r="E6789" s="12">
        <v>20</v>
      </c>
      <c r="F6789" s="12">
        <v>10</v>
      </c>
      <c r="G6789" s="12">
        <v>30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1" t="s">
        <v>1739</v>
      </c>
      <c r="B6790" s="12">
        <v>200</v>
      </c>
      <c r="C6790" s="12">
        <v>245</v>
      </c>
      <c r="D6790" s="12" t="s">
        <v>527</v>
      </c>
      <c r="E6790" s="12">
        <v>20</v>
      </c>
      <c r="F6790" s="12">
        <v>10</v>
      </c>
      <c r="G6790" s="12">
        <v>30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1" t="s">
        <v>1739</v>
      </c>
      <c r="B6791" s="12">
        <v>200</v>
      </c>
      <c r="C6791" s="12">
        <v>245</v>
      </c>
      <c r="D6791" s="12" t="s">
        <v>525</v>
      </c>
      <c r="E6791" s="12">
        <v>20</v>
      </c>
      <c r="F6791" s="12">
        <v>10</v>
      </c>
      <c r="G6791" s="12">
        <v>30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1" t="s">
        <v>1739</v>
      </c>
      <c r="B6792" s="12">
        <v>200</v>
      </c>
      <c r="C6792" s="12">
        <v>245</v>
      </c>
      <c r="D6792" s="12" t="s">
        <v>523</v>
      </c>
      <c r="E6792" s="12">
        <v>20</v>
      </c>
      <c r="F6792" s="12">
        <v>10</v>
      </c>
      <c r="G6792" s="12">
        <v>30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1" t="s">
        <v>1739</v>
      </c>
      <c r="B6793" s="12">
        <v>200</v>
      </c>
      <c r="C6793" s="12">
        <v>245</v>
      </c>
      <c r="D6793" s="12" t="s">
        <v>529</v>
      </c>
      <c r="E6793" s="12">
        <v>20</v>
      </c>
      <c r="F6793" s="12">
        <v>10</v>
      </c>
      <c r="G6793" s="12">
        <v>30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1" t="s">
        <v>1739</v>
      </c>
      <c r="B6794" s="12">
        <v>235</v>
      </c>
      <c r="C6794" s="12">
        <v>150</v>
      </c>
      <c r="D6794" s="12" t="s">
        <v>527</v>
      </c>
      <c r="E6794" s="12">
        <v>20</v>
      </c>
      <c r="F6794" s="12">
        <v>10</v>
      </c>
      <c r="G6794" s="12">
        <v>30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1" t="s">
        <v>1739</v>
      </c>
      <c r="B6795" s="12">
        <v>235</v>
      </c>
      <c r="C6795" s="12">
        <v>150</v>
      </c>
      <c r="D6795" s="12" t="s">
        <v>525</v>
      </c>
      <c r="E6795" s="12">
        <v>20</v>
      </c>
      <c r="F6795" s="12">
        <v>10</v>
      </c>
      <c r="G6795" s="12">
        <v>30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1" t="s">
        <v>1739</v>
      </c>
      <c r="B6796" s="12">
        <v>235</v>
      </c>
      <c r="C6796" s="12">
        <v>150</v>
      </c>
      <c r="D6796" s="12" t="s">
        <v>523</v>
      </c>
      <c r="E6796" s="12">
        <v>20</v>
      </c>
      <c r="F6796" s="12">
        <v>10</v>
      </c>
      <c r="G6796" s="12">
        <v>30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1" t="s">
        <v>1739</v>
      </c>
      <c r="B6797" s="12">
        <v>235</v>
      </c>
      <c r="C6797" s="12">
        <v>150</v>
      </c>
      <c r="D6797" s="12" t="s">
        <v>529</v>
      </c>
      <c r="E6797" s="12">
        <v>20</v>
      </c>
      <c r="F6797" s="12">
        <v>10</v>
      </c>
      <c r="G6797" s="12">
        <v>30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1" t="s">
        <v>1739</v>
      </c>
      <c r="B6798" s="12">
        <v>162</v>
      </c>
      <c r="C6798" s="12">
        <v>51</v>
      </c>
      <c r="D6798" s="12" t="s">
        <v>527</v>
      </c>
      <c r="E6798" s="12">
        <v>20</v>
      </c>
      <c r="F6798" s="12">
        <v>10</v>
      </c>
      <c r="G6798" s="12">
        <v>30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1" t="s">
        <v>1739</v>
      </c>
      <c r="B6799" s="12">
        <v>162</v>
      </c>
      <c r="C6799" s="12">
        <v>51</v>
      </c>
      <c r="D6799" s="12" t="s">
        <v>525</v>
      </c>
      <c r="E6799" s="12">
        <v>20</v>
      </c>
      <c r="F6799" s="12">
        <v>10</v>
      </c>
      <c r="G6799" s="12">
        <v>30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1" t="s">
        <v>1739</v>
      </c>
      <c r="B6800" s="12">
        <v>162</v>
      </c>
      <c r="C6800" s="12">
        <v>51</v>
      </c>
      <c r="D6800" s="12" t="s">
        <v>523</v>
      </c>
      <c r="E6800" s="12">
        <v>20</v>
      </c>
      <c r="F6800" s="12">
        <v>10</v>
      </c>
      <c r="G6800" s="12">
        <v>30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1" t="s">
        <v>1739</v>
      </c>
      <c r="B6801" s="12">
        <v>162</v>
      </c>
      <c r="C6801" s="12">
        <v>51</v>
      </c>
      <c r="D6801" s="12" t="s">
        <v>529</v>
      </c>
      <c r="E6801" s="12">
        <v>20</v>
      </c>
      <c r="F6801" s="12">
        <v>10</v>
      </c>
      <c r="G6801" s="12">
        <v>30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1" t="s">
        <v>1739</v>
      </c>
      <c r="B6802" s="12">
        <v>260</v>
      </c>
      <c r="C6802" s="12">
        <v>50</v>
      </c>
      <c r="D6802" s="12" t="s">
        <v>527</v>
      </c>
      <c r="E6802" s="12">
        <v>20</v>
      </c>
      <c r="F6802" s="12">
        <v>10</v>
      </c>
      <c r="G6802" s="14">
        <v>30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1" t="s">
        <v>1739</v>
      </c>
      <c r="B6803" s="12">
        <v>260</v>
      </c>
      <c r="C6803" s="12">
        <v>50</v>
      </c>
      <c r="D6803" s="12" t="s">
        <v>525</v>
      </c>
      <c r="E6803" s="12">
        <v>20</v>
      </c>
      <c r="F6803" s="12">
        <v>10</v>
      </c>
      <c r="G6803" s="14">
        <v>30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1" t="s">
        <v>1739</v>
      </c>
      <c r="B6804" s="12">
        <v>260</v>
      </c>
      <c r="C6804" s="12">
        <v>50</v>
      </c>
      <c r="D6804" s="12" t="s">
        <v>523</v>
      </c>
      <c r="E6804" s="12">
        <v>20</v>
      </c>
      <c r="F6804" s="12">
        <v>10</v>
      </c>
      <c r="G6804" s="14">
        <v>30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>
      <c r="A6805" s="21" t="s">
        <v>1739</v>
      </c>
      <c r="B6805" s="12">
        <v>260</v>
      </c>
      <c r="C6805" s="12">
        <v>50</v>
      </c>
      <c r="D6805" s="12" t="s">
        <v>529</v>
      </c>
      <c r="E6805" s="12">
        <v>20</v>
      </c>
      <c r="F6805" s="12">
        <v>10</v>
      </c>
      <c r="G6805" s="14">
        <v>30</v>
      </c>
      <c r="H6805" s="12">
        <v>0</v>
      </c>
      <c r="I6805" s="12">
        <v>246</v>
      </c>
      <c r="J6805" s="12">
        <v>0</v>
      </c>
      <c r="K6805" s="12">
        <v>0</v>
      </c>
      <c r="L6805" s="12">
        <v>0</v>
      </c>
      <c r="M6805" s="12">
        <v>0</v>
      </c>
      <c r="N6805" s="12">
        <v>0</v>
      </c>
    </row>
    <row r="6806" spans="1:14">
      <c r="A6806" s="21" t="s">
        <v>1739</v>
      </c>
      <c r="B6806" s="12">
        <v>260</v>
      </c>
      <c r="C6806" s="12">
        <v>50</v>
      </c>
      <c r="D6806" s="12" t="s">
        <v>527</v>
      </c>
      <c r="E6806" s="12">
        <v>20</v>
      </c>
      <c r="F6806" s="12">
        <v>10</v>
      </c>
      <c r="G6806" s="12">
        <v>120</v>
      </c>
      <c r="H6806" s="12">
        <v>0</v>
      </c>
      <c r="I6806" s="12">
        <v>246</v>
      </c>
      <c r="J6806" s="12">
        <v>0</v>
      </c>
      <c r="K6806" s="12">
        <v>0</v>
      </c>
      <c r="L6806" s="12">
        <v>0</v>
      </c>
      <c r="M6806" s="12">
        <v>0</v>
      </c>
      <c r="N6806" s="12">
        <v>0</v>
      </c>
    </row>
    <row r="6807" spans="1:14">
      <c r="A6807" s="21" t="s">
        <v>1739</v>
      </c>
      <c r="B6807" s="12">
        <v>260</v>
      </c>
      <c r="C6807" s="12">
        <v>50</v>
      </c>
      <c r="D6807" s="12" t="s">
        <v>525</v>
      </c>
      <c r="E6807" s="12">
        <v>20</v>
      </c>
      <c r="F6807" s="12">
        <v>10</v>
      </c>
      <c r="G6807" s="12">
        <v>120</v>
      </c>
      <c r="H6807" s="12">
        <v>0</v>
      </c>
      <c r="I6807" s="12">
        <v>246</v>
      </c>
      <c r="J6807" s="12">
        <v>0</v>
      </c>
      <c r="K6807" s="12">
        <v>0</v>
      </c>
      <c r="L6807" s="12">
        <v>0</v>
      </c>
      <c r="M6807" s="12">
        <v>0</v>
      </c>
      <c r="N6807" s="12">
        <v>0</v>
      </c>
    </row>
    <row r="6808" spans="1:14">
      <c r="A6808" s="21" t="s">
        <v>1739</v>
      </c>
      <c r="B6808" s="12">
        <v>260</v>
      </c>
      <c r="C6808" s="12">
        <v>50</v>
      </c>
      <c r="D6808" s="12" t="s">
        <v>523</v>
      </c>
      <c r="E6808" s="12">
        <v>20</v>
      </c>
      <c r="F6808" s="12">
        <v>10</v>
      </c>
      <c r="G6808" s="12">
        <v>120</v>
      </c>
      <c r="H6808" s="12">
        <v>0</v>
      </c>
      <c r="I6808" s="12">
        <v>246</v>
      </c>
      <c r="J6808" s="12">
        <v>0</v>
      </c>
      <c r="K6808" s="12">
        <v>0</v>
      </c>
      <c r="L6808" s="12">
        <v>0</v>
      </c>
      <c r="M6808" s="12">
        <v>0</v>
      </c>
      <c r="N6808" s="12">
        <v>0</v>
      </c>
    </row>
    <row r="6809" spans="1:14">
      <c r="A6809" s="21" t="s">
        <v>1739</v>
      </c>
      <c r="B6809" s="12">
        <v>260</v>
      </c>
      <c r="C6809" s="12">
        <v>50</v>
      </c>
      <c r="D6809" s="12" t="s">
        <v>529</v>
      </c>
      <c r="E6809" s="12">
        <v>20</v>
      </c>
      <c r="F6809" s="12">
        <v>10</v>
      </c>
      <c r="G6809" s="12">
        <v>120</v>
      </c>
      <c r="H6809" s="12">
        <v>0</v>
      </c>
      <c r="I6809" s="12">
        <v>246</v>
      </c>
      <c r="J6809" s="12">
        <v>0</v>
      </c>
      <c r="K6809" s="12">
        <v>0</v>
      </c>
      <c r="L6809" s="12">
        <v>0</v>
      </c>
      <c r="M6809" s="12">
        <v>0</v>
      </c>
      <c r="N6809" s="12">
        <v>0</v>
      </c>
    </row>
    <row r="6810" spans="1:14" s="18" customFormat="1">
      <c r="A6810" s="17" t="s">
        <v>1739</v>
      </c>
      <c r="B6810" s="18">
        <v>260</v>
      </c>
      <c r="C6810" s="18">
        <v>50</v>
      </c>
      <c r="D6810" s="18" t="s">
        <v>1741</v>
      </c>
      <c r="E6810" s="18">
        <v>10</v>
      </c>
      <c r="F6810" s="18">
        <v>1</v>
      </c>
      <c r="G6810" s="18">
        <v>120</v>
      </c>
      <c r="H6810" s="18">
        <v>0</v>
      </c>
      <c r="I6810" s="18">
        <v>249</v>
      </c>
      <c r="J6810" s="18">
        <v>0</v>
      </c>
      <c r="K6810" s="18">
        <v>0</v>
      </c>
      <c r="L6810" s="12">
        <v>0</v>
      </c>
      <c r="M6810" s="12">
        <v>0</v>
      </c>
      <c r="N6810" s="12">
        <v>0</v>
      </c>
    </row>
    <row r="6812" spans="1:14">
      <c r="A6812" s="11" t="s">
        <v>1253</v>
      </c>
    </row>
    <row r="6813" spans="1:14">
      <c r="A6813" s="11" t="s">
        <v>1742</v>
      </c>
    </row>
    <row r="6814" spans="1:14">
      <c r="A6814" s="11" t="s">
        <v>1743</v>
      </c>
    </row>
    <row r="6815" spans="1:14">
      <c r="A6815" s="21" t="s">
        <v>1744</v>
      </c>
      <c r="B6815" s="12">
        <v>150</v>
      </c>
      <c r="C6815" s="12">
        <v>150</v>
      </c>
      <c r="D6815" s="12" t="s">
        <v>521</v>
      </c>
      <c r="E6815" s="12">
        <v>80</v>
      </c>
      <c r="F6815" s="12">
        <v>20</v>
      </c>
      <c r="G6815" s="12">
        <v>80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1" t="s">
        <v>1745</v>
      </c>
      <c r="B6816" s="12">
        <v>150</v>
      </c>
      <c r="C6816" s="12">
        <v>150</v>
      </c>
      <c r="D6816" s="12" t="s">
        <v>517</v>
      </c>
      <c r="E6816" s="12">
        <v>80</v>
      </c>
      <c r="F6816" s="12">
        <v>20</v>
      </c>
      <c r="G6816" s="12">
        <v>80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1" t="s">
        <v>1745</v>
      </c>
      <c r="B6817" s="12">
        <v>150</v>
      </c>
      <c r="C6817" s="12">
        <v>150</v>
      </c>
      <c r="D6817" s="12" t="s">
        <v>519</v>
      </c>
      <c r="E6817" s="12">
        <v>80</v>
      </c>
      <c r="F6817" s="12">
        <v>20</v>
      </c>
      <c r="G6817" s="12">
        <v>80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1" t="s">
        <v>1745</v>
      </c>
      <c r="B6818" s="12">
        <v>150</v>
      </c>
      <c r="C6818" s="12">
        <v>150</v>
      </c>
      <c r="D6818" s="12" t="s">
        <v>515</v>
      </c>
      <c r="E6818" s="12">
        <v>80</v>
      </c>
      <c r="F6818" s="12">
        <v>20</v>
      </c>
      <c r="G6818" s="12">
        <v>80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>
      <c r="A6819" s="21" t="s">
        <v>1744</v>
      </c>
      <c r="B6819" s="12">
        <v>150</v>
      </c>
      <c r="C6819" s="12">
        <v>150</v>
      </c>
      <c r="D6819" s="12" t="s">
        <v>521</v>
      </c>
      <c r="E6819" s="12">
        <v>150</v>
      </c>
      <c r="F6819" s="12">
        <v>20</v>
      </c>
      <c r="G6819" s="12">
        <v>80</v>
      </c>
      <c r="H6819" s="12">
        <v>0</v>
      </c>
      <c r="I6819" s="12">
        <v>246</v>
      </c>
      <c r="J6819" s="12">
        <v>0</v>
      </c>
      <c r="K6819" s="12">
        <v>0</v>
      </c>
      <c r="L6819" s="12">
        <v>0</v>
      </c>
      <c r="M6819" s="12">
        <v>0</v>
      </c>
      <c r="N6819" s="12">
        <v>0</v>
      </c>
    </row>
    <row r="6820" spans="1:14">
      <c r="A6820" s="21" t="s">
        <v>1745</v>
      </c>
      <c r="B6820" s="12">
        <v>150</v>
      </c>
      <c r="C6820" s="12">
        <v>150</v>
      </c>
      <c r="D6820" s="12" t="s">
        <v>517</v>
      </c>
      <c r="E6820" s="12">
        <v>150</v>
      </c>
      <c r="F6820" s="12">
        <v>20</v>
      </c>
      <c r="G6820" s="12">
        <v>80</v>
      </c>
      <c r="H6820" s="12">
        <v>0</v>
      </c>
      <c r="I6820" s="12">
        <v>246</v>
      </c>
      <c r="J6820" s="12">
        <v>0</v>
      </c>
      <c r="K6820" s="12">
        <v>0</v>
      </c>
      <c r="L6820" s="12">
        <v>0</v>
      </c>
      <c r="M6820" s="12">
        <v>0</v>
      </c>
      <c r="N6820" s="12">
        <v>0</v>
      </c>
    </row>
    <row r="6821" spans="1:14">
      <c r="A6821" s="21" t="s">
        <v>1745</v>
      </c>
      <c r="B6821" s="12">
        <v>150</v>
      </c>
      <c r="C6821" s="12">
        <v>150</v>
      </c>
      <c r="D6821" s="12" t="s">
        <v>519</v>
      </c>
      <c r="E6821" s="12">
        <v>150</v>
      </c>
      <c r="F6821" s="12">
        <v>20</v>
      </c>
      <c r="G6821" s="12">
        <v>80</v>
      </c>
      <c r="H6821" s="12">
        <v>0</v>
      </c>
      <c r="I6821" s="12">
        <v>246</v>
      </c>
      <c r="J6821" s="12">
        <v>0</v>
      </c>
      <c r="K6821" s="12">
        <v>0</v>
      </c>
      <c r="L6821" s="12">
        <v>0</v>
      </c>
      <c r="M6821" s="12">
        <v>0</v>
      </c>
      <c r="N6821" s="12">
        <v>0</v>
      </c>
    </row>
    <row r="6822" spans="1:14">
      <c r="A6822" s="21" t="s">
        <v>1745</v>
      </c>
      <c r="B6822" s="12">
        <v>150</v>
      </c>
      <c r="C6822" s="12">
        <v>150</v>
      </c>
      <c r="D6822" s="12" t="s">
        <v>515</v>
      </c>
      <c r="E6822" s="12">
        <v>150</v>
      </c>
      <c r="F6822" s="12">
        <v>20</v>
      </c>
      <c r="G6822" s="12">
        <v>80</v>
      </c>
      <c r="H6822" s="12">
        <v>0</v>
      </c>
      <c r="I6822" s="12">
        <v>246</v>
      </c>
      <c r="J6822" s="12">
        <v>0</v>
      </c>
      <c r="K6822" s="12">
        <v>0</v>
      </c>
      <c r="L6822" s="12">
        <v>0</v>
      </c>
      <c r="M6822" s="12">
        <v>0</v>
      </c>
      <c r="N6822" s="12">
        <v>0</v>
      </c>
    </row>
    <row r="6823" spans="1:14">
      <c r="A6823" s="21" t="s">
        <v>1745</v>
      </c>
      <c r="B6823" s="12">
        <v>150</v>
      </c>
      <c r="C6823" s="12">
        <v>150</v>
      </c>
      <c r="D6823" s="12" t="s">
        <v>520</v>
      </c>
      <c r="E6823" s="12">
        <v>150</v>
      </c>
      <c r="F6823" s="12">
        <v>2</v>
      </c>
      <c r="G6823" s="12">
        <v>80</v>
      </c>
      <c r="H6823" s="12">
        <v>0</v>
      </c>
      <c r="I6823" s="12">
        <v>246</v>
      </c>
      <c r="J6823" s="12">
        <v>0</v>
      </c>
      <c r="K6823" s="12">
        <v>0</v>
      </c>
      <c r="L6823" s="12">
        <v>0</v>
      </c>
      <c r="M6823" s="12">
        <v>0</v>
      </c>
      <c r="N6823" s="12">
        <v>0</v>
      </c>
    </row>
    <row r="6824" spans="1:14">
      <c r="A6824" s="21" t="s">
        <v>1745</v>
      </c>
      <c r="B6824" s="12">
        <v>150</v>
      </c>
      <c r="C6824" s="12">
        <v>150</v>
      </c>
      <c r="D6824" s="12" t="s">
        <v>516</v>
      </c>
      <c r="E6824" s="12">
        <v>150</v>
      </c>
      <c r="F6824" s="12">
        <v>2</v>
      </c>
      <c r="G6824" s="12">
        <v>80</v>
      </c>
      <c r="H6824" s="12">
        <v>0</v>
      </c>
      <c r="I6824" s="12">
        <v>246</v>
      </c>
      <c r="J6824" s="12">
        <v>0</v>
      </c>
      <c r="K6824" s="12">
        <v>0</v>
      </c>
      <c r="L6824" s="12">
        <v>0</v>
      </c>
      <c r="M6824" s="12">
        <v>0</v>
      </c>
      <c r="N6824" s="12">
        <v>0</v>
      </c>
    </row>
    <row r="6825" spans="1:14">
      <c r="A6825" s="21" t="s">
        <v>1745</v>
      </c>
      <c r="B6825" s="12">
        <v>150</v>
      </c>
      <c r="C6825" s="12">
        <v>150</v>
      </c>
      <c r="D6825" s="12" t="s">
        <v>518</v>
      </c>
      <c r="E6825" s="12">
        <v>150</v>
      </c>
      <c r="F6825" s="12">
        <v>2</v>
      </c>
      <c r="G6825" s="12">
        <v>80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1" t="s">
        <v>1745</v>
      </c>
      <c r="B6826" s="12">
        <v>150</v>
      </c>
      <c r="C6826" s="12">
        <v>150</v>
      </c>
      <c r="D6826" s="12" t="s">
        <v>514</v>
      </c>
      <c r="E6826" s="12">
        <v>150</v>
      </c>
      <c r="F6826" s="12">
        <v>2</v>
      </c>
      <c r="G6826" s="12">
        <v>80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1"/>
    </row>
    <row r="6828" spans="1:14">
      <c r="A6828" s="21" t="s">
        <v>1744</v>
      </c>
      <c r="B6828" s="12">
        <v>150</v>
      </c>
      <c r="C6828" s="12">
        <v>150</v>
      </c>
      <c r="D6828" s="12" t="s">
        <v>521</v>
      </c>
      <c r="E6828" s="12">
        <v>150</v>
      </c>
      <c r="F6828" s="12">
        <v>30</v>
      </c>
      <c r="G6828" s="12">
        <v>30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1" t="s">
        <v>1745</v>
      </c>
      <c r="B6829" s="12">
        <v>150</v>
      </c>
      <c r="C6829" s="12">
        <v>150</v>
      </c>
      <c r="D6829" s="12" t="s">
        <v>517</v>
      </c>
      <c r="E6829" s="12">
        <v>150</v>
      </c>
      <c r="F6829" s="12">
        <v>30</v>
      </c>
      <c r="G6829" s="12">
        <v>30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1" t="s">
        <v>1745</v>
      </c>
      <c r="B6830" s="12">
        <v>150</v>
      </c>
      <c r="C6830" s="12">
        <v>150</v>
      </c>
      <c r="D6830" s="12" t="s">
        <v>519</v>
      </c>
      <c r="E6830" s="12">
        <v>150</v>
      </c>
      <c r="F6830" s="12">
        <v>30</v>
      </c>
      <c r="G6830" s="12">
        <v>30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1" t="s">
        <v>1745</v>
      </c>
      <c r="B6831" s="12">
        <v>150</v>
      </c>
      <c r="C6831" s="12">
        <v>150</v>
      </c>
      <c r="D6831" s="12" t="s">
        <v>515</v>
      </c>
      <c r="E6831" s="12">
        <v>150</v>
      </c>
      <c r="F6831" s="12">
        <v>30</v>
      </c>
      <c r="G6831" s="12">
        <v>30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1" t="s">
        <v>1744</v>
      </c>
      <c r="B6832" s="12">
        <v>52</v>
      </c>
      <c r="C6832" s="12">
        <v>46</v>
      </c>
      <c r="D6832" s="12" t="s">
        <v>521</v>
      </c>
      <c r="E6832" s="12">
        <v>20</v>
      </c>
      <c r="F6832" s="12">
        <v>6</v>
      </c>
      <c r="G6832" s="12">
        <v>30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1" t="s">
        <v>1745</v>
      </c>
      <c r="B6833" s="12">
        <v>52</v>
      </c>
      <c r="C6833" s="12">
        <v>46</v>
      </c>
      <c r="D6833" s="12" t="s">
        <v>517</v>
      </c>
      <c r="E6833" s="12">
        <v>20</v>
      </c>
      <c r="F6833" s="12">
        <v>6</v>
      </c>
      <c r="G6833" s="12">
        <v>30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1" t="s">
        <v>1745</v>
      </c>
      <c r="B6834" s="12">
        <v>52</v>
      </c>
      <c r="C6834" s="12">
        <v>46</v>
      </c>
      <c r="D6834" s="12" t="s">
        <v>519</v>
      </c>
      <c r="E6834" s="12">
        <v>20</v>
      </c>
      <c r="F6834" s="12">
        <v>6</v>
      </c>
      <c r="G6834" s="12">
        <v>30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1" t="s">
        <v>1745</v>
      </c>
      <c r="B6835" s="12">
        <v>52</v>
      </c>
      <c r="C6835" s="12">
        <v>46</v>
      </c>
      <c r="D6835" s="12" t="s">
        <v>515</v>
      </c>
      <c r="E6835" s="12">
        <v>20</v>
      </c>
      <c r="F6835" s="12">
        <v>6</v>
      </c>
      <c r="G6835" s="12">
        <v>30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1" t="s">
        <v>1744</v>
      </c>
      <c r="B6836" s="12">
        <v>240</v>
      </c>
      <c r="C6836" s="12">
        <v>40</v>
      </c>
      <c r="D6836" s="12" t="s">
        <v>521</v>
      </c>
      <c r="E6836" s="12">
        <v>20</v>
      </c>
      <c r="F6836" s="12">
        <v>6</v>
      </c>
      <c r="G6836" s="12">
        <v>30</v>
      </c>
      <c r="H6836" s="12">
        <v>0</v>
      </c>
      <c r="I6836" s="12">
        <v>246</v>
      </c>
      <c r="J6836" s="12">
        <v>0</v>
      </c>
      <c r="K6836" s="12">
        <v>0</v>
      </c>
      <c r="L6836" s="12">
        <v>0</v>
      </c>
      <c r="M6836" s="12">
        <v>0</v>
      </c>
      <c r="N6836" s="12">
        <v>0</v>
      </c>
    </row>
    <row r="6837" spans="1:14">
      <c r="A6837" s="21" t="s">
        <v>1745</v>
      </c>
      <c r="B6837" s="12">
        <v>240</v>
      </c>
      <c r="C6837" s="12">
        <v>40</v>
      </c>
      <c r="D6837" s="12" t="s">
        <v>517</v>
      </c>
      <c r="E6837" s="12">
        <v>20</v>
      </c>
      <c r="F6837" s="12">
        <v>6</v>
      </c>
      <c r="G6837" s="12">
        <v>30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1" t="s">
        <v>1745</v>
      </c>
      <c r="B6838" s="12">
        <v>240</v>
      </c>
      <c r="C6838" s="12">
        <v>40</v>
      </c>
      <c r="D6838" s="12" t="s">
        <v>519</v>
      </c>
      <c r="E6838" s="12">
        <v>20</v>
      </c>
      <c r="F6838" s="12">
        <v>6</v>
      </c>
      <c r="G6838" s="12">
        <v>30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1" t="s">
        <v>1745</v>
      </c>
      <c r="B6839" s="12">
        <v>240</v>
      </c>
      <c r="C6839" s="12">
        <v>40</v>
      </c>
      <c r="D6839" s="12" t="s">
        <v>515</v>
      </c>
      <c r="E6839" s="12">
        <v>20</v>
      </c>
      <c r="F6839" s="12">
        <v>6</v>
      </c>
      <c r="G6839" s="12">
        <v>30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1" t="s">
        <v>1744</v>
      </c>
      <c r="B6840" s="12">
        <v>238</v>
      </c>
      <c r="C6840" s="12">
        <v>135</v>
      </c>
      <c r="D6840" s="12" t="s">
        <v>521</v>
      </c>
      <c r="E6840" s="12">
        <v>20</v>
      </c>
      <c r="F6840" s="12">
        <v>6</v>
      </c>
      <c r="G6840" s="12">
        <v>30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1" t="s">
        <v>1745</v>
      </c>
      <c r="B6841" s="12">
        <v>238</v>
      </c>
      <c r="C6841" s="12">
        <v>135</v>
      </c>
      <c r="D6841" s="12" t="s">
        <v>517</v>
      </c>
      <c r="E6841" s="12">
        <v>20</v>
      </c>
      <c r="F6841" s="12">
        <v>6</v>
      </c>
      <c r="G6841" s="12">
        <v>30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1" t="s">
        <v>1745</v>
      </c>
      <c r="B6842" s="12">
        <v>238</v>
      </c>
      <c r="C6842" s="12">
        <v>135</v>
      </c>
      <c r="D6842" s="12" t="s">
        <v>519</v>
      </c>
      <c r="E6842" s="12">
        <v>20</v>
      </c>
      <c r="F6842" s="12">
        <v>6</v>
      </c>
      <c r="G6842" s="12">
        <v>30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1" t="s">
        <v>1745</v>
      </c>
      <c r="B6843" s="12">
        <v>238</v>
      </c>
      <c r="C6843" s="12">
        <v>135</v>
      </c>
      <c r="D6843" s="12" t="s">
        <v>515</v>
      </c>
      <c r="E6843" s="12">
        <v>20</v>
      </c>
      <c r="F6843" s="12">
        <v>6</v>
      </c>
      <c r="G6843" s="12">
        <v>30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1" t="s">
        <v>1744</v>
      </c>
      <c r="B6844" s="12">
        <v>160</v>
      </c>
      <c r="C6844" s="12">
        <v>240</v>
      </c>
      <c r="D6844" s="12" t="s">
        <v>521</v>
      </c>
      <c r="E6844" s="12">
        <v>20</v>
      </c>
      <c r="F6844" s="12">
        <v>6</v>
      </c>
      <c r="G6844" s="12">
        <v>30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1" t="s">
        <v>1745</v>
      </c>
      <c r="B6845" s="12">
        <v>160</v>
      </c>
      <c r="C6845" s="12">
        <v>240</v>
      </c>
      <c r="D6845" s="12" t="s">
        <v>517</v>
      </c>
      <c r="E6845" s="12">
        <v>20</v>
      </c>
      <c r="F6845" s="12">
        <v>6</v>
      </c>
      <c r="G6845" s="12">
        <v>30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1" t="s">
        <v>1745</v>
      </c>
      <c r="B6846" s="12">
        <v>160</v>
      </c>
      <c r="C6846" s="12">
        <v>240</v>
      </c>
      <c r="D6846" s="12" t="s">
        <v>519</v>
      </c>
      <c r="E6846" s="12">
        <v>20</v>
      </c>
      <c r="F6846" s="12">
        <v>6</v>
      </c>
      <c r="G6846" s="12">
        <v>30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7" spans="1:14">
      <c r="A6847" s="21" t="s">
        <v>1745</v>
      </c>
      <c r="B6847" s="12">
        <v>160</v>
      </c>
      <c r="C6847" s="12">
        <v>240</v>
      </c>
      <c r="D6847" s="12" t="s">
        <v>515</v>
      </c>
      <c r="E6847" s="12">
        <v>20</v>
      </c>
      <c r="F6847" s="12">
        <v>6</v>
      </c>
      <c r="G6847" s="12">
        <v>30</v>
      </c>
      <c r="H6847" s="12">
        <v>0</v>
      </c>
      <c r="I6847" s="12">
        <v>246</v>
      </c>
      <c r="J6847" s="12">
        <v>0</v>
      </c>
      <c r="K6847" s="12">
        <v>0</v>
      </c>
      <c r="L6847" s="12">
        <v>0</v>
      </c>
      <c r="M6847" s="12">
        <v>0</v>
      </c>
      <c r="N6847" s="12">
        <v>0</v>
      </c>
    </row>
    <row r="6848" spans="1:14">
      <c r="A6848" s="21" t="s">
        <v>1744</v>
      </c>
      <c r="B6848" s="12">
        <v>58</v>
      </c>
      <c r="C6848" s="12">
        <v>227</v>
      </c>
      <c r="D6848" s="12" t="s">
        <v>521</v>
      </c>
      <c r="E6848" s="12">
        <v>20</v>
      </c>
      <c r="F6848" s="12">
        <v>6</v>
      </c>
      <c r="G6848" s="12">
        <v>30</v>
      </c>
      <c r="H6848" s="12">
        <v>0</v>
      </c>
      <c r="I6848" s="12">
        <v>246</v>
      </c>
      <c r="J6848" s="12">
        <v>0</v>
      </c>
      <c r="K6848" s="12">
        <v>0</v>
      </c>
      <c r="L6848" s="12">
        <v>0</v>
      </c>
      <c r="M6848" s="12">
        <v>0</v>
      </c>
      <c r="N6848" s="12">
        <v>0</v>
      </c>
    </row>
    <row r="6849" spans="1:14">
      <c r="A6849" s="21" t="s">
        <v>1745</v>
      </c>
      <c r="B6849" s="12">
        <v>58</v>
      </c>
      <c r="C6849" s="12">
        <v>227</v>
      </c>
      <c r="D6849" s="12" t="s">
        <v>517</v>
      </c>
      <c r="E6849" s="12">
        <v>20</v>
      </c>
      <c r="F6849" s="12">
        <v>6</v>
      </c>
      <c r="G6849" s="12">
        <v>30</v>
      </c>
      <c r="H6849" s="12">
        <v>0</v>
      </c>
      <c r="I6849" s="12">
        <v>246</v>
      </c>
      <c r="J6849" s="12">
        <v>0</v>
      </c>
      <c r="K6849" s="12">
        <v>0</v>
      </c>
      <c r="L6849" s="12">
        <v>0</v>
      </c>
      <c r="M6849" s="12">
        <v>0</v>
      </c>
      <c r="N6849" s="12">
        <v>0</v>
      </c>
    </row>
    <row r="6850" spans="1:14">
      <c r="A6850" s="21" t="s">
        <v>1745</v>
      </c>
      <c r="B6850" s="12">
        <v>58</v>
      </c>
      <c r="C6850" s="12">
        <v>227</v>
      </c>
      <c r="D6850" s="12" t="s">
        <v>519</v>
      </c>
      <c r="E6850" s="12">
        <v>20</v>
      </c>
      <c r="F6850" s="12">
        <v>6</v>
      </c>
      <c r="G6850" s="12">
        <v>30</v>
      </c>
      <c r="H6850" s="12">
        <v>0</v>
      </c>
      <c r="I6850" s="12">
        <v>246</v>
      </c>
      <c r="J6850" s="12">
        <v>0</v>
      </c>
      <c r="K6850" s="12">
        <v>0</v>
      </c>
      <c r="L6850" s="12">
        <v>0</v>
      </c>
      <c r="M6850" s="12">
        <v>0</v>
      </c>
      <c r="N6850" s="12">
        <v>0</v>
      </c>
    </row>
    <row r="6851" spans="1:14">
      <c r="A6851" s="21" t="s">
        <v>1745</v>
      </c>
      <c r="B6851" s="12">
        <v>58</v>
      </c>
      <c r="C6851" s="12">
        <v>227</v>
      </c>
      <c r="D6851" s="12" t="s">
        <v>515</v>
      </c>
      <c r="E6851" s="12">
        <v>20</v>
      </c>
      <c r="F6851" s="12">
        <v>6</v>
      </c>
      <c r="G6851" s="12">
        <v>30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3" spans="1:14">
      <c r="A6853" s="11" t="s">
        <v>1746</v>
      </c>
    </row>
    <row r="6854" spans="1:14">
      <c r="A6854" s="21" t="s">
        <v>1747</v>
      </c>
      <c r="B6854" s="12">
        <v>150</v>
      </c>
      <c r="C6854" s="12">
        <v>150</v>
      </c>
      <c r="D6854" s="12" t="s">
        <v>521</v>
      </c>
      <c r="E6854" s="12">
        <v>80</v>
      </c>
      <c r="F6854" s="12">
        <v>20</v>
      </c>
      <c r="G6854" s="12">
        <v>80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1" t="s">
        <v>1748</v>
      </c>
      <c r="B6855" s="12">
        <v>150</v>
      </c>
      <c r="C6855" s="12">
        <v>150</v>
      </c>
      <c r="D6855" s="12" t="s">
        <v>517</v>
      </c>
      <c r="E6855" s="12">
        <v>80</v>
      </c>
      <c r="F6855" s="12">
        <v>20</v>
      </c>
      <c r="G6855" s="12">
        <v>80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1" t="s">
        <v>1748</v>
      </c>
      <c r="B6856" s="12">
        <v>150</v>
      </c>
      <c r="C6856" s="12">
        <v>150</v>
      </c>
      <c r="D6856" s="12" t="s">
        <v>519</v>
      </c>
      <c r="E6856" s="12">
        <v>80</v>
      </c>
      <c r="F6856" s="12">
        <v>20</v>
      </c>
      <c r="G6856" s="12">
        <v>80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1" t="s">
        <v>1748</v>
      </c>
      <c r="B6857" s="12">
        <v>150</v>
      </c>
      <c r="C6857" s="12">
        <v>150</v>
      </c>
      <c r="D6857" s="12" t="s">
        <v>515</v>
      </c>
      <c r="E6857" s="12">
        <v>80</v>
      </c>
      <c r="F6857" s="12">
        <v>20</v>
      </c>
      <c r="G6857" s="12">
        <v>80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1" t="s">
        <v>1747</v>
      </c>
      <c r="B6858" s="12">
        <v>150</v>
      </c>
      <c r="C6858" s="12">
        <v>150</v>
      </c>
      <c r="D6858" s="12" t="s">
        <v>521</v>
      </c>
      <c r="E6858" s="12">
        <v>150</v>
      </c>
      <c r="F6858" s="12">
        <v>20</v>
      </c>
      <c r="G6858" s="12">
        <v>80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1" t="s">
        <v>1748</v>
      </c>
      <c r="B6859" s="12">
        <v>150</v>
      </c>
      <c r="C6859" s="12">
        <v>150</v>
      </c>
      <c r="D6859" s="12" t="s">
        <v>517</v>
      </c>
      <c r="E6859" s="12">
        <v>150</v>
      </c>
      <c r="F6859" s="12">
        <v>20</v>
      </c>
      <c r="G6859" s="12">
        <v>80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1" t="s">
        <v>1748</v>
      </c>
      <c r="B6860" s="12">
        <v>150</v>
      </c>
      <c r="C6860" s="12">
        <v>150</v>
      </c>
      <c r="D6860" s="12" t="s">
        <v>519</v>
      </c>
      <c r="E6860" s="12">
        <v>150</v>
      </c>
      <c r="F6860" s="12">
        <v>20</v>
      </c>
      <c r="G6860" s="12">
        <v>80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1" spans="1:14">
      <c r="A6861" s="21" t="s">
        <v>1748</v>
      </c>
      <c r="B6861" s="12">
        <v>150</v>
      </c>
      <c r="C6861" s="12">
        <v>150</v>
      </c>
      <c r="D6861" s="12" t="s">
        <v>515</v>
      </c>
      <c r="E6861" s="12">
        <v>150</v>
      </c>
      <c r="F6861" s="12">
        <v>20</v>
      </c>
      <c r="G6861" s="12">
        <v>80</v>
      </c>
      <c r="H6861" s="12">
        <v>0</v>
      </c>
      <c r="I6861" s="12">
        <v>246</v>
      </c>
      <c r="J6861" s="12">
        <v>0</v>
      </c>
      <c r="K6861" s="12">
        <v>0</v>
      </c>
      <c r="L6861" s="12">
        <v>0</v>
      </c>
      <c r="M6861" s="12">
        <v>0</v>
      </c>
      <c r="N6861" s="12">
        <v>0</v>
      </c>
    </row>
    <row r="6862" spans="1:14">
      <c r="A6862" s="21" t="s">
        <v>1748</v>
      </c>
      <c r="B6862" s="12">
        <v>150</v>
      </c>
      <c r="C6862" s="12">
        <v>150</v>
      </c>
      <c r="D6862" s="12" t="s">
        <v>520</v>
      </c>
      <c r="E6862" s="12">
        <v>150</v>
      </c>
      <c r="F6862" s="12">
        <v>2</v>
      </c>
      <c r="G6862" s="12">
        <v>80</v>
      </c>
      <c r="H6862" s="12">
        <v>0</v>
      </c>
      <c r="I6862" s="12">
        <v>246</v>
      </c>
      <c r="J6862" s="12">
        <v>0</v>
      </c>
      <c r="K6862" s="12">
        <v>0</v>
      </c>
      <c r="L6862" s="12">
        <v>0</v>
      </c>
      <c r="M6862" s="12">
        <v>0</v>
      </c>
      <c r="N6862" s="12">
        <v>0</v>
      </c>
    </row>
    <row r="6863" spans="1:14">
      <c r="A6863" s="21" t="s">
        <v>1748</v>
      </c>
      <c r="B6863" s="12">
        <v>150</v>
      </c>
      <c r="C6863" s="12">
        <v>150</v>
      </c>
      <c r="D6863" s="12" t="s">
        <v>516</v>
      </c>
      <c r="E6863" s="12">
        <v>150</v>
      </c>
      <c r="F6863" s="12">
        <v>2</v>
      </c>
      <c r="G6863" s="12">
        <v>80</v>
      </c>
      <c r="H6863" s="12">
        <v>0</v>
      </c>
      <c r="I6863" s="12">
        <v>246</v>
      </c>
      <c r="J6863" s="12">
        <v>0</v>
      </c>
      <c r="K6863" s="12">
        <v>0</v>
      </c>
      <c r="L6863" s="12">
        <v>0</v>
      </c>
      <c r="M6863" s="12">
        <v>0</v>
      </c>
      <c r="N6863" s="12">
        <v>0</v>
      </c>
    </row>
    <row r="6864" spans="1:14">
      <c r="A6864" s="21" t="s">
        <v>1748</v>
      </c>
      <c r="B6864" s="12">
        <v>150</v>
      </c>
      <c r="C6864" s="12">
        <v>150</v>
      </c>
      <c r="D6864" s="12" t="s">
        <v>518</v>
      </c>
      <c r="E6864" s="12">
        <v>150</v>
      </c>
      <c r="F6864" s="12">
        <v>2</v>
      </c>
      <c r="G6864" s="12">
        <v>80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1" t="s">
        <v>1748</v>
      </c>
      <c r="B6865" s="12">
        <v>150</v>
      </c>
      <c r="C6865" s="12">
        <v>150</v>
      </c>
      <c r="D6865" s="12" t="s">
        <v>514</v>
      </c>
      <c r="E6865" s="12">
        <v>150</v>
      </c>
      <c r="F6865" s="12">
        <v>2</v>
      </c>
      <c r="G6865" s="12">
        <v>80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1"/>
    </row>
    <row r="6867" spans="1:14">
      <c r="A6867" s="21" t="s">
        <v>1747</v>
      </c>
      <c r="B6867" s="12">
        <v>150</v>
      </c>
      <c r="C6867" s="12">
        <v>150</v>
      </c>
      <c r="D6867" s="12" t="s">
        <v>521</v>
      </c>
      <c r="E6867" s="12">
        <v>150</v>
      </c>
      <c r="F6867" s="12">
        <v>30</v>
      </c>
      <c r="G6867" s="12">
        <v>30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1" t="s">
        <v>1748</v>
      </c>
      <c r="B6868" s="12">
        <v>150</v>
      </c>
      <c r="C6868" s="12">
        <v>150</v>
      </c>
      <c r="D6868" s="12" t="s">
        <v>517</v>
      </c>
      <c r="E6868" s="12">
        <v>150</v>
      </c>
      <c r="F6868" s="12">
        <v>30</v>
      </c>
      <c r="G6868" s="12">
        <v>30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1" t="s">
        <v>1748</v>
      </c>
      <c r="B6869" s="12">
        <v>150</v>
      </c>
      <c r="C6869" s="12">
        <v>150</v>
      </c>
      <c r="D6869" s="12" t="s">
        <v>519</v>
      </c>
      <c r="E6869" s="12">
        <v>150</v>
      </c>
      <c r="F6869" s="12">
        <v>30</v>
      </c>
      <c r="G6869" s="12">
        <v>30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1" t="s">
        <v>1748</v>
      </c>
      <c r="B6870" s="12">
        <v>150</v>
      </c>
      <c r="C6870" s="12">
        <v>150</v>
      </c>
      <c r="D6870" s="12" t="s">
        <v>515</v>
      </c>
      <c r="E6870" s="12">
        <v>150</v>
      </c>
      <c r="F6870" s="12">
        <v>30</v>
      </c>
      <c r="G6870" s="12">
        <v>30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1" t="s">
        <v>1747</v>
      </c>
      <c r="B6871" s="12">
        <v>100</v>
      </c>
      <c r="C6871" s="12">
        <v>212</v>
      </c>
      <c r="D6871" s="12" t="s">
        <v>521</v>
      </c>
      <c r="E6871" s="12">
        <v>20</v>
      </c>
      <c r="F6871" s="12">
        <v>6</v>
      </c>
      <c r="G6871" s="12">
        <v>30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1" t="s">
        <v>1748</v>
      </c>
      <c r="B6872" s="12">
        <v>100</v>
      </c>
      <c r="C6872" s="12">
        <v>212</v>
      </c>
      <c r="D6872" s="12" t="s">
        <v>517</v>
      </c>
      <c r="E6872" s="12">
        <v>20</v>
      </c>
      <c r="F6872" s="12">
        <v>6</v>
      </c>
      <c r="G6872" s="12">
        <v>30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1" t="s">
        <v>1748</v>
      </c>
      <c r="B6873" s="12">
        <v>100</v>
      </c>
      <c r="C6873" s="12">
        <v>212</v>
      </c>
      <c r="D6873" s="12" t="s">
        <v>519</v>
      </c>
      <c r="E6873" s="12">
        <v>20</v>
      </c>
      <c r="F6873" s="12">
        <v>6</v>
      </c>
      <c r="G6873" s="12">
        <v>30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1" t="s">
        <v>1748</v>
      </c>
      <c r="B6874" s="12">
        <v>100</v>
      </c>
      <c r="C6874" s="12">
        <v>212</v>
      </c>
      <c r="D6874" s="12" t="s">
        <v>515</v>
      </c>
      <c r="E6874" s="12">
        <v>20</v>
      </c>
      <c r="F6874" s="12">
        <v>6</v>
      </c>
      <c r="G6874" s="12">
        <v>30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1" t="s">
        <v>1747</v>
      </c>
      <c r="B6875" s="12">
        <v>190</v>
      </c>
      <c r="C6875" s="12">
        <v>182</v>
      </c>
      <c r="D6875" s="12" t="s">
        <v>521</v>
      </c>
      <c r="E6875" s="12">
        <v>20</v>
      </c>
      <c r="F6875" s="12">
        <v>6</v>
      </c>
      <c r="G6875" s="12">
        <v>30</v>
      </c>
      <c r="H6875" s="12">
        <v>0</v>
      </c>
      <c r="I6875" s="12">
        <v>246</v>
      </c>
      <c r="J6875" s="12">
        <v>0</v>
      </c>
      <c r="K6875" s="12">
        <v>0</v>
      </c>
      <c r="L6875" s="12">
        <v>0</v>
      </c>
      <c r="M6875" s="12">
        <v>0</v>
      </c>
      <c r="N6875" s="12">
        <v>0</v>
      </c>
    </row>
    <row r="6876" spans="1:14">
      <c r="A6876" s="21" t="s">
        <v>1748</v>
      </c>
      <c r="B6876" s="12">
        <v>190</v>
      </c>
      <c r="C6876" s="12">
        <v>182</v>
      </c>
      <c r="D6876" s="12" t="s">
        <v>517</v>
      </c>
      <c r="E6876" s="12">
        <v>20</v>
      </c>
      <c r="F6876" s="12">
        <v>6</v>
      </c>
      <c r="G6876" s="12">
        <v>30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1" t="s">
        <v>1748</v>
      </c>
      <c r="B6877" s="12">
        <v>190</v>
      </c>
      <c r="C6877" s="12">
        <v>182</v>
      </c>
      <c r="D6877" s="12" t="s">
        <v>519</v>
      </c>
      <c r="E6877" s="12">
        <v>20</v>
      </c>
      <c r="F6877" s="12">
        <v>6</v>
      </c>
      <c r="G6877" s="12">
        <v>30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8" spans="1:14">
      <c r="A6878" s="21" t="s">
        <v>1748</v>
      </c>
      <c r="B6878" s="12">
        <v>190</v>
      </c>
      <c r="C6878" s="12">
        <v>182</v>
      </c>
      <c r="D6878" s="12" t="s">
        <v>515</v>
      </c>
      <c r="E6878" s="12">
        <v>20</v>
      </c>
      <c r="F6878" s="12">
        <v>6</v>
      </c>
      <c r="G6878" s="12">
        <v>30</v>
      </c>
      <c r="H6878" s="12">
        <v>0</v>
      </c>
      <c r="I6878" s="12">
        <v>246</v>
      </c>
      <c r="J6878" s="12">
        <v>0</v>
      </c>
      <c r="K6878" s="12">
        <v>0</v>
      </c>
      <c r="L6878" s="12">
        <v>0</v>
      </c>
      <c r="M6878" s="12">
        <v>0</v>
      </c>
      <c r="N6878" s="12">
        <v>0</v>
      </c>
    </row>
    <row r="6879" spans="1:14">
      <c r="A6879" s="21" t="s">
        <v>1747</v>
      </c>
      <c r="B6879" s="12">
        <v>227</v>
      </c>
      <c r="C6879" s="12">
        <v>108</v>
      </c>
      <c r="D6879" s="12" t="s">
        <v>521</v>
      </c>
      <c r="E6879" s="12">
        <v>20</v>
      </c>
      <c r="F6879" s="12">
        <v>6</v>
      </c>
      <c r="G6879" s="12">
        <v>30</v>
      </c>
      <c r="H6879" s="12">
        <v>0</v>
      </c>
      <c r="I6879" s="12">
        <v>246</v>
      </c>
      <c r="J6879" s="12">
        <v>0</v>
      </c>
      <c r="K6879" s="12">
        <v>0</v>
      </c>
      <c r="L6879" s="12">
        <v>0</v>
      </c>
      <c r="M6879" s="12">
        <v>0</v>
      </c>
      <c r="N6879" s="12">
        <v>0</v>
      </c>
    </row>
    <row r="6880" spans="1:14">
      <c r="A6880" s="21" t="s">
        <v>1748</v>
      </c>
      <c r="B6880" s="12">
        <v>227</v>
      </c>
      <c r="C6880" s="12">
        <v>108</v>
      </c>
      <c r="D6880" s="12" t="s">
        <v>517</v>
      </c>
      <c r="E6880" s="12">
        <v>20</v>
      </c>
      <c r="F6880" s="12">
        <v>6</v>
      </c>
      <c r="G6880" s="12">
        <v>30</v>
      </c>
      <c r="H6880" s="12">
        <v>0</v>
      </c>
      <c r="I6880" s="12">
        <v>246</v>
      </c>
      <c r="J6880" s="12">
        <v>0</v>
      </c>
      <c r="K6880" s="12">
        <v>0</v>
      </c>
      <c r="L6880" s="12">
        <v>0</v>
      </c>
      <c r="M6880" s="12">
        <v>0</v>
      </c>
      <c r="N6880" s="12">
        <v>0</v>
      </c>
    </row>
    <row r="6881" spans="1:14">
      <c r="A6881" s="21" t="s">
        <v>1748</v>
      </c>
      <c r="B6881" s="12">
        <v>227</v>
      </c>
      <c r="C6881" s="12">
        <v>108</v>
      </c>
      <c r="D6881" s="12" t="s">
        <v>519</v>
      </c>
      <c r="E6881" s="12">
        <v>20</v>
      </c>
      <c r="F6881" s="12">
        <v>6</v>
      </c>
      <c r="G6881" s="12">
        <v>30</v>
      </c>
      <c r="H6881" s="12">
        <v>0</v>
      </c>
      <c r="I6881" s="12">
        <v>246</v>
      </c>
      <c r="J6881" s="12">
        <v>0</v>
      </c>
      <c r="K6881" s="12">
        <v>0</v>
      </c>
      <c r="L6881" s="12">
        <v>0</v>
      </c>
      <c r="M6881" s="12">
        <v>0</v>
      </c>
      <c r="N6881" s="12">
        <v>0</v>
      </c>
    </row>
    <row r="6882" spans="1:14">
      <c r="A6882" s="21" t="s">
        <v>1748</v>
      </c>
      <c r="B6882" s="12">
        <v>227</v>
      </c>
      <c r="C6882" s="12">
        <v>108</v>
      </c>
      <c r="D6882" s="12" t="s">
        <v>515</v>
      </c>
      <c r="E6882" s="12">
        <v>20</v>
      </c>
      <c r="F6882" s="12">
        <v>6</v>
      </c>
      <c r="G6882" s="12">
        <v>30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4" spans="1:14">
      <c r="A6884" s="11" t="s">
        <v>1749</v>
      </c>
    </row>
    <row r="6885" spans="1:14">
      <c r="A6885" s="21" t="s">
        <v>1750</v>
      </c>
      <c r="B6885" s="12">
        <v>200</v>
      </c>
      <c r="C6885" s="12">
        <v>200</v>
      </c>
      <c r="D6885" s="12" t="s">
        <v>521</v>
      </c>
      <c r="E6885" s="12">
        <v>100</v>
      </c>
      <c r="F6885" s="12">
        <v>80</v>
      </c>
      <c r="G6885" s="12">
        <v>80</v>
      </c>
      <c r="H6885" s="12">
        <v>0</v>
      </c>
      <c r="I6885" s="12">
        <v>246</v>
      </c>
      <c r="J6885" s="12">
        <v>0</v>
      </c>
      <c r="K6885" s="12">
        <v>0</v>
      </c>
      <c r="L6885" s="12">
        <v>0</v>
      </c>
      <c r="M6885" s="12">
        <v>0</v>
      </c>
      <c r="N6885" s="12">
        <v>0</v>
      </c>
    </row>
    <row r="6886" spans="1:14">
      <c r="A6886" s="21" t="s">
        <v>1751</v>
      </c>
      <c r="B6886" s="12">
        <v>200</v>
      </c>
      <c r="C6886" s="12">
        <v>200</v>
      </c>
      <c r="D6886" s="12" t="s">
        <v>517</v>
      </c>
      <c r="E6886" s="12">
        <v>100</v>
      </c>
      <c r="F6886" s="12">
        <v>80</v>
      </c>
      <c r="G6886" s="12">
        <v>80</v>
      </c>
      <c r="H6886" s="12">
        <v>0</v>
      </c>
      <c r="I6886" s="12">
        <v>246</v>
      </c>
      <c r="J6886" s="12">
        <v>0</v>
      </c>
      <c r="K6886" s="12">
        <v>0</v>
      </c>
      <c r="L6886" s="12">
        <v>0</v>
      </c>
      <c r="M6886" s="12">
        <v>0</v>
      </c>
      <c r="N6886" s="12">
        <v>0</v>
      </c>
    </row>
    <row r="6887" spans="1:14">
      <c r="A6887" s="21" t="s">
        <v>1751</v>
      </c>
      <c r="B6887" s="12">
        <v>200</v>
      </c>
      <c r="C6887" s="12">
        <v>200</v>
      </c>
      <c r="D6887" s="12" t="s">
        <v>519</v>
      </c>
      <c r="E6887" s="12">
        <v>100</v>
      </c>
      <c r="F6887" s="12">
        <v>80</v>
      </c>
      <c r="G6887" s="12">
        <v>80</v>
      </c>
      <c r="H6887" s="12">
        <v>0</v>
      </c>
      <c r="I6887" s="12">
        <v>246</v>
      </c>
      <c r="J6887" s="12">
        <v>0</v>
      </c>
      <c r="K6887" s="12">
        <v>0</v>
      </c>
      <c r="L6887" s="12">
        <v>0</v>
      </c>
      <c r="M6887" s="12">
        <v>0</v>
      </c>
      <c r="N6887" s="12">
        <v>0</v>
      </c>
    </row>
    <row r="6888" spans="1:14">
      <c r="A6888" s="21" t="s">
        <v>1751</v>
      </c>
      <c r="B6888" s="12">
        <v>200</v>
      </c>
      <c r="C6888" s="12">
        <v>200</v>
      </c>
      <c r="D6888" s="12" t="s">
        <v>515</v>
      </c>
      <c r="E6888" s="12">
        <v>100</v>
      </c>
      <c r="F6888" s="12">
        <v>80</v>
      </c>
      <c r="G6888" s="12">
        <v>80</v>
      </c>
      <c r="H6888" s="12">
        <v>0</v>
      </c>
      <c r="I6888" s="12">
        <v>246</v>
      </c>
      <c r="J6888" s="12">
        <v>0</v>
      </c>
      <c r="K6888" s="12">
        <v>0</v>
      </c>
      <c r="L6888" s="12">
        <v>0</v>
      </c>
      <c r="M6888" s="12">
        <v>0</v>
      </c>
      <c r="N6888" s="12">
        <v>0</v>
      </c>
    </row>
    <row r="6889" spans="1:14">
      <c r="A6889" s="21" t="s">
        <v>1751</v>
      </c>
      <c r="B6889" s="12">
        <v>200</v>
      </c>
      <c r="C6889" s="12">
        <v>200</v>
      </c>
      <c r="D6889" s="12" t="s">
        <v>1752</v>
      </c>
      <c r="E6889" s="12">
        <v>100</v>
      </c>
      <c r="F6889" s="12">
        <v>80</v>
      </c>
      <c r="G6889" s="12">
        <v>80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 s="18" customFormat="1">
      <c r="A6890" s="17" t="s">
        <v>1751</v>
      </c>
      <c r="B6890" s="18">
        <v>200</v>
      </c>
      <c r="C6890" s="18">
        <v>200</v>
      </c>
      <c r="D6890" s="18" t="s">
        <v>1753</v>
      </c>
      <c r="E6890" s="18">
        <v>100</v>
      </c>
      <c r="F6890" s="18">
        <v>10</v>
      </c>
      <c r="G6890" s="18">
        <v>60</v>
      </c>
      <c r="H6890" s="18">
        <v>0</v>
      </c>
      <c r="I6890" s="18">
        <v>246</v>
      </c>
      <c r="J6890" s="18">
        <v>0</v>
      </c>
      <c r="K6890" s="18">
        <v>0</v>
      </c>
      <c r="L6890" s="12">
        <v>0</v>
      </c>
      <c r="M6890" s="12">
        <v>0</v>
      </c>
      <c r="N6890" s="12">
        <v>0</v>
      </c>
    </row>
    <row r="6891" spans="1:14" s="18" customFormat="1">
      <c r="A6891" s="17" t="s">
        <v>1751</v>
      </c>
      <c r="B6891" s="18">
        <v>200</v>
      </c>
      <c r="C6891" s="18">
        <v>200</v>
      </c>
      <c r="D6891" s="18" t="s">
        <v>1754</v>
      </c>
      <c r="E6891" s="18">
        <v>100</v>
      </c>
      <c r="F6891" s="18">
        <v>10</v>
      </c>
      <c r="G6891" s="18">
        <v>60</v>
      </c>
      <c r="H6891" s="18">
        <v>0</v>
      </c>
      <c r="I6891" s="18">
        <v>246</v>
      </c>
      <c r="J6891" s="18">
        <v>0</v>
      </c>
      <c r="K6891" s="18">
        <v>0</v>
      </c>
      <c r="L6891" s="12">
        <v>0</v>
      </c>
      <c r="M6891" s="12">
        <v>0</v>
      </c>
      <c r="N6891" s="12">
        <v>0</v>
      </c>
    </row>
    <row r="6892" spans="1:14">
      <c r="A6892" s="21" t="s">
        <v>1750</v>
      </c>
      <c r="B6892" s="12">
        <v>200</v>
      </c>
      <c r="C6892" s="12">
        <v>200</v>
      </c>
      <c r="D6892" s="12" t="s">
        <v>521</v>
      </c>
      <c r="E6892" s="12">
        <v>200</v>
      </c>
      <c r="F6892" s="12">
        <v>80</v>
      </c>
      <c r="G6892" s="12">
        <v>80</v>
      </c>
      <c r="H6892" s="12">
        <v>0</v>
      </c>
      <c r="I6892" s="12">
        <v>246</v>
      </c>
      <c r="J6892" s="12">
        <v>0</v>
      </c>
      <c r="K6892" s="12">
        <v>0</v>
      </c>
      <c r="L6892" s="12">
        <v>0</v>
      </c>
      <c r="M6892" s="12">
        <v>0</v>
      </c>
      <c r="N6892" s="12">
        <v>0</v>
      </c>
    </row>
    <row r="6893" spans="1:14">
      <c r="A6893" s="21" t="s">
        <v>1751</v>
      </c>
      <c r="B6893" s="12">
        <v>200</v>
      </c>
      <c r="C6893" s="12">
        <v>200</v>
      </c>
      <c r="D6893" s="12" t="s">
        <v>517</v>
      </c>
      <c r="E6893" s="12">
        <v>200</v>
      </c>
      <c r="F6893" s="12">
        <v>80</v>
      </c>
      <c r="G6893" s="12">
        <v>80</v>
      </c>
      <c r="H6893" s="12">
        <v>0</v>
      </c>
      <c r="I6893" s="12">
        <v>246</v>
      </c>
      <c r="J6893" s="12">
        <v>0</v>
      </c>
      <c r="K6893" s="12">
        <v>0</v>
      </c>
      <c r="L6893" s="12">
        <v>0</v>
      </c>
      <c r="M6893" s="12">
        <v>0</v>
      </c>
      <c r="N6893" s="12">
        <v>0</v>
      </c>
    </row>
    <row r="6894" spans="1:14">
      <c r="A6894" s="21" t="s">
        <v>1751</v>
      </c>
      <c r="B6894" s="12">
        <v>200</v>
      </c>
      <c r="C6894" s="12">
        <v>200</v>
      </c>
      <c r="D6894" s="12" t="s">
        <v>519</v>
      </c>
      <c r="E6894" s="12">
        <v>200</v>
      </c>
      <c r="F6894" s="12">
        <v>80</v>
      </c>
      <c r="G6894" s="12">
        <v>80</v>
      </c>
      <c r="H6894" s="12">
        <v>0</v>
      </c>
      <c r="I6894" s="12">
        <v>246</v>
      </c>
      <c r="J6894" s="12">
        <v>0</v>
      </c>
      <c r="K6894" s="12">
        <v>0</v>
      </c>
      <c r="L6894" s="12">
        <v>0</v>
      </c>
      <c r="M6894" s="12">
        <v>0</v>
      </c>
      <c r="N6894" s="12">
        <v>0</v>
      </c>
    </row>
    <row r="6895" spans="1:14">
      <c r="A6895" s="21" t="s">
        <v>1751</v>
      </c>
      <c r="B6895" s="12">
        <v>200</v>
      </c>
      <c r="C6895" s="12">
        <v>200</v>
      </c>
      <c r="D6895" s="12" t="s">
        <v>515</v>
      </c>
      <c r="E6895" s="12">
        <v>200</v>
      </c>
      <c r="F6895" s="12">
        <v>80</v>
      </c>
      <c r="G6895" s="12">
        <v>80</v>
      </c>
      <c r="H6895" s="12">
        <v>0</v>
      </c>
      <c r="I6895" s="12">
        <v>246</v>
      </c>
      <c r="J6895" s="12">
        <v>0</v>
      </c>
      <c r="K6895" s="12">
        <v>0</v>
      </c>
      <c r="L6895" s="12">
        <v>0</v>
      </c>
      <c r="M6895" s="12">
        <v>0</v>
      </c>
      <c r="N6895" s="12">
        <v>0</v>
      </c>
    </row>
    <row r="6896" spans="1:14">
      <c r="A6896" s="21" t="s">
        <v>1751</v>
      </c>
      <c r="B6896" s="12">
        <v>200</v>
      </c>
      <c r="C6896" s="12">
        <v>200</v>
      </c>
      <c r="D6896" s="12" t="s">
        <v>1752</v>
      </c>
      <c r="E6896" s="12">
        <v>200</v>
      </c>
      <c r="F6896" s="12">
        <v>80</v>
      </c>
      <c r="G6896" s="12">
        <v>80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 s="18" customFormat="1">
      <c r="A6897" s="17" t="s">
        <v>1751</v>
      </c>
      <c r="B6897" s="18">
        <v>200</v>
      </c>
      <c r="C6897" s="18">
        <v>200</v>
      </c>
      <c r="D6897" s="18" t="s">
        <v>1753</v>
      </c>
      <c r="E6897" s="18">
        <v>200</v>
      </c>
      <c r="F6897" s="18">
        <v>80</v>
      </c>
      <c r="G6897" s="18">
        <v>60</v>
      </c>
      <c r="H6897" s="18">
        <v>0</v>
      </c>
      <c r="I6897" s="18">
        <v>246</v>
      </c>
      <c r="J6897" s="18">
        <v>0</v>
      </c>
      <c r="K6897" s="18">
        <v>0</v>
      </c>
      <c r="L6897" s="12">
        <v>0</v>
      </c>
      <c r="M6897" s="12">
        <v>0</v>
      </c>
      <c r="N6897" s="12">
        <v>0</v>
      </c>
    </row>
    <row r="6898" spans="1:14" s="18" customFormat="1">
      <c r="A6898" s="17" t="s">
        <v>1751</v>
      </c>
      <c r="B6898" s="18">
        <v>200</v>
      </c>
      <c r="C6898" s="18">
        <v>200</v>
      </c>
      <c r="D6898" s="18" t="s">
        <v>1754</v>
      </c>
      <c r="E6898" s="18">
        <v>200</v>
      </c>
      <c r="F6898" s="18">
        <v>80</v>
      </c>
      <c r="G6898" s="18">
        <v>60</v>
      </c>
      <c r="H6898" s="18">
        <v>0</v>
      </c>
      <c r="I6898" s="18">
        <v>246</v>
      </c>
      <c r="J6898" s="18">
        <v>0</v>
      </c>
      <c r="K6898" s="18">
        <v>0</v>
      </c>
      <c r="L6898" s="12">
        <v>0</v>
      </c>
      <c r="M6898" s="12">
        <v>0</v>
      </c>
      <c r="N6898" s="12">
        <v>0</v>
      </c>
    </row>
    <row r="6899" spans="1:14">
      <c r="A6899" s="21" t="s">
        <v>1751</v>
      </c>
      <c r="B6899" s="12">
        <v>200</v>
      </c>
      <c r="C6899" s="12">
        <v>200</v>
      </c>
      <c r="D6899" s="12" t="s">
        <v>520</v>
      </c>
      <c r="E6899" s="12">
        <v>200</v>
      </c>
      <c r="F6899" s="12">
        <v>2</v>
      </c>
      <c r="G6899" s="12">
        <v>80</v>
      </c>
      <c r="H6899" s="12">
        <v>0</v>
      </c>
      <c r="I6899" s="12">
        <v>246</v>
      </c>
      <c r="J6899" s="12">
        <v>0</v>
      </c>
      <c r="K6899" s="12">
        <v>0</v>
      </c>
      <c r="L6899" s="12">
        <v>0</v>
      </c>
      <c r="M6899" s="12">
        <v>0</v>
      </c>
      <c r="N6899" s="12">
        <v>0</v>
      </c>
    </row>
    <row r="6900" spans="1:14">
      <c r="A6900" s="21" t="s">
        <v>1751</v>
      </c>
      <c r="B6900" s="12">
        <v>200</v>
      </c>
      <c r="C6900" s="12">
        <v>200</v>
      </c>
      <c r="D6900" s="12" t="s">
        <v>516</v>
      </c>
      <c r="E6900" s="12">
        <v>200</v>
      </c>
      <c r="F6900" s="12">
        <v>2</v>
      </c>
      <c r="G6900" s="12">
        <v>80</v>
      </c>
      <c r="H6900" s="12">
        <v>0</v>
      </c>
      <c r="I6900" s="12">
        <v>246</v>
      </c>
      <c r="J6900" s="12">
        <v>0</v>
      </c>
      <c r="K6900" s="12">
        <v>0</v>
      </c>
      <c r="L6900" s="12">
        <v>0</v>
      </c>
      <c r="M6900" s="12">
        <v>0</v>
      </c>
      <c r="N6900" s="12">
        <v>0</v>
      </c>
    </row>
    <row r="6901" spans="1:14">
      <c r="A6901" s="21" t="s">
        <v>1751</v>
      </c>
      <c r="B6901" s="12">
        <v>200</v>
      </c>
      <c r="C6901" s="12">
        <v>200</v>
      </c>
      <c r="D6901" s="12" t="s">
        <v>518</v>
      </c>
      <c r="E6901" s="12">
        <v>200</v>
      </c>
      <c r="F6901" s="12">
        <v>2</v>
      </c>
      <c r="G6901" s="12">
        <v>80</v>
      </c>
      <c r="H6901" s="12">
        <v>0</v>
      </c>
      <c r="I6901" s="12">
        <v>246</v>
      </c>
      <c r="J6901" s="12">
        <v>0</v>
      </c>
      <c r="K6901" s="12">
        <v>0</v>
      </c>
      <c r="L6901" s="12">
        <v>0</v>
      </c>
      <c r="M6901" s="12">
        <v>0</v>
      </c>
      <c r="N6901" s="12">
        <v>0</v>
      </c>
    </row>
    <row r="6902" spans="1:14">
      <c r="A6902" s="21" t="s">
        <v>1751</v>
      </c>
      <c r="B6902" s="12">
        <v>200</v>
      </c>
      <c r="C6902" s="12">
        <v>200</v>
      </c>
      <c r="D6902" s="12" t="s">
        <v>514</v>
      </c>
      <c r="E6902" s="12">
        <v>200</v>
      </c>
      <c r="F6902" s="12">
        <v>2</v>
      </c>
      <c r="G6902" s="12">
        <v>80</v>
      </c>
      <c r="H6902" s="12">
        <v>0</v>
      </c>
      <c r="I6902" s="12">
        <v>246</v>
      </c>
      <c r="J6902" s="12">
        <v>0</v>
      </c>
      <c r="K6902" s="12">
        <v>0</v>
      </c>
      <c r="L6902" s="12">
        <v>0</v>
      </c>
      <c r="M6902" s="12">
        <v>0</v>
      </c>
      <c r="N6902" s="12">
        <v>0</v>
      </c>
    </row>
    <row r="6903" spans="1:14">
      <c r="A6903" s="21" t="s">
        <v>1751</v>
      </c>
      <c r="B6903" s="12">
        <v>200</v>
      </c>
      <c r="C6903" s="12">
        <v>200</v>
      </c>
      <c r="D6903" s="12" t="s">
        <v>1174</v>
      </c>
      <c r="E6903" s="12">
        <v>200</v>
      </c>
      <c r="F6903" s="12">
        <v>2</v>
      </c>
      <c r="G6903" s="12">
        <v>80</v>
      </c>
      <c r="H6903" s="12">
        <v>0</v>
      </c>
      <c r="I6903" s="12">
        <v>246</v>
      </c>
      <c r="J6903" s="12">
        <v>0</v>
      </c>
      <c r="K6903" s="12">
        <v>0</v>
      </c>
      <c r="L6903" s="12">
        <v>0</v>
      </c>
      <c r="M6903" s="12">
        <v>0</v>
      </c>
      <c r="N6903" s="12">
        <v>0</v>
      </c>
    </row>
    <row r="6904" spans="1:14" s="18" customFormat="1">
      <c r="A6904" s="17" t="s">
        <v>1751</v>
      </c>
      <c r="B6904" s="18">
        <v>200</v>
      </c>
      <c r="C6904" s="18">
        <v>200</v>
      </c>
      <c r="D6904" s="18" t="s">
        <v>1755</v>
      </c>
      <c r="E6904" s="18">
        <v>200</v>
      </c>
      <c r="F6904" s="18">
        <v>2</v>
      </c>
      <c r="G6904" s="18">
        <v>60</v>
      </c>
      <c r="H6904" s="18">
        <v>0</v>
      </c>
      <c r="I6904" s="18">
        <v>246</v>
      </c>
      <c r="J6904" s="18">
        <v>0</v>
      </c>
      <c r="K6904" s="18">
        <v>0</v>
      </c>
      <c r="L6904" s="12">
        <v>0</v>
      </c>
      <c r="M6904" s="12">
        <v>0</v>
      </c>
      <c r="N6904" s="12">
        <v>0</v>
      </c>
    </row>
    <row r="6905" spans="1:14" s="18" customFormat="1">
      <c r="A6905" s="17" t="s">
        <v>1751</v>
      </c>
      <c r="B6905" s="18">
        <v>200</v>
      </c>
      <c r="C6905" s="18">
        <v>200</v>
      </c>
      <c r="D6905" s="18" t="s">
        <v>1176</v>
      </c>
      <c r="E6905" s="18">
        <v>200</v>
      </c>
      <c r="F6905" s="18">
        <v>2</v>
      </c>
      <c r="G6905" s="18">
        <v>60</v>
      </c>
      <c r="H6905" s="18">
        <v>0</v>
      </c>
      <c r="I6905" s="18">
        <v>246</v>
      </c>
      <c r="J6905" s="18">
        <v>0</v>
      </c>
      <c r="K6905" s="18">
        <v>0</v>
      </c>
      <c r="L6905" s="12">
        <v>0</v>
      </c>
      <c r="M6905" s="12">
        <v>0</v>
      </c>
      <c r="N6905" s="12">
        <v>0</v>
      </c>
    </row>
    <row r="6907" spans="1:14">
      <c r="A6907" s="21" t="s">
        <v>1750</v>
      </c>
      <c r="B6907" s="12">
        <v>326</v>
      </c>
      <c r="C6907" s="12">
        <v>327</v>
      </c>
      <c r="D6907" s="12" t="s">
        <v>521</v>
      </c>
      <c r="E6907" s="12">
        <v>40</v>
      </c>
      <c r="F6907" s="12">
        <v>7</v>
      </c>
      <c r="G6907" s="14">
        <v>30</v>
      </c>
      <c r="H6907" s="12">
        <v>0</v>
      </c>
      <c r="I6907" s="12">
        <v>246</v>
      </c>
      <c r="J6907" s="12">
        <v>0</v>
      </c>
      <c r="K6907" s="12">
        <v>0</v>
      </c>
      <c r="L6907" s="12">
        <v>0</v>
      </c>
      <c r="M6907" s="12">
        <v>0</v>
      </c>
      <c r="N6907" s="12">
        <v>0</v>
      </c>
    </row>
    <row r="6908" spans="1:14">
      <c r="A6908" s="21" t="s">
        <v>1751</v>
      </c>
      <c r="B6908" s="12">
        <v>326</v>
      </c>
      <c r="C6908" s="12">
        <v>327</v>
      </c>
      <c r="D6908" s="12" t="s">
        <v>517</v>
      </c>
      <c r="E6908" s="12">
        <v>40</v>
      </c>
      <c r="F6908" s="12">
        <v>7</v>
      </c>
      <c r="G6908" s="14">
        <v>30</v>
      </c>
      <c r="H6908" s="12">
        <v>0</v>
      </c>
      <c r="I6908" s="12">
        <v>246</v>
      </c>
      <c r="J6908" s="12">
        <v>0</v>
      </c>
      <c r="K6908" s="12">
        <v>0</v>
      </c>
      <c r="L6908" s="12">
        <v>0</v>
      </c>
      <c r="M6908" s="12">
        <v>0</v>
      </c>
      <c r="N6908" s="12">
        <v>0</v>
      </c>
    </row>
    <row r="6909" spans="1:14">
      <c r="A6909" s="21" t="s">
        <v>1751</v>
      </c>
      <c r="B6909" s="12">
        <v>326</v>
      </c>
      <c r="C6909" s="12">
        <v>327</v>
      </c>
      <c r="D6909" s="12" t="s">
        <v>519</v>
      </c>
      <c r="E6909" s="12">
        <v>40</v>
      </c>
      <c r="F6909" s="12">
        <v>7</v>
      </c>
      <c r="G6909" s="14">
        <v>30</v>
      </c>
      <c r="H6909" s="12">
        <v>0</v>
      </c>
      <c r="I6909" s="12">
        <v>246</v>
      </c>
      <c r="J6909" s="12">
        <v>0</v>
      </c>
      <c r="K6909" s="12">
        <v>0</v>
      </c>
      <c r="L6909" s="12">
        <v>0</v>
      </c>
      <c r="M6909" s="12">
        <v>0</v>
      </c>
      <c r="N6909" s="12">
        <v>0</v>
      </c>
    </row>
    <row r="6910" spans="1:14">
      <c r="A6910" s="21" t="s">
        <v>1751</v>
      </c>
      <c r="B6910" s="12">
        <v>326</v>
      </c>
      <c r="C6910" s="12">
        <v>327</v>
      </c>
      <c r="D6910" s="12" t="s">
        <v>515</v>
      </c>
      <c r="E6910" s="12">
        <v>40</v>
      </c>
      <c r="F6910" s="12">
        <v>7</v>
      </c>
      <c r="G6910" s="14">
        <v>30</v>
      </c>
      <c r="H6910" s="12">
        <v>0</v>
      </c>
      <c r="I6910" s="12">
        <v>246</v>
      </c>
      <c r="J6910" s="12">
        <v>0</v>
      </c>
      <c r="K6910" s="12">
        <v>0</v>
      </c>
      <c r="L6910" s="12">
        <v>0</v>
      </c>
      <c r="M6910" s="12">
        <v>0</v>
      </c>
      <c r="N6910" s="12">
        <v>0</v>
      </c>
    </row>
    <row r="6911" spans="1:14">
      <c r="A6911" s="21" t="s">
        <v>1751</v>
      </c>
      <c r="B6911" s="12">
        <v>326</v>
      </c>
      <c r="C6911" s="12">
        <v>327</v>
      </c>
      <c r="D6911" s="12" t="s">
        <v>1752</v>
      </c>
      <c r="E6911" s="12">
        <v>40</v>
      </c>
      <c r="F6911" s="12">
        <v>7</v>
      </c>
      <c r="G6911" s="14">
        <v>30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 s="18" customFormat="1">
      <c r="A6912" s="17" t="s">
        <v>1751</v>
      </c>
      <c r="B6912" s="18">
        <v>326</v>
      </c>
      <c r="C6912" s="18">
        <v>327</v>
      </c>
      <c r="D6912" s="18" t="s">
        <v>1753</v>
      </c>
      <c r="E6912" s="18">
        <v>40</v>
      </c>
      <c r="F6912" s="18">
        <v>3</v>
      </c>
      <c r="G6912" s="18">
        <v>60</v>
      </c>
      <c r="H6912" s="18">
        <v>0</v>
      </c>
      <c r="I6912" s="18">
        <v>246</v>
      </c>
      <c r="J6912" s="18">
        <v>0</v>
      </c>
      <c r="K6912" s="18">
        <v>0</v>
      </c>
      <c r="L6912" s="12">
        <v>0</v>
      </c>
      <c r="M6912" s="12">
        <v>0</v>
      </c>
      <c r="N6912" s="12">
        <v>0</v>
      </c>
    </row>
    <row r="6913" spans="1:14" s="18" customFormat="1">
      <c r="A6913" s="17" t="s">
        <v>1751</v>
      </c>
      <c r="B6913" s="18">
        <v>326</v>
      </c>
      <c r="C6913" s="18">
        <v>327</v>
      </c>
      <c r="D6913" s="18" t="s">
        <v>1754</v>
      </c>
      <c r="E6913" s="18">
        <v>40</v>
      </c>
      <c r="F6913" s="18">
        <v>3</v>
      </c>
      <c r="G6913" s="18">
        <v>60</v>
      </c>
      <c r="H6913" s="18">
        <v>0</v>
      </c>
      <c r="I6913" s="18">
        <v>246</v>
      </c>
      <c r="J6913" s="18">
        <v>0</v>
      </c>
      <c r="K6913" s="18">
        <v>0</v>
      </c>
      <c r="L6913" s="12">
        <v>0</v>
      </c>
      <c r="M6913" s="12">
        <v>0</v>
      </c>
      <c r="N6913" s="12">
        <v>0</v>
      </c>
    </row>
    <row r="6914" spans="1:14">
      <c r="A6914" s="21" t="s">
        <v>1750</v>
      </c>
      <c r="B6914" s="12">
        <v>250</v>
      </c>
      <c r="C6914" s="12">
        <v>253</v>
      </c>
      <c r="D6914" s="12" t="s">
        <v>521</v>
      </c>
      <c r="E6914" s="12">
        <v>40</v>
      </c>
      <c r="F6914" s="12">
        <v>7</v>
      </c>
      <c r="G6914" s="14">
        <v>30</v>
      </c>
      <c r="H6914" s="12">
        <v>0</v>
      </c>
      <c r="I6914" s="12">
        <v>246</v>
      </c>
      <c r="J6914" s="12">
        <v>0</v>
      </c>
      <c r="K6914" s="12">
        <v>0</v>
      </c>
      <c r="L6914" s="12">
        <v>0</v>
      </c>
      <c r="M6914" s="12">
        <v>0</v>
      </c>
      <c r="N6914" s="12">
        <v>0</v>
      </c>
    </row>
    <row r="6915" spans="1:14">
      <c r="A6915" s="21" t="s">
        <v>1751</v>
      </c>
      <c r="B6915" s="12">
        <v>250</v>
      </c>
      <c r="C6915" s="12">
        <v>253</v>
      </c>
      <c r="D6915" s="12" t="s">
        <v>517</v>
      </c>
      <c r="E6915" s="12">
        <v>40</v>
      </c>
      <c r="F6915" s="12">
        <v>7</v>
      </c>
      <c r="G6915" s="14">
        <v>30</v>
      </c>
      <c r="H6915" s="12">
        <v>0</v>
      </c>
      <c r="I6915" s="12">
        <v>246</v>
      </c>
      <c r="J6915" s="12">
        <v>0</v>
      </c>
      <c r="K6915" s="12">
        <v>0</v>
      </c>
      <c r="L6915" s="12">
        <v>0</v>
      </c>
      <c r="M6915" s="12">
        <v>0</v>
      </c>
      <c r="N6915" s="12">
        <v>0</v>
      </c>
    </row>
    <row r="6916" spans="1:14">
      <c r="A6916" s="21" t="s">
        <v>1751</v>
      </c>
      <c r="B6916" s="12">
        <v>250</v>
      </c>
      <c r="C6916" s="12">
        <v>253</v>
      </c>
      <c r="D6916" s="12" t="s">
        <v>519</v>
      </c>
      <c r="E6916" s="12">
        <v>40</v>
      </c>
      <c r="F6916" s="12">
        <v>7</v>
      </c>
      <c r="G6916" s="14">
        <v>30</v>
      </c>
      <c r="H6916" s="12">
        <v>0</v>
      </c>
      <c r="I6916" s="12">
        <v>246</v>
      </c>
      <c r="J6916" s="12">
        <v>0</v>
      </c>
      <c r="K6916" s="12">
        <v>0</v>
      </c>
      <c r="L6916" s="12">
        <v>0</v>
      </c>
      <c r="M6916" s="12">
        <v>0</v>
      </c>
      <c r="N6916" s="12">
        <v>0</v>
      </c>
    </row>
    <row r="6917" spans="1:14">
      <c r="A6917" s="21" t="s">
        <v>1751</v>
      </c>
      <c r="B6917" s="12">
        <v>250</v>
      </c>
      <c r="C6917" s="12">
        <v>253</v>
      </c>
      <c r="D6917" s="12" t="s">
        <v>515</v>
      </c>
      <c r="E6917" s="12">
        <v>40</v>
      </c>
      <c r="F6917" s="12">
        <v>7</v>
      </c>
      <c r="G6917" s="14">
        <v>30</v>
      </c>
      <c r="H6917" s="12">
        <v>0</v>
      </c>
      <c r="I6917" s="12">
        <v>246</v>
      </c>
      <c r="J6917" s="12">
        <v>0</v>
      </c>
      <c r="K6917" s="12">
        <v>0</v>
      </c>
      <c r="L6917" s="12">
        <v>0</v>
      </c>
      <c r="M6917" s="12">
        <v>0</v>
      </c>
      <c r="N6917" s="12">
        <v>0</v>
      </c>
    </row>
    <row r="6918" spans="1:14">
      <c r="A6918" s="21" t="s">
        <v>1751</v>
      </c>
      <c r="B6918" s="12">
        <v>250</v>
      </c>
      <c r="C6918" s="12">
        <v>253</v>
      </c>
      <c r="D6918" s="12" t="s">
        <v>1752</v>
      </c>
      <c r="E6918" s="12">
        <v>40</v>
      </c>
      <c r="F6918" s="12">
        <v>7</v>
      </c>
      <c r="G6918" s="14">
        <v>30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 s="18" customFormat="1">
      <c r="A6919" s="17" t="s">
        <v>1751</v>
      </c>
      <c r="B6919" s="18">
        <v>250</v>
      </c>
      <c r="C6919" s="18">
        <v>253</v>
      </c>
      <c r="D6919" s="18" t="s">
        <v>1753</v>
      </c>
      <c r="E6919" s="18">
        <v>40</v>
      </c>
      <c r="F6919" s="18">
        <v>3</v>
      </c>
      <c r="G6919" s="18">
        <v>60</v>
      </c>
      <c r="H6919" s="18">
        <v>0</v>
      </c>
      <c r="I6919" s="18">
        <v>246</v>
      </c>
      <c r="J6919" s="18">
        <v>0</v>
      </c>
      <c r="K6919" s="18">
        <v>0</v>
      </c>
      <c r="L6919" s="12">
        <v>0</v>
      </c>
      <c r="M6919" s="12">
        <v>0</v>
      </c>
      <c r="N6919" s="12">
        <v>0</v>
      </c>
    </row>
    <row r="6920" spans="1:14" s="18" customFormat="1">
      <c r="A6920" s="17" t="s">
        <v>1751</v>
      </c>
      <c r="B6920" s="18">
        <v>250</v>
      </c>
      <c r="C6920" s="18">
        <v>253</v>
      </c>
      <c r="D6920" s="18" t="s">
        <v>1754</v>
      </c>
      <c r="E6920" s="18">
        <v>40</v>
      </c>
      <c r="F6920" s="18">
        <v>3</v>
      </c>
      <c r="G6920" s="18">
        <v>60</v>
      </c>
      <c r="H6920" s="18">
        <v>0</v>
      </c>
      <c r="I6920" s="18">
        <v>246</v>
      </c>
      <c r="J6920" s="18">
        <v>0</v>
      </c>
      <c r="K6920" s="18">
        <v>0</v>
      </c>
      <c r="L6920" s="12">
        <v>0</v>
      </c>
      <c r="M6920" s="12">
        <v>0</v>
      </c>
      <c r="N6920" s="12">
        <v>0</v>
      </c>
    </row>
    <row r="6921" spans="1:14">
      <c r="A6921" s="21" t="s">
        <v>1750</v>
      </c>
      <c r="B6921" s="12">
        <v>84</v>
      </c>
      <c r="C6921" s="12">
        <v>302</v>
      </c>
      <c r="D6921" s="12" t="s">
        <v>521</v>
      </c>
      <c r="E6921" s="12">
        <v>40</v>
      </c>
      <c r="F6921" s="12">
        <v>7</v>
      </c>
      <c r="G6921" s="14">
        <v>30</v>
      </c>
      <c r="H6921" s="12">
        <v>0</v>
      </c>
      <c r="I6921" s="12">
        <v>246</v>
      </c>
      <c r="J6921" s="12">
        <v>0</v>
      </c>
      <c r="K6921" s="12">
        <v>0</v>
      </c>
      <c r="L6921" s="12">
        <v>0</v>
      </c>
      <c r="M6921" s="12">
        <v>0</v>
      </c>
      <c r="N6921" s="12">
        <v>0</v>
      </c>
    </row>
    <row r="6922" spans="1:14">
      <c r="A6922" s="21" t="s">
        <v>1751</v>
      </c>
      <c r="B6922" s="12">
        <v>84</v>
      </c>
      <c r="C6922" s="12">
        <v>302</v>
      </c>
      <c r="D6922" s="12" t="s">
        <v>517</v>
      </c>
      <c r="E6922" s="12">
        <v>40</v>
      </c>
      <c r="F6922" s="12">
        <v>7</v>
      </c>
      <c r="G6922" s="14">
        <v>30</v>
      </c>
      <c r="H6922" s="12">
        <v>0</v>
      </c>
      <c r="I6922" s="12">
        <v>246</v>
      </c>
      <c r="J6922" s="12">
        <v>0</v>
      </c>
      <c r="K6922" s="12">
        <v>0</v>
      </c>
      <c r="L6922" s="12">
        <v>0</v>
      </c>
      <c r="M6922" s="12">
        <v>0</v>
      </c>
      <c r="N6922" s="12">
        <v>0</v>
      </c>
    </row>
    <row r="6923" spans="1:14">
      <c r="A6923" s="21" t="s">
        <v>1751</v>
      </c>
      <c r="B6923" s="12">
        <v>84</v>
      </c>
      <c r="C6923" s="12">
        <v>302</v>
      </c>
      <c r="D6923" s="12" t="s">
        <v>519</v>
      </c>
      <c r="E6923" s="12">
        <v>40</v>
      </c>
      <c r="F6923" s="12">
        <v>7</v>
      </c>
      <c r="G6923" s="14">
        <v>30</v>
      </c>
      <c r="H6923" s="12">
        <v>0</v>
      </c>
      <c r="I6923" s="12">
        <v>246</v>
      </c>
      <c r="J6923" s="12">
        <v>0</v>
      </c>
      <c r="K6923" s="12">
        <v>0</v>
      </c>
      <c r="L6923" s="12">
        <v>0</v>
      </c>
      <c r="M6923" s="12">
        <v>0</v>
      </c>
      <c r="N6923" s="12">
        <v>0</v>
      </c>
    </row>
    <row r="6924" spans="1:14">
      <c r="A6924" s="21" t="s">
        <v>1751</v>
      </c>
      <c r="B6924" s="12">
        <v>84</v>
      </c>
      <c r="C6924" s="12">
        <v>302</v>
      </c>
      <c r="D6924" s="12" t="s">
        <v>515</v>
      </c>
      <c r="E6924" s="12">
        <v>40</v>
      </c>
      <c r="F6924" s="12">
        <v>7</v>
      </c>
      <c r="G6924" s="14">
        <v>30</v>
      </c>
      <c r="H6924" s="12">
        <v>0</v>
      </c>
      <c r="I6924" s="12">
        <v>246</v>
      </c>
      <c r="J6924" s="12">
        <v>0</v>
      </c>
      <c r="K6924" s="12">
        <v>0</v>
      </c>
      <c r="L6924" s="12">
        <v>0</v>
      </c>
      <c r="M6924" s="12">
        <v>0</v>
      </c>
      <c r="N6924" s="12">
        <v>0</v>
      </c>
    </row>
    <row r="6925" spans="1:14">
      <c r="A6925" s="21" t="s">
        <v>1751</v>
      </c>
      <c r="B6925" s="12">
        <v>84</v>
      </c>
      <c r="C6925" s="12">
        <v>302</v>
      </c>
      <c r="D6925" s="12" t="s">
        <v>1752</v>
      </c>
      <c r="E6925" s="12">
        <v>40</v>
      </c>
      <c r="F6925" s="12">
        <v>7</v>
      </c>
      <c r="G6925" s="14">
        <v>30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 s="18" customFormat="1">
      <c r="A6926" s="17" t="s">
        <v>1751</v>
      </c>
      <c r="B6926" s="18">
        <v>84</v>
      </c>
      <c r="C6926" s="18">
        <v>302</v>
      </c>
      <c r="D6926" s="18" t="s">
        <v>1753</v>
      </c>
      <c r="E6926" s="18">
        <v>40</v>
      </c>
      <c r="F6926" s="18">
        <v>3</v>
      </c>
      <c r="G6926" s="18">
        <v>60</v>
      </c>
      <c r="H6926" s="18">
        <v>0</v>
      </c>
      <c r="I6926" s="18">
        <v>246</v>
      </c>
      <c r="J6926" s="18">
        <v>0</v>
      </c>
      <c r="K6926" s="18">
        <v>0</v>
      </c>
      <c r="L6926" s="12">
        <v>0</v>
      </c>
      <c r="M6926" s="12">
        <v>0</v>
      </c>
      <c r="N6926" s="12">
        <v>0</v>
      </c>
    </row>
    <row r="6927" spans="1:14" s="18" customFormat="1">
      <c r="A6927" s="17" t="s">
        <v>1751</v>
      </c>
      <c r="B6927" s="18">
        <v>84</v>
      </c>
      <c r="C6927" s="18">
        <v>302</v>
      </c>
      <c r="D6927" s="18" t="s">
        <v>1754</v>
      </c>
      <c r="E6927" s="18">
        <v>40</v>
      </c>
      <c r="F6927" s="18">
        <v>3</v>
      </c>
      <c r="G6927" s="18">
        <v>60</v>
      </c>
      <c r="H6927" s="18">
        <v>0</v>
      </c>
      <c r="I6927" s="18">
        <v>246</v>
      </c>
      <c r="J6927" s="18">
        <v>0</v>
      </c>
      <c r="K6927" s="18">
        <v>0</v>
      </c>
      <c r="L6927" s="12">
        <v>0</v>
      </c>
      <c r="M6927" s="12">
        <v>0</v>
      </c>
      <c r="N6927" s="12">
        <v>0</v>
      </c>
    </row>
    <row r="6928" spans="1:14">
      <c r="A6928" s="21" t="s">
        <v>1750</v>
      </c>
      <c r="B6928" s="12">
        <v>294</v>
      </c>
      <c r="C6928" s="12">
        <v>92</v>
      </c>
      <c r="D6928" s="12" t="s">
        <v>521</v>
      </c>
      <c r="E6928" s="12">
        <v>40</v>
      </c>
      <c r="F6928" s="12">
        <v>7</v>
      </c>
      <c r="G6928" s="14">
        <v>30</v>
      </c>
      <c r="H6928" s="12">
        <v>0</v>
      </c>
      <c r="I6928" s="12">
        <v>246</v>
      </c>
      <c r="J6928" s="12">
        <v>0</v>
      </c>
      <c r="K6928" s="12">
        <v>0</v>
      </c>
      <c r="L6928" s="12">
        <v>0</v>
      </c>
      <c r="M6928" s="12">
        <v>0</v>
      </c>
      <c r="N6928" s="12">
        <v>0</v>
      </c>
    </row>
    <row r="6929" spans="1:14">
      <c r="A6929" s="21" t="s">
        <v>1751</v>
      </c>
      <c r="B6929" s="12">
        <v>294</v>
      </c>
      <c r="C6929" s="12">
        <v>92</v>
      </c>
      <c r="D6929" s="12" t="s">
        <v>517</v>
      </c>
      <c r="E6929" s="12">
        <v>40</v>
      </c>
      <c r="F6929" s="12">
        <v>7</v>
      </c>
      <c r="G6929" s="14">
        <v>30</v>
      </c>
      <c r="H6929" s="12">
        <v>0</v>
      </c>
      <c r="I6929" s="12">
        <v>246</v>
      </c>
      <c r="J6929" s="12">
        <v>0</v>
      </c>
      <c r="K6929" s="12">
        <v>0</v>
      </c>
      <c r="L6929" s="12">
        <v>0</v>
      </c>
      <c r="M6929" s="12">
        <v>0</v>
      </c>
      <c r="N6929" s="12">
        <v>0</v>
      </c>
    </row>
    <row r="6930" spans="1:14">
      <c r="A6930" s="21" t="s">
        <v>1751</v>
      </c>
      <c r="B6930" s="12">
        <v>294</v>
      </c>
      <c r="C6930" s="12">
        <v>92</v>
      </c>
      <c r="D6930" s="12" t="s">
        <v>519</v>
      </c>
      <c r="E6930" s="12">
        <v>40</v>
      </c>
      <c r="F6930" s="12">
        <v>7</v>
      </c>
      <c r="G6930" s="14">
        <v>30</v>
      </c>
      <c r="H6930" s="12">
        <v>0</v>
      </c>
      <c r="I6930" s="12">
        <v>246</v>
      </c>
      <c r="J6930" s="12">
        <v>0</v>
      </c>
      <c r="K6930" s="12">
        <v>0</v>
      </c>
      <c r="L6930" s="12">
        <v>0</v>
      </c>
      <c r="M6930" s="12">
        <v>0</v>
      </c>
      <c r="N6930" s="12">
        <v>0</v>
      </c>
    </row>
    <row r="6931" spans="1:14">
      <c r="A6931" s="21" t="s">
        <v>1751</v>
      </c>
      <c r="B6931" s="12">
        <v>294</v>
      </c>
      <c r="C6931" s="12">
        <v>92</v>
      </c>
      <c r="D6931" s="12" t="s">
        <v>515</v>
      </c>
      <c r="E6931" s="12">
        <v>40</v>
      </c>
      <c r="F6931" s="12">
        <v>7</v>
      </c>
      <c r="G6931" s="14">
        <v>30</v>
      </c>
      <c r="H6931" s="12">
        <v>0</v>
      </c>
      <c r="I6931" s="12">
        <v>246</v>
      </c>
      <c r="J6931" s="12">
        <v>0</v>
      </c>
      <c r="K6931" s="12">
        <v>0</v>
      </c>
      <c r="L6931" s="12">
        <v>0</v>
      </c>
      <c r="M6931" s="12">
        <v>0</v>
      </c>
      <c r="N6931" s="12">
        <v>0</v>
      </c>
    </row>
    <row r="6932" spans="1:14">
      <c r="A6932" s="21" t="s">
        <v>1751</v>
      </c>
      <c r="B6932" s="12">
        <v>294</v>
      </c>
      <c r="C6932" s="12">
        <v>92</v>
      </c>
      <c r="D6932" s="12" t="s">
        <v>1752</v>
      </c>
      <c r="E6932" s="12">
        <v>40</v>
      </c>
      <c r="F6932" s="12">
        <v>7</v>
      </c>
      <c r="G6932" s="14">
        <v>30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 s="18" customFormat="1">
      <c r="A6933" s="17" t="s">
        <v>1751</v>
      </c>
      <c r="B6933" s="18">
        <v>294</v>
      </c>
      <c r="C6933" s="18">
        <v>92</v>
      </c>
      <c r="D6933" s="18" t="s">
        <v>1753</v>
      </c>
      <c r="E6933" s="18">
        <v>40</v>
      </c>
      <c r="F6933" s="18">
        <v>3</v>
      </c>
      <c r="G6933" s="18">
        <v>60</v>
      </c>
      <c r="H6933" s="18">
        <v>0</v>
      </c>
      <c r="I6933" s="18">
        <v>246</v>
      </c>
      <c r="J6933" s="18">
        <v>0</v>
      </c>
      <c r="K6933" s="18">
        <v>0</v>
      </c>
      <c r="L6933" s="12">
        <v>0</v>
      </c>
      <c r="M6933" s="12">
        <v>0</v>
      </c>
      <c r="N6933" s="12">
        <v>0</v>
      </c>
    </row>
    <row r="6934" spans="1:14" s="18" customFormat="1">
      <c r="A6934" s="17" t="s">
        <v>1751</v>
      </c>
      <c r="B6934" s="18">
        <v>294</v>
      </c>
      <c r="C6934" s="18">
        <v>92</v>
      </c>
      <c r="D6934" s="18" t="s">
        <v>1754</v>
      </c>
      <c r="E6934" s="18">
        <v>40</v>
      </c>
      <c r="F6934" s="18">
        <v>3</v>
      </c>
      <c r="G6934" s="18">
        <v>60</v>
      </c>
      <c r="H6934" s="18">
        <v>0</v>
      </c>
      <c r="I6934" s="18">
        <v>246</v>
      </c>
      <c r="J6934" s="18">
        <v>0</v>
      </c>
      <c r="K6934" s="18">
        <v>0</v>
      </c>
      <c r="L6934" s="12">
        <v>0</v>
      </c>
      <c r="M6934" s="12">
        <v>0</v>
      </c>
      <c r="N6934" s="12">
        <v>0</v>
      </c>
    </row>
    <row r="6935" spans="1:14">
      <c r="A6935" s="21" t="s">
        <v>1750</v>
      </c>
      <c r="B6935" s="12">
        <v>93</v>
      </c>
      <c r="C6935" s="12">
        <v>99</v>
      </c>
      <c r="D6935" s="12" t="s">
        <v>521</v>
      </c>
      <c r="E6935" s="12">
        <v>40</v>
      </c>
      <c r="F6935" s="12">
        <v>7</v>
      </c>
      <c r="G6935" s="14">
        <v>30</v>
      </c>
      <c r="H6935" s="12">
        <v>0</v>
      </c>
      <c r="I6935" s="12">
        <v>246</v>
      </c>
      <c r="J6935" s="12">
        <v>0</v>
      </c>
      <c r="K6935" s="12">
        <v>0</v>
      </c>
      <c r="L6935" s="12">
        <v>0</v>
      </c>
      <c r="M6935" s="12">
        <v>0</v>
      </c>
      <c r="N6935" s="12">
        <v>0</v>
      </c>
    </row>
    <row r="6936" spans="1:14">
      <c r="A6936" s="21" t="s">
        <v>1751</v>
      </c>
      <c r="B6936" s="12">
        <v>93</v>
      </c>
      <c r="C6936" s="12">
        <v>99</v>
      </c>
      <c r="D6936" s="12" t="s">
        <v>517</v>
      </c>
      <c r="E6936" s="12">
        <v>40</v>
      </c>
      <c r="F6936" s="12">
        <v>7</v>
      </c>
      <c r="G6936" s="14">
        <v>30</v>
      </c>
      <c r="H6936" s="12">
        <v>0</v>
      </c>
      <c r="I6936" s="12">
        <v>246</v>
      </c>
      <c r="J6936" s="12">
        <v>0</v>
      </c>
      <c r="K6936" s="12">
        <v>0</v>
      </c>
      <c r="L6936" s="12">
        <v>0</v>
      </c>
      <c r="M6936" s="12">
        <v>0</v>
      </c>
      <c r="N6936" s="12">
        <v>0</v>
      </c>
    </row>
    <row r="6937" spans="1:14">
      <c r="A6937" s="21" t="s">
        <v>1751</v>
      </c>
      <c r="B6937" s="12">
        <v>93</v>
      </c>
      <c r="C6937" s="12">
        <v>99</v>
      </c>
      <c r="D6937" s="12" t="s">
        <v>519</v>
      </c>
      <c r="E6937" s="12">
        <v>40</v>
      </c>
      <c r="F6937" s="12">
        <v>7</v>
      </c>
      <c r="G6937" s="14">
        <v>30</v>
      </c>
      <c r="H6937" s="12">
        <v>0</v>
      </c>
      <c r="I6937" s="12">
        <v>246</v>
      </c>
      <c r="J6937" s="12">
        <v>0</v>
      </c>
      <c r="K6937" s="12">
        <v>0</v>
      </c>
      <c r="L6937" s="12">
        <v>0</v>
      </c>
      <c r="M6937" s="12">
        <v>0</v>
      </c>
      <c r="N6937" s="12">
        <v>0</v>
      </c>
    </row>
    <row r="6938" spans="1:14">
      <c r="A6938" s="21" t="s">
        <v>1751</v>
      </c>
      <c r="B6938" s="12">
        <v>93</v>
      </c>
      <c r="C6938" s="12">
        <v>99</v>
      </c>
      <c r="D6938" s="12" t="s">
        <v>515</v>
      </c>
      <c r="E6938" s="12">
        <v>40</v>
      </c>
      <c r="F6938" s="12">
        <v>7</v>
      </c>
      <c r="G6938" s="14">
        <v>30</v>
      </c>
      <c r="H6938" s="12">
        <v>0</v>
      </c>
      <c r="I6938" s="12">
        <v>246</v>
      </c>
      <c r="J6938" s="12">
        <v>0</v>
      </c>
      <c r="K6938" s="12">
        <v>0</v>
      </c>
      <c r="L6938" s="12">
        <v>0</v>
      </c>
      <c r="M6938" s="12">
        <v>0</v>
      </c>
      <c r="N6938" s="12">
        <v>0</v>
      </c>
    </row>
    <row r="6939" spans="1:14">
      <c r="A6939" s="21" t="s">
        <v>1751</v>
      </c>
      <c r="B6939" s="12">
        <v>93</v>
      </c>
      <c r="C6939" s="12">
        <v>99</v>
      </c>
      <c r="D6939" s="12" t="s">
        <v>1752</v>
      </c>
      <c r="E6939" s="12">
        <v>40</v>
      </c>
      <c r="F6939" s="12">
        <v>7</v>
      </c>
      <c r="G6939" s="14">
        <v>30</v>
      </c>
      <c r="H6939" s="12">
        <v>0</v>
      </c>
      <c r="I6939" s="12">
        <v>246</v>
      </c>
      <c r="J6939" s="12">
        <v>0</v>
      </c>
      <c r="K6939" s="12">
        <v>0</v>
      </c>
      <c r="L6939" s="12">
        <v>0</v>
      </c>
      <c r="M6939" s="12">
        <v>0</v>
      </c>
      <c r="N6939" s="12">
        <v>0</v>
      </c>
    </row>
    <row r="6940" spans="1:14" s="18" customFormat="1">
      <c r="A6940" s="17" t="s">
        <v>1751</v>
      </c>
      <c r="B6940" s="18">
        <v>93</v>
      </c>
      <c r="C6940" s="18">
        <v>99</v>
      </c>
      <c r="D6940" s="18" t="s">
        <v>1753</v>
      </c>
      <c r="E6940" s="18">
        <v>40</v>
      </c>
      <c r="F6940" s="18">
        <v>3</v>
      </c>
      <c r="G6940" s="18">
        <v>60</v>
      </c>
      <c r="H6940" s="18">
        <v>0</v>
      </c>
      <c r="I6940" s="18">
        <v>246</v>
      </c>
      <c r="J6940" s="18">
        <v>0</v>
      </c>
      <c r="K6940" s="18">
        <v>0</v>
      </c>
      <c r="L6940" s="12">
        <v>0</v>
      </c>
      <c r="M6940" s="12">
        <v>0</v>
      </c>
      <c r="N6940" s="12">
        <v>0</v>
      </c>
    </row>
    <row r="6941" spans="1:14" s="18" customFormat="1">
      <c r="A6941" s="17" t="s">
        <v>1751</v>
      </c>
      <c r="B6941" s="18">
        <v>93</v>
      </c>
      <c r="C6941" s="18">
        <v>99</v>
      </c>
      <c r="D6941" s="18" t="s">
        <v>1754</v>
      </c>
      <c r="E6941" s="18">
        <v>40</v>
      </c>
      <c r="F6941" s="18">
        <v>3</v>
      </c>
      <c r="G6941" s="18">
        <v>60</v>
      </c>
      <c r="H6941" s="18">
        <v>0</v>
      </c>
      <c r="I6941" s="18">
        <v>246</v>
      </c>
      <c r="J6941" s="18">
        <v>0</v>
      </c>
      <c r="K6941" s="18">
        <v>0</v>
      </c>
      <c r="L6941" s="12">
        <v>0</v>
      </c>
      <c r="M6941" s="12">
        <v>0</v>
      </c>
      <c r="N6941" s="12">
        <v>0</v>
      </c>
    </row>
    <row r="6943" spans="1:14">
      <c r="A6943" s="11" t="s">
        <v>1756</v>
      </c>
    </row>
    <row r="6944" spans="1:14">
      <c r="A6944" s="21" t="s">
        <v>1757</v>
      </c>
      <c r="B6944" s="12">
        <v>100</v>
      </c>
      <c r="C6944" s="12">
        <v>100</v>
      </c>
      <c r="D6944" s="12" t="s">
        <v>521</v>
      </c>
      <c r="E6944" s="12">
        <v>100</v>
      </c>
      <c r="F6944" s="12">
        <v>30</v>
      </c>
      <c r="G6944" s="12">
        <v>80</v>
      </c>
      <c r="H6944" s="12">
        <v>0</v>
      </c>
      <c r="I6944" s="12">
        <v>246</v>
      </c>
      <c r="J6944" s="12">
        <v>0</v>
      </c>
      <c r="K6944" s="12">
        <v>0</v>
      </c>
      <c r="L6944" s="12">
        <v>0</v>
      </c>
      <c r="M6944" s="12">
        <v>0</v>
      </c>
      <c r="N6944" s="12">
        <v>0</v>
      </c>
    </row>
    <row r="6945" spans="1:14">
      <c r="A6945" s="21" t="s">
        <v>1758</v>
      </c>
      <c r="B6945" s="12">
        <v>100</v>
      </c>
      <c r="C6945" s="12">
        <v>100</v>
      </c>
      <c r="D6945" s="12" t="s">
        <v>517</v>
      </c>
      <c r="E6945" s="12">
        <v>100</v>
      </c>
      <c r="F6945" s="12">
        <v>30</v>
      </c>
      <c r="G6945" s="12">
        <v>80</v>
      </c>
      <c r="H6945" s="12">
        <v>0</v>
      </c>
      <c r="I6945" s="12">
        <v>246</v>
      </c>
      <c r="J6945" s="12">
        <v>0</v>
      </c>
      <c r="K6945" s="12">
        <v>0</v>
      </c>
      <c r="L6945" s="12">
        <v>0</v>
      </c>
      <c r="M6945" s="12">
        <v>0</v>
      </c>
      <c r="N6945" s="12">
        <v>0</v>
      </c>
    </row>
    <row r="6946" spans="1:14">
      <c r="A6946" s="21" t="s">
        <v>1758</v>
      </c>
      <c r="B6946" s="12">
        <v>100</v>
      </c>
      <c r="C6946" s="12">
        <v>100</v>
      </c>
      <c r="D6946" s="12" t="s">
        <v>519</v>
      </c>
      <c r="E6946" s="12">
        <v>100</v>
      </c>
      <c r="F6946" s="12">
        <v>30</v>
      </c>
      <c r="G6946" s="12">
        <v>80</v>
      </c>
      <c r="H6946" s="12">
        <v>0</v>
      </c>
      <c r="I6946" s="12">
        <v>246</v>
      </c>
      <c r="J6946" s="12">
        <v>0</v>
      </c>
      <c r="K6946" s="12">
        <v>0</v>
      </c>
      <c r="L6946" s="12">
        <v>0</v>
      </c>
      <c r="M6946" s="12">
        <v>0</v>
      </c>
      <c r="N6946" s="12">
        <v>0</v>
      </c>
    </row>
    <row r="6947" spans="1:14">
      <c r="A6947" s="21" t="s">
        <v>1758</v>
      </c>
      <c r="B6947" s="12">
        <v>100</v>
      </c>
      <c r="C6947" s="12">
        <v>100</v>
      </c>
      <c r="D6947" s="12" t="s">
        <v>515</v>
      </c>
      <c r="E6947" s="12">
        <v>100</v>
      </c>
      <c r="F6947" s="12">
        <v>30</v>
      </c>
      <c r="G6947" s="12">
        <v>80</v>
      </c>
      <c r="H6947" s="12">
        <v>0</v>
      </c>
      <c r="I6947" s="12">
        <v>246</v>
      </c>
      <c r="J6947" s="12">
        <v>0</v>
      </c>
      <c r="K6947" s="12">
        <v>0</v>
      </c>
      <c r="L6947" s="12">
        <v>0</v>
      </c>
      <c r="M6947" s="12">
        <v>0</v>
      </c>
      <c r="N6947" s="12">
        <v>0</v>
      </c>
    </row>
    <row r="6948" spans="1:14">
      <c r="A6948" s="21" t="s">
        <v>1758</v>
      </c>
      <c r="B6948" s="12">
        <v>100</v>
      </c>
      <c r="C6948" s="12">
        <v>100</v>
      </c>
      <c r="D6948" s="12" t="s">
        <v>1752</v>
      </c>
      <c r="E6948" s="12">
        <v>100</v>
      </c>
      <c r="F6948" s="12">
        <v>30</v>
      </c>
      <c r="G6948" s="12">
        <v>80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 s="18" customFormat="1">
      <c r="A6949" s="17" t="s">
        <v>1758</v>
      </c>
      <c r="B6949" s="18">
        <v>100</v>
      </c>
      <c r="C6949" s="18">
        <v>100</v>
      </c>
      <c r="D6949" s="18" t="s">
        <v>1753</v>
      </c>
      <c r="E6949" s="18">
        <v>100</v>
      </c>
      <c r="F6949" s="18">
        <v>30</v>
      </c>
      <c r="G6949" s="18">
        <v>60</v>
      </c>
      <c r="H6949" s="18">
        <v>0</v>
      </c>
      <c r="I6949" s="18">
        <v>246</v>
      </c>
      <c r="J6949" s="18">
        <v>0</v>
      </c>
      <c r="K6949" s="18">
        <v>0</v>
      </c>
      <c r="L6949" s="12">
        <v>0</v>
      </c>
      <c r="M6949" s="12">
        <v>0</v>
      </c>
      <c r="N6949" s="12">
        <v>0</v>
      </c>
    </row>
    <row r="6950" spans="1:14" s="18" customFormat="1">
      <c r="A6950" s="17" t="s">
        <v>1758</v>
      </c>
      <c r="B6950" s="18">
        <v>100</v>
      </c>
      <c r="C6950" s="18">
        <v>100</v>
      </c>
      <c r="D6950" s="18" t="s">
        <v>1754</v>
      </c>
      <c r="E6950" s="18">
        <v>100</v>
      </c>
      <c r="F6950" s="18">
        <v>30</v>
      </c>
      <c r="G6950" s="18">
        <v>60</v>
      </c>
      <c r="H6950" s="18">
        <v>0</v>
      </c>
      <c r="I6950" s="18">
        <v>246</v>
      </c>
      <c r="J6950" s="18">
        <v>0</v>
      </c>
      <c r="K6950" s="18">
        <v>0</v>
      </c>
      <c r="L6950" s="12">
        <v>0</v>
      </c>
      <c r="M6950" s="12">
        <v>0</v>
      </c>
      <c r="N6950" s="12">
        <v>0</v>
      </c>
    </row>
    <row r="6951" spans="1:14">
      <c r="A6951" s="21" t="s">
        <v>1758</v>
      </c>
      <c r="B6951" s="12">
        <v>100</v>
      </c>
      <c r="C6951" s="12">
        <v>100</v>
      </c>
      <c r="D6951" s="12" t="s">
        <v>520</v>
      </c>
      <c r="E6951" s="12">
        <v>100</v>
      </c>
      <c r="F6951" s="12">
        <v>5</v>
      </c>
      <c r="G6951" s="12">
        <v>80</v>
      </c>
      <c r="H6951" s="12">
        <v>0</v>
      </c>
      <c r="I6951" s="12">
        <v>246</v>
      </c>
      <c r="J6951" s="12">
        <v>0</v>
      </c>
      <c r="K6951" s="12">
        <v>0</v>
      </c>
      <c r="L6951" s="12">
        <v>0</v>
      </c>
      <c r="M6951" s="12">
        <v>0</v>
      </c>
      <c r="N6951" s="12">
        <v>0</v>
      </c>
    </row>
    <row r="6952" spans="1:14">
      <c r="A6952" s="21" t="s">
        <v>1758</v>
      </c>
      <c r="B6952" s="12">
        <v>100</v>
      </c>
      <c r="C6952" s="12">
        <v>100</v>
      </c>
      <c r="D6952" s="12" t="s">
        <v>516</v>
      </c>
      <c r="E6952" s="12">
        <v>100</v>
      </c>
      <c r="F6952" s="12">
        <v>5</v>
      </c>
      <c r="G6952" s="12">
        <v>80</v>
      </c>
      <c r="H6952" s="12">
        <v>0</v>
      </c>
      <c r="I6952" s="12">
        <v>246</v>
      </c>
      <c r="J6952" s="12">
        <v>0</v>
      </c>
      <c r="K6952" s="12">
        <v>0</v>
      </c>
      <c r="L6952" s="12">
        <v>0</v>
      </c>
      <c r="M6952" s="12">
        <v>0</v>
      </c>
      <c r="N6952" s="12">
        <v>0</v>
      </c>
    </row>
    <row r="6953" spans="1:14">
      <c r="A6953" s="21" t="s">
        <v>1758</v>
      </c>
      <c r="B6953" s="12">
        <v>100</v>
      </c>
      <c r="C6953" s="12">
        <v>100</v>
      </c>
      <c r="D6953" s="12" t="s">
        <v>518</v>
      </c>
      <c r="E6953" s="12">
        <v>100</v>
      </c>
      <c r="F6953" s="12">
        <v>5</v>
      </c>
      <c r="G6953" s="12">
        <v>80</v>
      </c>
      <c r="H6953" s="12">
        <v>0</v>
      </c>
      <c r="I6953" s="12">
        <v>246</v>
      </c>
      <c r="J6953" s="12">
        <v>0</v>
      </c>
      <c r="K6953" s="12">
        <v>0</v>
      </c>
      <c r="L6953" s="12">
        <v>0</v>
      </c>
      <c r="M6953" s="12">
        <v>0</v>
      </c>
      <c r="N6953" s="12">
        <v>0</v>
      </c>
    </row>
    <row r="6954" spans="1:14">
      <c r="A6954" s="21" t="s">
        <v>1758</v>
      </c>
      <c r="B6954" s="12">
        <v>100</v>
      </c>
      <c r="C6954" s="12">
        <v>100</v>
      </c>
      <c r="D6954" s="12" t="s">
        <v>514</v>
      </c>
      <c r="E6954" s="12">
        <v>100</v>
      </c>
      <c r="F6954" s="12">
        <v>5</v>
      </c>
      <c r="G6954" s="12">
        <v>80</v>
      </c>
      <c r="H6954" s="12">
        <v>0</v>
      </c>
      <c r="I6954" s="12">
        <v>246</v>
      </c>
      <c r="J6954" s="12">
        <v>0</v>
      </c>
      <c r="K6954" s="12">
        <v>0</v>
      </c>
      <c r="L6954" s="12">
        <v>0</v>
      </c>
      <c r="M6954" s="12">
        <v>0</v>
      </c>
      <c r="N6954" s="12">
        <v>0</v>
      </c>
    </row>
    <row r="6955" spans="1:14">
      <c r="A6955" s="21" t="s">
        <v>1758</v>
      </c>
      <c r="B6955" s="12">
        <v>100</v>
      </c>
      <c r="C6955" s="12">
        <v>100</v>
      </c>
      <c r="D6955" s="12" t="s">
        <v>1759</v>
      </c>
      <c r="E6955" s="12">
        <v>100</v>
      </c>
      <c r="F6955" s="12">
        <v>5</v>
      </c>
      <c r="G6955" s="12">
        <v>80</v>
      </c>
      <c r="H6955" s="12">
        <v>0</v>
      </c>
      <c r="I6955" s="12">
        <v>246</v>
      </c>
      <c r="J6955" s="12">
        <v>0</v>
      </c>
      <c r="K6955" s="12">
        <v>0</v>
      </c>
      <c r="L6955" s="12">
        <v>0</v>
      </c>
      <c r="M6955" s="12">
        <v>0</v>
      </c>
      <c r="N6955" s="12">
        <v>0</v>
      </c>
    </row>
    <row r="6956" spans="1:14" s="18" customFormat="1">
      <c r="A6956" s="17" t="s">
        <v>1758</v>
      </c>
      <c r="B6956" s="18">
        <v>100</v>
      </c>
      <c r="C6956" s="18">
        <v>100</v>
      </c>
      <c r="D6956" s="18" t="s">
        <v>1755</v>
      </c>
      <c r="E6956" s="18">
        <v>200</v>
      </c>
      <c r="F6956" s="18">
        <v>5</v>
      </c>
      <c r="G6956" s="18">
        <v>60</v>
      </c>
      <c r="H6956" s="18">
        <v>0</v>
      </c>
      <c r="I6956" s="18">
        <v>246</v>
      </c>
      <c r="J6956" s="18">
        <v>0</v>
      </c>
      <c r="K6956" s="18">
        <v>0</v>
      </c>
      <c r="L6956" s="12">
        <v>0</v>
      </c>
      <c r="M6956" s="12">
        <v>0</v>
      </c>
      <c r="N6956" s="12">
        <v>0</v>
      </c>
    </row>
    <row r="6957" spans="1:14" s="18" customFormat="1">
      <c r="A6957" s="17" t="s">
        <v>1758</v>
      </c>
      <c r="B6957" s="18">
        <v>100</v>
      </c>
      <c r="C6957" s="18">
        <v>100</v>
      </c>
      <c r="D6957" s="18" t="s">
        <v>1176</v>
      </c>
      <c r="E6957" s="18">
        <v>200</v>
      </c>
      <c r="F6957" s="18">
        <v>5</v>
      </c>
      <c r="G6957" s="18">
        <v>60</v>
      </c>
      <c r="H6957" s="18">
        <v>0</v>
      </c>
      <c r="I6957" s="18">
        <v>246</v>
      </c>
      <c r="J6957" s="18">
        <v>0</v>
      </c>
      <c r="K6957" s="18">
        <v>0</v>
      </c>
      <c r="L6957" s="12">
        <v>0</v>
      </c>
      <c r="M6957" s="12">
        <v>0</v>
      </c>
      <c r="N6957" s="12">
        <v>0</v>
      </c>
    </row>
    <row r="6959" spans="1:14">
      <c r="A6959" s="21" t="s">
        <v>1757</v>
      </c>
      <c r="B6959" s="12">
        <v>33</v>
      </c>
      <c r="C6959" s="12">
        <v>46</v>
      </c>
      <c r="D6959" s="12" t="s">
        <v>521</v>
      </c>
      <c r="E6959" s="12">
        <v>20</v>
      </c>
      <c r="F6959" s="12">
        <v>4</v>
      </c>
      <c r="G6959" s="14">
        <v>30</v>
      </c>
      <c r="H6959" s="12">
        <v>0</v>
      </c>
      <c r="I6959" s="12">
        <v>246</v>
      </c>
      <c r="J6959" s="12">
        <v>0</v>
      </c>
      <c r="K6959" s="12">
        <v>0</v>
      </c>
      <c r="L6959" s="12">
        <v>0</v>
      </c>
      <c r="M6959" s="12">
        <v>0</v>
      </c>
      <c r="N6959" s="12">
        <v>0</v>
      </c>
    </row>
    <row r="6960" spans="1:14">
      <c r="A6960" s="21" t="s">
        <v>1758</v>
      </c>
      <c r="B6960" s="12">
        <v>33</v>
      </c>
      <c r="C6960" s="12">
        <v>46</v>
      </c>
      <c r="D6960" s="12" t="s">
        <v>517</v>
      </c>
      <c r="E6960" s="12">
        <v>20</v>
      </c>
      <c r="F6960" s="12">
        <v>4</v>
      </c>
      <c r="G6960" s="14">
        <v>30</v>
      </c>
      <c r="H6960" s="12">
        <v>0</v>
      </c>
      <c r="I6960" s="12">
        <v>246</v>
      </c>
      <c r="J6960" s="12">
        <v>0</v>
      </c>
      <c r="K6960" s="12">
        <v>0</v>
      </c>
      <c r="L6960" s="12">
        <v>0</v>
      </c>
      <c r="M6960" s="12">
        <v>0</v>
      </c>
      <c r="N6960" s="12">
        <v>0</v>
      </c>
    </row>
    <row r="6961" spans="1:14">
      <c r="A6961" s="21" t="s">
        <v>1758</v>
      </c>
      <c r="B6961" s="12">
        <v>33</v>
      </c>
      <c r="C6961" s="12">
        <v>46</v>
      </c>
      <c r="D6961" s="12" t="s">
        <v>519</v>
      </c>
      <c r="E6961" s="12">
        <v>20</v>
      </c>
      <c r="F6961" s="12">
        <v>4</v>
      </c>
      <c r="G6961" s="14">
        <v>30</v>
      </c>
      <c r="H6961" s="12">
        <v>0</v>
      </c>
      <c r="I6961" s="12">
        <v>246</v>
      </c>
      <c r="J6961" s="12">
        <v>0</v>
      </c>
      <c r="K6961" s="12">
        <v>0</v>
      </c>
      <c r="L6961" s="12">
        <v>0</v>
      </c>
      <c r="M6961" s="12">
        <v>0</v>
      </c>
      <c r="N6961" s="12">
        <v>0</v>
      </c>
    </row>
    <row r="6962" spans="1:14">
      <c r="A6962" s="21" t="s">
        <v>1758</v>
      </c>
      <c r="B6962" s="12">
        <v>33</v>
      </c>
      <c r="C6962" s="12">
        <v>46</v>
      </c>
      <c r="D6962" s="12" t="s">
        <v>515</v>
      </c>
      <c r="E6962" s="12">
        <v>20</v>
      </c>
      <c r="F6962" s="12">
        <v>4</v>
      </c>
      <c r="G6962" s="14">
        <v>30</v>
      </c>
      <c r="H6962" s="12">
        <v>0</v>
      </c>
      <c r="I6962" s="12">
        <v>246</v>
      </c>
      <c r="J6962" s="12">
        <v>0</v>
      </c>
      <c r="K6962" s="12">
        <v>0</v>
      </c>
      <c r="L6962" s="12">
        <v>0</v>
      </c>
      <c r="M6962" s="12">
        <v>0</v>
      </c>
      <c r="N6962" s="12">
        <v>0</v>
      </c>
    </row>
    <row r="6963" spans="1:14">
      <c r="A6963" s="21" t="s">
        <v>1758</v>
      </c>
      <c r="B6963" s="12">
        <v>33</v>
      </c>
      <c r="C6963" s="12">
        <v>46</v>
      </c>
      <c r="D6963" s="12" t="s">
        <v>1752</v>
      </c>
      <c r="E6963" s="12">
        <v>20</v>
      </c>
      <c r="F6963" s="12">
        <v>4</v>
      </c>
      <c r="G6963" s="14">
        <v>30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 s="18" customFormat="1">
      <c r="A6964" s="17" t="s">
        <v>1758</v>
      </c>
      <c r="B6964" s="18">
        <v>33</v>
      </c>
      <c r="C6964" s="18">
        <v>46</v>
      </c>
      <c r="D6964" s="18" t="s">
        <v>1753</v>
      </c>
      <c r="E6964" s="18">
        <v>20</v>
      </c>
      <c r="F6964" s="18">
        <v>2</v>
      </c>
      <c r="G6964" s="18">
        <v>60</v>
      </c>
      <c r="H6964" s="18">
        <v>0</v>
      </c>
      <c r="I6964" s="18">
        <v>246</v>
      </c>
      <c r="J6964" s="18">
        <v>0</v>
      </c>
      <c r="K6964" s="18">
        <v>0</v>
      </c>
      <c r="L6964" s="12">
        <v>0</v>
      </c>
      <c r="M6964" s="12">
        <v>0</v>
      </c>
      <c r="N6964" s="12">
        <v>0</v>
      </c>
    </row>
    <row r="6965" spans="1:14" s="18" customFormat="1">
      <c r="A6965" s="17" t="s">
        <v>1758</v>
      </c>
      <c r="B6965" s="18">
        <v>33</v>
      </c>
      <c r="C6965" s="18">
        <v>46</v>
      </c>
      <c r="D6965" s="18" t="s">
        <v>1754</v>
      </c>
      <c r="E6965" s="18">
        <v>20</v>
      </c>
      <c r="F6965" s="18">
        <v>2</v>
      </c>
      <c r="G6965" s="18">
        <v>60</v>
      </c>
      <c r="H6965" s="18">
        <v>0</v>
      </c>
      <c r="I6965" s="18">
        <v>246</v>
      </c>
      <c r="J6965" s="18">
        <v>0</v>
      </c>
      <c r="K6965" s="18">
        <v>0</v>
      </c>
      <c r="L6965" s="12">
        <v>0</v>
      </c>
      <c r="M6965" s="12">
        <v>0</v>
      </c>
      <c r="N6965" s="12">
        <v>0</v>
      </c>
    </row>
    <row r="6966" spans="1:14">
      <c r="A6966" s="21" t="s">
        <v>1757</v>
      </c>
      <c r="B6966" s="12">
        <v>170</v>
      </c>
      <c r="C6966" s="12">
        <v>33</v>
      </c>
      <c r="D6966" s="12" t="s">
        <v>521</v>
      </c>
      <c r="E6966" s="12">
        <v>20</v>
      </c>
      <c r="F6966" s="12">
        <v>4</v>
      </c>
      <c r="G6966" s="14">
        <v>30</v>
      </c>
      <c r="H6966" s="12">
        <v>0</v>
      </c>
      <c r="I6966" s="12">
        <v>246</v>
      </c>
      <c r="J6966" s="12">
        <v>0</v>
      </c>
      <c r="K6966" s="12">
        <v>0</v>
      </c>
      <c r="L6966" s="12">
        <v>0</v>
      </c>
      <c r="M6966" s="12">
        <v>0</v>
      </c>
      <c r="N6966" s="12">
        <v>0</v>
      </c>
    </row>
    <row r="6967" spans="1:14">
      <c r="A6967" s="21" t="s">
        <v>1758</v>
      </c>
      <c r="B6967" s="12">
        <v>170</v>
      </c>
      <c r="C6967" s="12">
        <v>33</v>
      </c>
      <c r="D6967" s="12" t="s">
        <v>517</v>
      </c>
      <c r="E6967" s="12">
        <v>20</v>
      </c>
      <c r="F6967" s="12">
        <v>4</v>
      </c>
      <c r="G6967" s="14">
        <v>30</v>
      </c>
      <c r="H6967" s="12">
        <v>0</v>
      </c>
      <c r="I6967" s="12">
        <v>246</v>
      </c>
      <c r="J6967" s="12">
        <v>0</v>
      </c>
      <c r="K6967" s="12">
        <v>0</v>
      </c>
      <c r="L6967" s="12">
        <v>0</v>
      </c>
      <c r="M6967" s="12">
        <v>0</v>
      </c>
      <c r="N6967" s="12">
        <v>0</v>
      </c>
    </row>
    <row r="6968" spans="1:14">
      <c r="A6968" s="21" t="s">
        <v>1758</v>
      </c>
      <c r="B6968" s="12">
        <v>170</v>
      </c>
      <c r="C6968" s="12">
        <v>33</v>
      </c>
      <c r="D6968" s="12" t="s">
        <v>519</v>
      </c>
      <c r="E6968" s="12">
        <v>20</v>
      </c>
      <c r="F6968" s="12">
        <v>4</v>
      </c>
      <c r="G6968" s="14">
        <v>30</v>
      </c>
      <c r="H6968" s="12">
        <v>0</v>
      </c>
      <c r="I6968" s="12">
        <v>246</v>
      </c>
      <c r="J6968" s="12">
        <v>0</v>
      </c>
      <c r="K6968" s="12">
        <v>0</v>
      </c>
      <c r="L6968" s="12">
        <v>0</v>
      </c>
      <c r="M6968" s="12">
        <v>0</v>
      </c>
      <c r="N6968" s="12">
        <v>0</v>
      </c>
    </row>
    <row r="6969" spans="1:14">
      <c r="A6969" s="21" t="s">
        <v>1758</v>
      </c>
      <c r="B6969" s="12">
        <v>170</v>
      </c>
      <c r="C6969" s="12">
        <v>33</v>
      </c>
      <c r="D6969" s="12" t="s">
        <v>515</v>
      </c>
      <c r="E6969" s="12">
        <v>20</v>
      </c>
      <c r="F6969" s="12">
        <v>4</v>
      </c>
      <c r="G6969" s="14">
        <v>30</v>
      </c>
      <c r="H6969" s="12">
        <v>0</v>
      </c>
      <c r="I6969" s="12">
        <v>246</v>
      </c>
      <c r="J6969" s="12">
        <v>0</v>
      </c>
      <c r="K6969" s="12">
        <v>0</v>
      </c>
      <c r="L6969" s="12">
        <v>0</v>
      </c>
      <c r="M6969" s="12">
        <v>0</v>
      </c>
      <c r="N6969" s="12">
        <v>0</v>
      </c>
    </row>
    <row r="6970" spans="1:14">
      <c r="A6970" s="21" t="s">
        <v>1758</v>
      </c>
      <c r="B6970" s="12">
        <v>170</v>
      </c>
      <c r="C6970" s="12">
        <v>33</v>
      </c>
      <c r="D6970" s="12" t="s">
        <v>1752</v>
      </c>
      <c r="E6970" s="12">
        <v>20</v>
      </c>
      <c r="F6970" s="12">
        <v>4</v>
      </c>
      <c r="G6970" s="14">
        <v>30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 s="18" customFormat="1">
      <c r="A6971" s="17" t="s">
        <v>1758</v>
      </c>
      <c r="B6971" s="18">
        <v>170</v>
      </c>
      <c r="C6971" s="18">
        <v>33</v>
      </c>
      <c r="D6971" s="18" t="s">
        <v>1753</v>
      </c>
      <c r="E6971" s="18">
        <v>20</v>
      </c>
      <c r="F6971" s="18">
        <v>2</v>
      </c>
      <c r="G6971" s="18">
        <v>60</v>
      </c>
      <c r="H6971" s="18">
        <v>0</v>
      </c>
      <c r="I6971" s="18">
        <v>246</v>
      </c>
      <c r="J6971" s="18">
        <v>0</v>
      </c>
      <c r="K6971" s="18">
        <v>0</v>
      </c>
      <c r="L6971" s="12">
        <v>0</v>
      </c>
      <c r="M6971" s="12">
        <v>0</v>
      </c>
      <c r="N6971" s="12">
        <v>0</v>
      </c>
    </row>
    <row r="6972" spans="1:14" s="18" customFormat="1">
      <c r="A6972" s="17" t="s">
        <v>1758</v>
      </c>
      <c r="B6972" s="18">
        <v>170</v>
      </c>
      <c r="C6972" s="18">
        <v>33</v>
      </c>
      <c r="D6972" s="18" t="s">
        <v>1754</v>
      </c>
      <c r="E6972" s="18">
        <v>20</v>
      </c>
      <c r="F6972" s="18">
        <v>2</v>
      </c>
      <c r="G6972" s="18">
        <v>60</v>
      </c>
      <c r="H6972" s="18">
        <v>0</v>
      </c>
      <c r="I6972" s="18">
        <v>246</v>
      </c>
      <c r="J6972" s="18">
        <v>0</v>
      </c>
      <c r="K6972" s="18">
        <v>0</v>
      </c>
      <c r="L6972" s="12">
        <v>0</v>
      </c>
      <c r="M6972" s="12">
        <v>0</v>
      </c>
      <c r="N6972" s="12">
        <v>0</v>
      </c>
    </row>
    <row r="6973" spans="1:14">
      <c r="A6973" s="21" t="s">
        <v>1757</v>
      </c>
      <c r="B6973" s="12">
        <v>159</v>
      </c>
      <c r="C6973" s="12">
        <v>103</v>
      </c>
      <c r="D6973" s="12" t="s">
        <v>521</v>
      </c>
      <c r="E6973" s="12">
        <v>20</v>
      </c>
      <c r="F6973" s="12">
        <v>4</v>
      </c>
      <c r="G6973" s="14">
        <v>30</v>
      </c>
      <c r="H6973" s="12">
        <v>0</v>
      </c>
      <c r="I6973" s="12">
        <v>246</v>
      </c>
      <c r="J6973" s="12">
        <v>0</v>
      </c>
      <c r="K6973" s="12">
        <v>0</v>
      </c>
      <c r="L6973" s="12">
        <v>0</v>
      </c>
      <c r="M6973" s="12">
        <v>0</v>
      </c>
      <c r="N6973" s="12">
        <v>0</v>
      </c>
    </row>
    <row r="6974" spans="1:14">
      <c r="A6974" s="21" t="s">
        <v>1758</v>
      </c>
      <c r="B6974" s="12">
        <v>159</v>
      </c>
      <c r="C6974" s="12">
        <v>103</v>
      </c>
      <c r="D6974" s="12" t="s">
        <v>517</v>
      </c>
      <c r="E6974" s="12">
        <v>20</v>
      </c>
      <c r="F6974" s="12">
        <v>4</v>
      </c>
      <c r="G6974" s="14">
        <v>30</v>
      </c>
      <c r="H6974" s="12">
        <v>0</v>
      </c>
      <c r="I6974" s="12">
        <v>246</v>
      </c>
      <c r="J6974" s="12">
        <v>0</v>
      </c>
      <c r="K6974" s="12">
        <v>0</v>
      </c>
      <c r="L6974" s="12">
        <v>0</v>
      </c>
      <c r="M6974" s="12">
        <v>0</v>
      </c>
      <c r="N6974" s="12">
        <v>0</v>
      </c>
    </row>
    <row r="6975" spans="1:14">
      <c r="A6975" s="21" t="s">
        <v>1758</v>
      </c>
      <c r="B6975" s="12">
        <v>159</v>
      </c>
      <c r="C6975" s="12">
        <v>103</v>
      </c>
      <c r="D6975" s="12" t="s">
        <v>519</v>
      </c>
      <c r="E6975" s="12">
        <v>20</v>
      </c>
      <c r="F6975" s="12">
        <v>4</v>
      </c>
      <c r="G6975" s="14">
        <v>30</v>
      </c>
      <c r="H6975" s="12">
        <v>0</v>
      </c>
      <c r="I6975" s="12">
        <v>246</v>
      </c>
      <c r="J6975" s="12">
        <v>0</v>
      </c>
      <c r="K6975" s="12">
        <v>0</v>
      </c>
      <c r="L6975" s="12">
        <v>0</v>
      </c>
      <c r="M6975" s="12">
        <v>0</v>
      </c>
      <c r="N6975" s="12">
        <v>0</v>
      </c>
    </row>
    <row r="6976" spans="1:14">
      <c r="A6976" s="21" t="s">
        <v>1758</v>
      </c>
      <c r="B6976" s="12">
        <v>159</v>
      </c>
      <c r="C6976" s="12">
        <v>103</v>
      </c>
      <c r="D6976" s="12" t="s">
        <v>515</v>
      </c>
      <c r="E6976" s="12">
        <v>20</v>
      </c>
      <c r="F6976" s="12">
        <v>4</v>
      </c>
      <c r="G6976" s="14">
        <v>30</v>
      </c>
      <c r="H6976" s="12">
        <v>0</v>
      </c>
      <c r="I6976" s="12">
        <v>246</v>
      </c>
      <c r="J6976" s="12">
        <v>0</v>
      </c>
      <c r="K6976" s="12">
        <v>0</v>
      </c>
      <c r="L6976" s="12">
        <v>0</v>
      </c>
      <c r="M6976" s="12">
        <v>0</v>
      </c>
      <c r="N6976" s="12">
        <v>0</v>
      </c>
    </row>
    <row r="6977" spans="1:14">
      <c r="A6977" s="21" t="s">
        <v>1758</v>
      </c>
      <c r="B6977" s="12">
        <v>159</v>
      </c>
      <c r="C6977" s="12">
        <v>103</v>
      </c>
      <c r="D6977" s="12" t="s">
        <v>1752</v>
      </c>
      <c r="E6977" s="12">
        <v>20</v>
      </c>
      <c r="F6977" s="12">
        <v>4</v>
      </c>
      <c r="G6977" s="14">
        <v>30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 s="18" customFormat="1">
      <c r="A6978" s="17" t="s">
        <v>1758</v>
      </c>
      <c r="B6978" s="18">
        <v>159</v>
      </c>
      <c r="C6978" s="18">
        <v>103</v>
      </c>
      <c r="D6978" s="18" t="s">
        <v>1753</v>
      </c>
      <c r="E6978" s="18">
        <v>20</v>
      </c>
      <c r="F6978" s="18">
        <v>2</v>
      </c>
      <c r="G6978" s="18">
        <v>60</v>
      </c>
      <c r="H6978" s="18">
        <v>0</v>
      </c>
      <c r="I6978" s="18">
        <v>246</v>
      </c>
      <c r="J6978" s="18">
        <v>0</v>
      </c>
      <c r="K6978" s="18">
        <v>0</v>
      </c>
      <c r="L6978" s="12">
        <v>0</v>
      </c>
      <c r="M6978" s="12">
        <v>0</v>
      </c>
      <c r="N6978" s="12">
        <v>0</v>
      </c>
    </row>
    <row r="6979" spans="1:14" s="18" customFormat="1">
      <c r="A6979" s="17" t="s">
        <v>1758</v>
      </c>
      <c r="B6979" s="18">
        <v>159</v>
      </c>
      <c r="C6979" s="18">
        <v>103</v>
      </c>
      <c r="D6979" s="18" t="s">
        <v>1754</v>
      </c>
      <c r="E6979" s="18">
        <v>20</v>
      </c>
      <c r="F6979" s="18">
        <v>2</v>
      </c>
      <c r="G6979" s="18">
        <v>60</v>
      </c>
      <c r="H6979" s="18">
        <v>0</v>
      </c>
      <c r="I6979" s="18">
        <v>246</v>
      </c>
      <c r="J6979" s="18">
        <v>0</v>
      </c>
      <c r="K6979" s="18">
        <v>0</v>
      </c>
      <c r="L6979" s="12">
        <v>0</v>
      </c>
      <c r="M6979" s="12">
        <v>0</v>
      </c>
      <c r="N6979" s="12">
        <v>0</v>
      </c>
    </row>
    <row r="6980" spans="1:14">
      <c r="A6980" s="21" t="s">
        <v>1757</v>
      </c>
      <c r="B6980" s="12">
        <v>45</v>
      </c>
      <c r="C6980" s="12">
        <v>160</v>
      </c>
      <c r="D6980" s="12" t="s">
        <v>521</v>
      </c>
      <c r="E6980" s="12">
        <v>20</v>
      </c>
      <c r="F6980" s="12">
        <v>4</v>
      </c>
      <c r="G6980" s="14">
        <v>30</v>
      </c>
      <c r="H6980" s="12">
        <v>0</v>
      </c>
      <c r="I6980" s="12">
        <v>246</v>
      </c>
      <c r="J6980" s="12">
        <v>0</v>
      </c>
      <c r="K6980" s="12">
        <v>0</v>
      </c>
      <c r="L6980" s="12">
        <v>0</v>
      </c>
      <c r="M6980" s="12">
        <v>0</v>
      </c>
      <c r="N6980" s="12">
        <v>0</v>
      </c>
    </row>
    <row r="6981" spans="1:14">
      <c r="A6981" s="21" t="s">
        <v>1758</v>
      </c>
      <c r="B6981" s="12">
        <v>45</v>
      </c>
      <c r="C6981" s="12">
        <v>160</v>
      </c>
      <c r="D6981" s="12" t="s">
        <v>517</v>
      </c>
      <c r="E6981" s="12">
        <v>20</v>
      </c>
      <c r="F6981" s="12">
        <v>4</v>
      </c>
      <c r="G6981" s="14">
        <v>30</v>
      </c>
      <c r="H6981" s="12">
        <v>0</v>
      </c>
      <c r="I6981" s="12">
        <v>246</v>
      </c>
      <c r="J6981" s="12">
        <v>0</v>
      </c>
      <c r="K6981" s="12">
        <v>0</v>
      </c>
      <c r="L6981" s="12">
        <v>0</v>
      </c>
      <c r="M6981" s="12">
        <v>0</v>
      </c>
      <c r="N6981" s="12">
        <v>0</v>
      </c>
    </row>
    <row r="6982" spans="1:14">
      <c r="A6982" s="21" t="s">
        <v>1758</v>
      </c>
      <c r="B6982" s="12">
        <v>45</v>
      </c>
      <c r="C6982" s="12">
        <v>160</v>
      </c>
      <c r="D6982" s="12" t="s">
        <v>519</v>
      </c>
      <c r="E6982" s="12">
        <v>20</v>
      </c>
      <c r="F6982" s="12">
        <v>4</v>
      </c>
      <c r="G6982" s="14">
        <v>30</v>
      </c>
      <c r="H6982" s="12">
        <v>0</v>
      </c>
      <c r="I6982" s="12">
        <v>246</v>
      </c>
      <c r="J6982" s="12">
        <v>0</v>
      </c>
      <c r="K6982" s="12">
        <v>0</v>
      </c>
      <c r="L6982" s="12">
        <v>0</v>
      </c>
      <c r="M6982" s="12">
        <v>0</v>
      </c>
      <c r="N6982" s="12">
        <v>0</v>
      </c>
    </row>
    <row r="6983" spans="1:14">
      <c r="A6983" s="21" t="s">
        <v>1758</v>
      </c>
      <c r="B6983" s="12">
        <v>45</v>
      </c>
      <c r="C6983" s="12">
        <v>160</v>
      </c>
      <c r="D6983" s="12" t="s">
        <v>515</v>
      </c>
      <c r="E6983" s="12">
        <v>20</v>
      </c>
      <c r="F6983" s="12">
        <v>4</v>
      </c>
      <c r="G6983" s="14">
        <v>30</v>
      </c>
      <c r="H6983" s="12">
        <v>0</v>
      </c>
      <c r="I6983" s="12">
        <v>246</v>
      </c>
      <c r="J6983" s="12">
        <v>0</v>
      </c>
      <c r="K6983" s="12">
        <v>0</v>
      </c>
      <c r="L6983" s="12">
        <v>0</v>
      </c>
      <c r="M6983" s="12">
        <v>0</v>
      </c>
      <c r="N6983" s="12">
        <v>0</v>
      </c>
    </row>
    <row r="6984" spans="1:14">
      <c r="A6984" s="21" t="s">
        <v>1758</v>
      </c>
      <c r="B6984" s="12">
        <v>45</v>
      </c>
      <c r="C6984" s="12">
        <v>160</v>
      </c>
      <c r="D6984" s="12" t="s">
        <v>1752</v>
      </c>
      <c r="E6984" s="12">
        <v>20</v>
      </c>
      <c r="F6984" s="12">
        <v>4</v>
      </c>
      <c r="G6984" s="14">
        <v>30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 s="18" customFormat="1">
      <c r="A6985" s="17" t="s">
        <v>1758</v>
      </c>
      <c r="B6985" s="18">
        <v>45</v>
      </c>
      <c r="C6985" s="18">
        <v>160</v>
      </c>
      <c r="D6985" s="18" t="s">
        <v>1753</v>
      </c>
      <c r="E6985" s="18">
        <v>20</v>
      </c>
      <c r="F6985" s="18">
        <v>2</v>
      </c>
      <c r="G6985" s="18">
        <v>60</v>
      </c>
      <c r="H6985" s="18">
        <v>0</v>
      </c>
      <c r="I6985" s="18">
        <v>246</v>
      </c>
      <c r="J6985" s="18">
        <v>0</v>
      </c>
      <c r="K6985" s="18">
        <v>0</v>
      </c>
      <c r="L6985" s="12">
        <v>0</v>
      </c>
      <c r="M6985" s="12">
        <v>0</v>
      </c>
      <c r="N6985" s="12">
        <v>0</v>
      </c>
    </row>
    <row r="6986" spans="1:14" s="18" customFormat="1">
      <c r="A6986" s="17" t="s">
        <v>1758</v>
      </c>
      <c r="B6986" s="18">
        <v>45</v>
      </c>
      <c r="C6986" s="18">
        <v>160</v>
      </c>
      <c r="D6986" s="18" t="s">
        <v>1754</v>
      </c>
      <c r="E6986" s="18">
        <v>20</v>
      </c>
      <c r="F6986" s="18">
        <v>2</v>
      </c>
      <c r="G6986" s="18">
        <v>60</v>
      </c>
      <c r="H6986" s="18">
        <v>0</v>
      </c>
      <c r="I6986" s="18">
        <v>246</v>
      </c>
      <c r="J6986" s="18">
        <v>0</v>
      </c>
      <c r="K6986" s="18">
        <v>0</v>
      </c>
      <c r="L6986" s="12">
        <v>0</v>
      </c>
      <c r="M6986" s="12">
        <v>0</v>
      </c>
      <c r="N6986" s="12">
        <v>0</v>
      </c>
    </row>
    <row r="6987" spans="1:14">
      <c r="A6987" s="21" t="s">
        <v>1757</v>
      </c>
      <c r="B6987" s="12">
        <v>125</v>
      </c>
      <c r="C6987" s="12">
        <v>130</v>
      </c>
      <c r="D6987" s="12" t="s">
        <v>521</v>
      </c>
      <c r="E6987" s="12">
        <v>20</v>
      </c>
      <c r="F6987" s="12">
        <v>4</v>
      </c>
      <c r="G6987" s="14">
        <v>30</v>
      </c>
      <c r="H6987" s="12">
        <v>0</v>
      </c>
      <c r="I6987" s="12">
        <v>246</v>
      </c>
      <c r="J6987" s="12">
        <v>0</v>
      </c>
      <c r="K6987" s="12">
        <v>0</v>
      </c>
      <c r="L6987" s="12">
        <v>0</v>
      </c>
      <c r="M6987" s="12">
        <v>0</v>
      </c>
      <c r="N6987" s="12">
        <v>0</v>
      </c>
    </row>
    <row r="6988" spans="1:14">
      <c r="A6988" s="21" t="s">
        <v>1758</v>
      </c>
      <c r="B6988" s="12">
        <v>125</v>
      </c>
      <c r="C6988" s="12">
        <v>130</v>
      </c>
      <c r="D6988" s="12" t="s">
        <v>517</v>
      </c>
      <c r="E6988" s="12">
        <v>20</v>
      </c>
      <c r="F6988" s="12">
        <v>4</v>
      </c>
      <c r="G6988" s="14">
        <v>30</v>
      </c>
      <c r="H6988" s="12">
        <v>0</v>
      </c>
      <c r="I6988" s="12">
        <v>246</v>
      </c>
      <c r="J6988" s="12">
        <v>0</v>
      </c>
      <c r="K6988" s="12">
        <v>0</v>
      </c>
      <c r="L6988" s="12">
        <v>0</v>
      </c>
      <c r="M6988" s="12">
        <v>0</v>
      </c>
      <c r="N6988" s="12">
        <v>0</v>
      </c>
    </row>
    <row r="6989" spans="1:14">
      <c r="A6989" s="21" t="s">
        <v>1758</v>
      </c>
      <c r="B6989" s="12">
        <v>125</v>
      </c>
      <c r="C6989" s="12">
        <v>130</v>
      </c>
      <c r="D6989" s="12" t="s">
        <v>519</v>
      </c>
      <c r="E6989" s="12">
        <v>20</v>
      </c>
      <c r="F6989" s="12">
        <v>4</v>
      </c>
      <c r="G6989" s="14">
        <v>30</v>
      </c>
      <c r="H6989" s="12">
        <v>0</v>
      </c>
      <c r="I6989" s="12">
        <v>246</v>
      </c>
      <c r="J6989" s="12">
        <v>0</v>
      </c>
      <c r="K6989" s="12">
        <v>0</v>
      </c>
      <c r="L6989" s="12">
        <v>0</v>
      </c>
      <c r="M6989" s="12">
        <v>0</v>
      </c>
      <c r="N6989" s="12">
        <v>0</v>
      </c>
    </row>
    <row r="6990" spans="1:14">
      <c r="A6990" s="21" t="s">
        <v>1758</v>
      </c>
      <c r="B6990" s="12">
        <v>125</v>
      </c>
      <c r="C6990" s="12">
        <v>130</v>
      </c>
      <c r="D6990" s="12" t="s">
        <v>515</v>
      </c>
      <c r="E6990" s="12">
        <v>20</v>
      </c>
      <c r="F6990" s="12">
        <v>4</v>
      </c>
      <c r="G6990" s="14">
        <v>30</v>
      </c>
      <c r="H6990" s="12">
        <v>0</v>
      </c>
      <c r="I6990" s="12">
        <v>246</v>
      </c>
      <c r="J6990" s="12">
        <v>0</v>
      </c>
      <c r="K6990" s="12">
        <v>0</v>
      </c>
      <c r="L6990" s="12">
        <v>0</v>
      </c>
      <c r="M6990" s="12">
        <v>0</v>
      </c>
      <c r="N6990" s="12">
        <v>0</v>
      </c>
    </row>
    <row r="6991" spans="1:14">
      <c r="A6991" s="21" t="s">
        <v>1758</v>
      </c>
      <c r="B6991" s="12">
        <v>125</v>
      </c>
      <c r="C6991" s="12">
        <v>130</v>
      </c>
      <c r="D6991" s="12" t="s">
        <v>1752</v>
      </c>
      <c r="E6991" s="12">
        <v>20</v>
      </c>
      <c r="F6991" s="12">
        <v>4</v>
      </c>
      <c r="G6991" s="14">
        <v>30</v>
      </c>
      <c r="H6991" s="12">
        <v>0</v>
      </c>
      <c r="I6991" s="12">
        <v>246</v>
      </c>
      <c r="J6991" s="12">
        <v>0</v>
      </c>
      <c r="K6991" s="12">
        <v>0</v>
      </c>
      <c r="L6991" s="12">
        <v>0</v>
      </c>
      <c r="M6991" s="12">
        <v>0</v>
      </c>
      <c r="N6991" s="12">
        <v>0</v>
      </c>
    </row>
    <row r="6992" spans="1:14" s="18" customFormat="1">
      <c r="A6992" s="17" t="s">
        <v>1758</v>
      </c>
      <c r="B6992" s="18">
        <v>125</v>
      </c>
      <c r="C6992" s="18">
        <v>130</v>
      </c>
      <c r="D6992" s="18" t="s">
        <v>1753</v>
      </c>
      <c r="E6992" s="18">
        <v>20</v>
      </c>
      <c r="F6992" s="18">
        <v>2</v>
      </c>
      <c r="G6992" s="18">
        <v>60</v>
      </c>
      <c r="H6992" s="18">
        <v>0</v>
      </c>
      <c r="I6992" s="18">
        <v>246</v>
      </c>
      <c r="J6992" s="18">
        <v>0</v>
      </c>
      <c r="K6992" s="18">
        <v>0</v>
      </c>
      <c r="L6992" s="12">
        <v>0</v>
      </c>
      <c r="M6992" s="12">
        <v>0</v>
      </c>
      <c r="N6992" s="12">
        <v>0</v>
      </c>
    </row>
    <row r="6993" spans="1:14" s="18" customFormat="1">
      <c r="A6993" s="17" t="s">
        <v>1758</v>
      </c>
      <c r="B6993" s="18">
        <v>125</v>
      </c>
      <c r="C6993" s="18">
        <v>130</v>
      </c>
      <c r="D6993" s="18" t="s">
        <v>1754</v>
      </c>
      <c r="E6993" s="18">
        <v>20</v>
      </c>
      <c r="F6993" s="18">
        <v>2</v>
      </c>
      <c r="G6993" s="18">
        <v>60</v>
      </c>
      <c r="H6993" s="18">
        <v>0</v>
      </c>
      <c r="I6993" s="18">
        <v>246</v>
      </c>
      <c r="J6993" s="18">
        <v>0</v>
      </c>
      <c r="K6993" s="18">
        <v>0</v>
      </c>
      <c r="L6993" s="12">
        <v>0</v>
      </c>
      <c r="M6993" s="12">
        <v>0</v>
      </c>
      <c r="N6993" s="12">
        <v>0</v>
      </c>
    </row>
    <row r="6995" spans="1:14">
      <c r="A6995" s="11" t="s">
        <v>1760</v>
      </c>
    </row>
    <row r="6996" spans="1:14">
      <c r="A6996" s="21" t="s">
        <v>1761</v>
      </c>
      <c r="B6996" s="12">
        <v>100</v>
      </c>
      <c r="C6996" s="12">
        <v>100</v>
      </c>
      <c r="D6996" s="12" t="s">
        <v>521</v>
      </c>
      <c r="E6996" s="12">
        <v>100</v>
      </c>
      <c r="F6996" s="12">
        <v>30</v>
      </c>
      <c r="G6996" s="12">
        <v>80</v>
      </c>
      <c r="H6996" s="12">
        <v>0</v>
      </c>
      <c r="I6996" s="12">
        <v>246</v>
      </c>
      <c r="J6996" s="12">
        <v>0</v>
      </c>
      <c r="K6996" s="12">
        <v>0</v>
      </c>
      <c r="L6996" s="12">
        <v>0</v>
      </c>
      <c r="M6996" s="12">
        <v>0</v>
      </c>
      <c r="N6996" s="12">
        <v>0</v>
      </c>
    </row>
    <row r="6997" spans="1:14">
      <c r="A6997" s="21" t="s">
        <v>1762</v>
      </c>
      <c r="B6997" s="12">
        <v>100</v>
      </c>
      <c r="C6997" s="12">
        <v>100</v>
      </c>
      <c r="D6997" s="12" t="s">
        <v>517</v>
      </c>
      <c r="E6997" s="12">
        <v>100</v>
      </c>
      <c r="F6997" s="12">
        <v>30</v>
      </c>
      <c r="G6997" s="12">
        <v>80</v>
      </c>
      <c r="H6997" s="12">
        <v>0</v>
      </c>
      <c r="I6997" s="12">
        <v>246</v>
      </c>
      <c r="J6997" s="12">
        <v>0</v>
      </c>
      <c r="K6997" s="12">
        <v>0</v>
      </c>
      <c r="L6997" s="12">
        <v>0</v>
      </c>
      <c r="M6997" s="12">
        <v>0</v>
      </c>
      <c r="N6997" s="12">
        <v>0</v>
      </c>
    </row>
    <row r="6998" spans="1:14">
      <c r="A6998" s="21" t="s">
        <v>1762</v>
      </c>
      <c r="B6998" s="12">
        <v>100</v>
      </c>
      <c r="C6998" s="12">
        <v>100</v>
      </c>
      <c r="D6998" s="12" t="s">
        <v>519</v>
      </c>
      <c r="E6998" s="12">
        <v>100</v>
      </c>
      <c r="F6998" s="12">
        <v>30</v>
      </c>
      <c r="G6998" s="12">
        <v>80</v>
      </c>
      <c r="H6998" s="12">
        <v>0</v>
      </c>
      <c r="I6998" s="12">
        <v>246</v>
      </c>
      <c r="J6998" s="12">
        <v>0</v>
      </c>
      <c r="K6998" s="12">
        <v>0</v>
      </c>
      <c r="L6998" s="12">
        <v>0</v>
      </c>
      <c r="M6998" s="12">
        <v>0</v>
      </c>
      <c r="N6998" s="12">
        <v>0</v>
      </c>
    </row>
    <row r="6999" spans="1:14">
      <c r="A6999" s="21" t="s">
        <v>1762</v>
      </c>
      <c r="B6999" s="12">
        <v>100</v>
      </c>
      <c r="C6999" s="12">
        <v>100</v>
      </c>
      <c r="D6999" s="12" t="s">
        <v>515</v>
      </c>
      <c r="E6999" s="12">
        <v>100</v>
      </c>
      <c r="F6999" s="12">
        <v>30</v>
      </c>
      <c r="G6999" s="12">
        <v>80</v>
      </c>
      <c r="H6999" s="12">
        <v>0</v>
      </c>
      <c r="I6999" s="12">
        <v>246</v>
      </c>
      <c r="J6999" s="12">
        <v>0</v>
      </c>
      <c r="K6999" s="12">
        <v>0</v>
      </c>
      <c r="L6999" s="12">
        <v>0</v>
      </c>
      <c r="M6999" s="12">
        <v>0</v>
      </c>
      <c r="N6999" s="12">
        <v>0</v>
      </c>
    </row>
    <row r="7000" spans="1:14">
      <c r="A7000" s="21" t="s">
        <v>1762</v>
      </c>
      <c r="B7000" s="12">
        <v>100</v>
      </c>
      <c r="C7000" s="12">
        <v>100</v>
      </c>
      <c r="D7000" s="12" t="s">
        <v>1752</v>
      </c>
      <c r="E7000" s="12">
        <v>100</v>
      </c>
      <c r="F7000" s="12">
        <v>30</v>
      </c>
      <c r="G7000" s="12">
        <v>80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 s="18" customFormat="1">
      <c r="A7001" s="17" t="s">
        <v>1762</v>
      </c>
      <c r="B7001" s="18">
        <v>100</v>
      </c>
      <c r="C7001" s="18">
        <v>100</v>
      </c>
      <c r="D7001" s="18" t="s">
        <v>1753</v>
      </c>
      <c r="E7001" s="18">
        <v>100</v>
      </c>
      <c r="F7001" s="18">
        <v>30</v>
      </c>
      <c r="G7001" s="18">
        <v>60</v>
      </c>
      <c r="H7001" s="18">
        <v>0</v>
      </c>
      <c r="I7001" s="18">
        <v>246</v>
      </c>
      <c r="J7001" s="18">
        <v>0</v>
      </c>
      <c r="K7001" s="18">
        <v>0</v>
      </c>
      <c r="L7001" s="12">
        <v>0</v>
      </c>
      <c r="M7001" s="12">
        <v>0</v>
      </c>
      <c r="N7001" s="12">
        <v>0</v>
      </c>
    </row>
    <row r="7002" spans="1:14" s="18" customFormat="1">
      <c r="A7002" s="17" t="s">
        <v>1762</v>
      </c>
      <c r="B7002" s="18">
        <v>100</v>
      </c>
      <c r="C7002" s="18">
        <v>100</v>
      </c>
      <c r="D7002" s="18" t="s">
        <v>1754</v>
      </c>
      <c r="E7002" s="18">
        <v>100</v>
      </c>
      <c r="F7002" s="18">
        <v>30</v>
      </c>
      <c r="G7002" s="18">
        <v>60</v>
      </c>
      <c r="H7002" s="18">
        <v>0</v>
      </c>
      <c r="I7002" s="18">
        <v>246</v>
      </c>
      <c r="J7002" s="18">
        <v>0</v>
      </c>
      <c r="K7002" s="18">
        <v>0</v>
      </c>
      <c r="L7002" s="12">
        <v>0</v>
      </c>
      <c r="M7002" s="12">
        <v>0</v>
      </c>
      <c r="N7002" s="12">
        <v>0</v>
      </c>
    </row>
    <row r="7003" spans="1:14">
      <c r="A7003" s="21" t="s">
        <v>1762</v>
      </c>
      <c r="B7003" s="12">
        <v>100</v>
      </c>
      <c r="C7003" s="12">
        <v>100</v>
      </c>
      <c r="D7003" s="12" t="s">
        <v>520</v>
      </c>
      <c r="E7003" s="12">
        <v>100</v>
      </c>
      <c r="F7003" s="12">
        <v>7</v>
      </c>
      <c r="G7003" s="12">
        <v>80</v>
      </c>
      <c r="H7003" s="12">
        <v>0</v>
      </c>
      <c r="I7003" s="12">
        <v>246</v>
      </c>
      <c r="J7003" s="12">
        <v>0</v>
      </c>
      <c r="K7003" s="12">
        <v>0</v>
      </c>
      <c r="L7003" s="12">
        <v>0</v>
      </c>
      <c r="M7003" s="12">
        <v>0</v>
      </c>
      <c r="N7003" s="12">
        <v>0</v>
      </c>
    </row>
    <row r="7004" spans="1:14">
      <c r="A7004" s="21" t="s">
        <v>1762</v>
      </c>
      <c r="B7004" s="12">
        <v>100</v>
      </c>
      <c r="C7004" s="12">
        <v>100</v>
      </c>
      <c r="D7004" s="12" t="s">
        <v>516</v>
      </c>
      <c r="E7004" s="12">
        <v>100</v>
      </c>
      <c r="F7004" s="12">
        <v>7</v>
      </c>
      <c r="G7004" s="12">
        <v>80</v>
      </c>
      <c r="H7004" s="12">
        <v>0</v>
      </c>
      <c r="I7004" s="12">
        <v>246</v>
      </c>
      <c r="J7004" s="12">
        <v>0</v>
      </c>
      <c r="K7004" s="12">
        <v>0</v>
      </c>
      <c r="L7004" s="12">
        <v>0</v>
      </c>
      <c r="M7004" s="12">
        <v>0</v>
      </c>
      <c r="N7004" s="12">
        <v>0</v>
      </c>
    </row>
    <row r="7005" spans="1:14">
      <c r="A7005" s="21" t="s">
        <v>1762</v>
      </c>
      <c r="B7005" s="12">
        <v>100</v>
      </c>
      <c r="C7005" s="12">
        <v>100</v>
      </c>
      <c r="D7005" s="12" t="s">
        <v>518</v>
      </c>
      <c r="E7005" s="12">
        <v>100</v>
      </c>
      <c r="F7005" s="12">
        <v>7</v>
      </c>
      <c r="G7005" s="12">
        <v>80</v>
      </c>
      <c r="H7005" s="12">
        <v>0</v>
      </c>
      <c r="I7005" s="12">
        <v>246</v>
      </c>
      <c r="J7005" s="12">
        <v>0</v>
      </c>
      <c r="K7005" s="12">
        <v>0</v>
      </c>
      <c r="L7005" s="12">
        <v>0</v>
      </c>
      <c r="M7005" s="12">
        <v>0</v>
      </c>
      <c r="N7005" s="12">
        <v>0</v>
      </c>
    </row>
    <row r="7006" spans="1:14">
      <c r="A7006" s="21" t="s">
        <v>1762</v>
      </c>
      <c r="B7006" s="12">
        <v>100</v>
      </c>
      <c r="C7006" s="12">
        <v>100</v>
      </c>
      <c r="D7006" s="12" t="s">
        <v>514</v>
      </c>
      <c r="E7006" s="12">
        <v>100</v>
      </c>
      <c r="F7006" s="12">
        <v>7</v>
      </c>
      <c r="G7006" s="12">
        <v>80</v>
      </c>
      <c r="H7006" s="12">
        <v>0</v>
      </c>
      <c r="I7006" s="12">
        <v>246</v>
      </c>
      <c r="J7006" s="12">
        <v>0</v>
      </c>
      <c r="K7006" s="12">
        <v>0</v>
      </c>
      <c r="L7006" s="12">
        <v>0</v>
      </c>
      <c r="M7006" s="12">
        <v>0</v>
      </c>
      <c r="N7006" s="12">
        <v>0</v>
      </c>
    </row>
    <row r="7007" spans="1:14">
      <c r="A7007" s="21" t="s">
        <v>1762</v>
      </c>
      <c r="B7007" s="12">
        <v>100</v>
      </c>
      <c r="C7007" s="12">
        <v>100</v>
      </c>
      <c r="D7007" s="12" t="s">
        <v>1759</v>
      </c>
      <c r="E7007" s="12">
        <v>100</v>
      </c>
      <c r="F7007" s="12">
        <v>7</v>
      </c>
      <c r="G7007" s="12">
        <v>80</v>
      </c>
      <c r="H7007" s="12">
        <v>0</v>
      </c>
      <c r="I7007" s="12">
        <v>246</v>
      </c>
      <c r="J7007" s="12">
        <v>0</v>
      </c>
      <c r="K7007" s="12">
        <v>0</v>
      </c>
      <c r="L7007" s="12">
        <v>0</v>
      </c>
      <c r="M7007" s="12">
        <v>0</v>
      </c>
      <c r="N7007" s="12">
        <v>0</v>
      </c>
    </row>
    <row r="7008" spans="1:14" s="18" customFormat="1">
      <c r="A7008" s="17" t="s">
        <v>1762</v>
      </c>
      <c r="B7008" s="18">
        <v>100</v>
      </c>
      <c r="C7008" s="18">
        <v>100</v>
      </c>
      <c r="D7008" s="18" t="s">
        <v>1755</v>
      </c>
      <c r="E7008" s="18">
        <v>200</v>
      </c>
      <c r="F7008" s="18">
        <v>10</v>
      </c>
      <c r="G7008" s="18">
        <v>60</v>
      </c>
      <c r="H7008" s="18">
        <v>0</v>
      </c>
      <c r="I7008" s="18">
        <v>246</v>
      </c>
      <c r="J7008" s="18">
        <v>0</v>
      </c>
      <c r="K7008" s="18">
        <v>0</v>
      </c>
      <c r="L7008" s="12">
        <v>0</v>
      </c>
      <c r="M7008" s="12">
        <v>0</v>
      </c>
      <c r="N7008" s="12">
        <v>0</v>
      </c>
    </row>
    <row r="7009" spans="1:14" s="18" customFormat="1">
      <c r="A7009" s="17" t="s">
        <v>1762</v>
      </c>
      <c r="B7009" s="18">
        <v>100</v>
      </c>
      <c r="C7009" s="18">
        <v>100</v>
      </c>
      <c r="D7009" s="18" t="s">
        <v>1176</v>
      </c>
      <c r="E7009" s="18">
        <v>200</v>
      </c>
      <c r="F7009" s="18">
        <v>10</v>
      </c>
      <c r="G7009" s="18">
        <v>60</v>
      </c>
      <c r="H7009" s="18">
        <v>0</v>
      </c>
      <c r="I7009" s="18">
        <v>246</v>
      </c>
      <c r="J7009" s="18">
        <v>0</v>
      </c>
      <c r="K7009" s="18">
        <v>0</v>
      </c>
      <c r="L7009" s="12">
        <v>0</v>
      </c>
      <c r="M7009" s="12">
        <v>0</v>
      </c>
      <c r="N7009" s="12">
        <v>0</v>
      </c>
    </row>
    <row r="7011" spans="1:14">
      <c r="A7011" s="21" t="s">
        <v>1761</v>
      </c>
      <c r="B7011" s="12">
        <v>102</v>
      </c>
      <c r="C7011" s="12">
        <v>78</v>
      </c>
      <c r="D7011" s="12" t="s">
        <v>521</v>
      </c>
      <c r="E7011" s="12">
        <v>20</v>
      </c>
      <c r="F7011" s="12">
        <v>4</v>
      </c>
      <c r="G7011" s="14">
        <v>30</v>
      </c>
      <c r="H7011" s="12">
        <v>0</v>
      </c>
      <c r="I7011" s="12">
        <v>246</v>
      </c>
      <c r="J7011" s="12">
        <v>0</v>
      </c>
      <c r="K7011" s="12">
        <v>0</v>
      </c>
      <c r="L7011" s="12">
        <v>0</v>
      </c>
      <c r="M7011" s="12">
        <v>0</v>
      </c>
      <c r="N7011" s="12">
        <v>0</v>
      </c>
    </row>
    <row r="7012" spans="1:14">
      <c r="A7012" s="21" t="s">
        <v>1762</v>
      </c>
      <c r="B7012" s="12">
        <v>102</v>
      </c>
      <c r="C7012" s="12">
        <v>78</v>
      </c>
      <c r="D7012" s="12" t="s">
        <v>517</v>
      </c>
      <c r="E7012" s="12">
        <v>20</v>
      </c>
      <c r="F7012" s="12">
        <v>4</v>
      </c>
      <c r="G7012" s="14">
        <v>30</v>
      </c>
      <c r="H7012" s="12">
        <v>0</v>
      </c>
      <c r="I7012" s="12">
        <v>246</v>
      </c>
      <c r="J7012" s="12">
        <v>0</v>
      </c>
      <c r="K7012" s="12">
        <v>0</v>
      </c>
      <c r="L7012" s="12">
        <v>0</v>
      </c>
      <c r="M7012" s="12">
        <v>0</v>
      </c>
      <c r="N7012" s="12">
        <v>0</v>
      </c>
    </row>
    <row r="7013" spans="1:14">
      <c r="A7013" s="21" t="s">
        <v>1762</v>
      </c>
      <c r="B7013" s="12">
        <v>102</v>
      </c>
      <c r="C7013" s="12">
        <v>78</v>
      </c>
      <c r="D7013" s="12" t="s">
        <v>519</v>
      </c>
      <c r="E7013" s="12">
        <v>20</v>
      </c>
      <c r="F7013" s="12">
        <v>4</v>
      </c>
      <c r="G7013" s="14">
        <v>30</v>
      </c>
      <c r="H7013" s="12">
        <v>0</v>
      </c>
      <c r="I7013" s="12">
        <v>246</v>
      </c>
      <c r="J7013" s="12">
        <v>0</v>
      </c>
      <c r="K7013" s="12">
        <v>0</v>
      </c>
      <c r="L7013" s="12">
        <v>0</v>
      </c>
      <c r="M7013" s="12">
        <v>0</v>
      </c>
      <c r="N7013" s="12">
        <v>0</v>
      </c>
    </row>
    <row r="7014" spans="1:14">
      <c r="A7014" s="21" t="s">
        <v>1762</v>
      </c>
      <c r="B7014" s="12">
        <v>102</v>
      </c>
      <c r="C7014" s="12">
        <v>78</v>
      </c>
      <c r="D7014" s="12" t="s">
        <v>515</v>
      </c>
      <c r="E7014" s="12">
        <v>20</v>
      </c>
      <c r="F7014" s="12">
        <v>4</v>
      </c>
      <c r="G7014" s="14">
        <v>30</v>
      </c>
      <c r="H7014" s="12">
        <v>0</v>
      </c>
      <c r="I7014" s="12">
        <v>246</v>
      </c>
      <c r="J7014" s="12">
        <v>0</v>
      </c>
      <c r="K7014" s="12">
        <v>0</v>
      </c>
      <c r="L7014" s="12">
        <v>0</v>
      </c>
      <c r="M7014" s="12">
        <v>0</v>
      </c>
      <c r="N7014" s="12">
        <v>0</v>
      </c>
    </row>
    <row r="7015" spans="1:14">
      <c r="A7015" s="21" t="s">
        <v>1762</v>
      </c>
      <c r="B7015" s="12">
        <v>102</v>
      </c>
      <c r="C7015" s="12">
        <v>78</v>
      </c>
      <c r="D7015" s="12" t="s">
        <v>1752</v>
      </c>
      <c r="E7015" s="12">
        <v>20</v>
      </c>
      <c r="F7015" s="12">
        <v>4</v>
      </c>
      <c r="G7015" s="14">
        <v>30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 s="18" customFormat="1">
      <c r="A7016" s="17" t="s">
        <v>1762</v>
      </c>
      <c r="B7016" s="18">
        <v>102</v>
      </c>
      <c r="C7016" s="18">
        <v>78</v>
      </c>
      <c r="D7016" s="18" t="s">
        <v>1753</v>
      </c>
      <c r="E7016" s="18">
        <v>20</v>
      </c>
      <c r="F7016" s="18">
        <v>2</v>
      </c>
      <c r="G7016" s="18">
        <v>60</v>
      </c>
      <c r="H7016" s="18">
        <v>0</v>
      </c>
      <c r="I7016" s="18">
        <v>246</v>
      </c>
      <c r="J7016" s="18">
        <v>0</v>
      </c>
      <c r="K7016" s="18">
        <v>0</v>
      </c>
      <c r="L7016" s="12">
        <v>0</v>
      </c>
      <c r="M7016" s="12">
        <v>0</v>
      </c>
      <c r="N7016" s="12">
        <v>0</v>
      </c>
    </row>
    <row r="7017" spans="1:14" s="18" customFormat="1">
      <c r="A7017" s="17" t="s">
        <v>1762</v>
      </c>
      <c r="B7017" s="18">
        <v>102</v>
      </c>
      <c r="C7017" s="18">
        <v>78</v>
      </c>
      <c r="D7017" s="18" t="s">
        <v>1754</v>
      </c>
      <c r="E7017" s="18">
        <v>20</v>
      </c>
      <c r="F7017" s="18">
        <v>2</v>
      </c>
      <c r="G7017" s="18">
        <v>60</v>
      </c>
      <c r="H7017" s="18">
        <v>0</v>
      </c>
      <c r="I7017" s="18">
        <v>246</v>
      </c>
      <c r="J7017" s="18">
        <v>0</v>
      </c>
      <c r="K7017" s="18">
        <v>0</v>
      </c>
      <c r="L7017" s="12">
        <v>0</v>
      </c>
      <c r="M7017" s="12">
        <v>0</v>
      </c>
      <c r="N7017" s="12">
        <v>0</v>
      </c>
    </row>
    <row r="7018" spans="1:14">
      <c r="A7018" s="21" t="s">
        <v>1761</v>
      </c>
      <c r="B7018" s="12">
        <v>152</v>
      </c>
      <c r="C7018" s="12">
        <v>148</v>
      </c>
      <c r="D7018" s="12" t="s">
        <v>521</v>
      </c>
      <c r="E7018" s="12">
        <v>20</v>
      </c>
      <c r="F7018" s="12">
        <v>4</v>
      </c>
      <c r="G7018" s="14">
        <v>30</v>
      </c>
      <c r="H7018" s="12">
        <v>0</v>
      </c>
      <c r="I7018" s="12">
        <v>246</v>
      </c>
      <c r="J7018" s="12">
        <v>0</v>
      </c>
      <c r="K7018" s="12">
        <v>0</v>
      </c>
      <c r="L7018" s="12">
        <v>0</v>
      </c>
      <c r="M7018" s="12">
        <v>0</v>
      </c>
      <c r="N7018" s="12">
        <v>0</v>
      </c>
    </row>
    <row r="7019" spans="1:14">
      <c r="A7019" s="21" t="s">
        <v>1762</v>
      </c>
      <c r="B7019" s="12">
        <v>152</v>
      </c>
      <c r="C7019" s="12">
        <v>148</v>
      </c>
      <c r="D7019" s="12" t="s">
        <v>517</v>
      </c>
      <c r="E7019" s="12">
        <v>20</v>
      </c>
      <c r="F7019" s="12">
        <v>4</v>
      </c>
      <c r="G7019" s="14">
        <v>30</v>
      </c>
      <c r="H7019" s="12">
        <v>0</v>
      </c>
      <c r="I7019" s="12">
        <v>246</v>
      </c>
      <c r="J7019" s="12">
        <v>0</v>
      </c>
      <c r="K7019" s="12">
        <v>0</v>
      </c>
      <c r="L7019" s="12">
        <v>0</v>
      </c>
      <c r="M7019" s="12">
        <v>0</v>
      </c>
      <c r="N7019" s="12">
        <v>0</v>
      </c>
    </row>
    <row r="7020" spans="1:14">
      <c r="A7020" s="21" t="s">
        <v>1762</v>
      </c>
      <c r="B7020" s="12">
        <v>152</v>
      </c>
      <c r="C7020" s="12">
        <v>148</v>
      </c>
      <c r="D7020" s="12" t="s">
        <v>519</v>
      </c>
      <c r="E7020" s="12">
        <v>20</v>
      </c>
      <c r="F7020" s="12">
        <v>4</v>
      </c>
      <c r="G7020" s="14">
        <v>30</v>
      </c>
      <c r="H7020" s="12">
        <v>0</v>
      </c>
      <c r="I7020" s="12">
        <v>246</v>
      </c>
      <c r="J7020" s="12">
        <v>0</v>
      </c>
      <c r="K7020" s="12">
        <v>0</v>
      </c>
      <c r="L7020" s="12">
        <v>0</v>
      </c>
      <c r="M7020" s="12">
        <v>0</v>
      </c>
      <c r="N7020" s="12">
        <v>0</v>
      </c>
    </row>
    <row r="7021" spans="1:14">
      <c r="A7021" s="21" t="s">
        <v>1762</v>
      </c>
      <c r="B7021" s="12">
        <v>152</v>
      </c>
      <c r="C7021" s="12">
        <v>148</v>
      </c>
      <c r="D7021" s="12" t="s">
        <v>515</v>
      </c>
      <c r="E7021" s="12">
        <v>20</v>
      </c>
      <c r="F7021" s="12">
        <v>4</v>
      </c>
      <c r="G7021" s="14">
        <v>30</v>
      </c>
      <c r="H7021" s="12">
        <v>0</v>
      </c>
      <c r="I7021" s="12">
        <v>246</v>
      </c>
      <c r="J7021" s="12">
        <v>0</v>
      </c>
      <c r="K7021" s="12">
        <v>0</v>
      </c>
      <c r="L7021" s="12">
        <v>0</v>
      </c>
      <c r="M7021" s="12">
        <v>0</v>
      </c>
      <c r="N7021" s="12">
        <v>0</v>
      </c>
    </row>
    <row r="7022" spans="1:14">
      <c r="A7022" s="21" t="s">
        <v>1762</v>
      </c>
      <c r="B7022" s="12">
        <v>152</v>
      </c>
      <c r="C7022" s="12">
        <v>148</v>
      </c>
      <c r="D7022" s="12" t="s">
        <v>1752</v>
      </c>
      <c r="E7022" s="12">
        <v>20</v>
      </c>
      <c r="F7022" s="12">
        <v>4</v>
      </c>
      <c r="G7022" s="14">
        <v>30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 s="18" customFormat="1">
      <c r="A7023" s="17" t="s">
        <v>1762</v>
      </c>
      <c r="B7023" s="18">
        <v>152</v>
      </c>
      <c r="C7023" s="18">
        <v>148</v>
      </c>
      <c r="D7023" s="18" t="s">
        <v>1753</v>
      </c>
      <c r="E7023" s="18">
        <v>20</v>
      </c>
      <c r="F7023" s="18">
        <v>2</v>
      </c>
      <c r="G7023" s="18">
        <v>60</v>
      </c>
      <c r="H7023" s="18">
        <v>0</v>
      </c>
      <c r="I7023" s="18">
        <v>246</v>
      </c>
      <c r="J7023" s="18">
        <v>0</v>
      </c>
      <c r="K7023" s="18">
        <v>0</v>
      </c>
      <c r="L7023" s="12">
        <v>0</v>
      </c>
      <c r="M7023" s="12">
        <v>0</v>
      </c>
      <c r="N7023" s="12">
        <v>0</v>
      </c>
    </row>
    <row r="7024" spans="1:14" s="18" customFormat="1">
      <c r="A7024" s="17" t="s">
        <v>1762</v>
      </c>
      <c r="B7024" s="18">
        <v>152</v>
      </c>
      <c r="C7024" s="18">
        <v>148</v>
      </c>
      <c r="D7024" s="18" t="s">
        <v>1754</v>
      </c>
      <c r="E7024" s="18">
        <v>20</v>
      </c>
      <c r="F7024" s="18">
        <v>2</v>
      </c>
      <c r="G7024" s="18">
        <v>60</v>
      </c>
      <c r="H7024" s="18">
        <v>0</v>
      </c>
      <c r="I7024" s="18">
        <v>246</v>
      </c>
      <c r="J7024" s="18">
        <v>0</v>
      </c>
      <c r="K7024" s="18">
        <v>0</v>
      </c>
      <c r="L7024" s="12">
        <v>0</v>
      </c>
      <c r="M7024" s="12">
        <v>0</v>
      </c>
      <c r="N7024" s="12">
        <v>0</v>
      </c>
    </row>
    <row r="7025" spans="1:14">
      <c r="A7025" s="21" t="s">
        <v>1761</v>
      </c>
      <c r="B7025" s="12">
        <v>50</v>
      </c>
      <c r="C7025" s="12">
        <v>156</v>
      </c>
      <c r="D7025" s="12" t="s">
        <v>521</v>
      </c>
      <c r="E7025" s="12">
        <v>20</v>
      </c>
      <c r="F7025" s="12">
        <v>4</v>
      </c>
      <c r="G7025" s="14">
        <v>30</v>
      </c>
      <c r="H7025" s="12">
        <v>0</v>
      </c>
      <c r="I7025" s="12">
        <v>246</v>
      </c>
      <c r="J7025" s="12">
        <v>0</v>
      </c>
      <c r="K7025" s="12">
        <v>0</v>
      </c>
      <c r="L7025" s="12">
        <v>0</v>
      </c>
      <c r="M7025" s="12">
        <v>0</v>
      </c>
      <c r="N7025" s="12">
        <v>0</v>
      </c>
    </row>
    <row r="7026" spans="1:14">
      <c r="A7026" s="21" t="s">
        <v>1762</v>
      </c>
      <c r="B7026" s="12">
        <v>50</v>
      </c>
      <c r="C7026" s="12">
        <v>156</v>
      </c>
      <c r="D7026" s="12" t="s">
        <v>517</v>
      </c>
      <c r="E7026" s="12">
        <v>20</v>
      </c>
      <c r="F7026" s="12">
        <v>4</v>
      </c>
      <c r="G7026" s="14">
        <v>30</v>
      </c>
      <c r="H7026" s="12">
        <v>0</v>
      </c>
      <c r="I7026" s="12">
        <v>246</v>
      </c>
      <c r="J7026" s="12">
        <v>0</v>
      </c>
      <c r="K7026" s="12">
        <v>0</v>
      </c>
      <c r="L7026" s="12">
        <v>0</v>
      </c>
      <c r="M7026" s="12">
        <v>0</v>
      </c>
      <c r="N7026" s="12">
        <v>0</v>
      </c>
    </row>
    <row r="7027" spans="1:14">
      <c r="A7027" s="21" t="s">
        <v>1762</v>
      </c>
      <c r="B7027" s="12">
        <v>50</v>
      </c>
      <c r="C7027" s="12">
        <v>156</v>
      </c>
      <c r="D7027" s="12" t="s">
        <v>519</v>
      </c>
      <c r="E7027" s="12">
        <v>20</v>
      </c>
      <c r="F7027" s="12">
        <v>4</v>
      </c>
      <c r="G7027" s="14">
        <v>30</v>
      </c>
      <c r="H7027" s="12">
        <v>0</v>
      </c>
      <c r="I7027" s="12">
        <v>246</v>
      </c>
      <c r="J7027" s="12">
        <v>0</v>
      </c>
      <c r="K7027" s="12">
        <v>0</v>
      </c>
      <c r="L7027" s="12">
        <v>0</v>
      </c>
      <c r="M7027" s="12">
        <v>0</v>
      </c>
      <c r="N7027" s="12">
        <v>0</v>
      </c>
    </row>
    <row r="7028" spans="1:14">
      <c r="A7028" s="21" t="s">
        <v>1762</v>
      </c>
      <c r="B7028" s="12">
        <v>50</v>
      </c>
      <c r="C7028" s="12">
        <v>156</v>
      </c>
      <c r="D7028" s="12" t="s">
        <v>515</v>
      </c>
      <c r="E7028" s="12">
        <v>20</v>
      </c>
      <c r="F7028" s="12">
        <v>4</v>
      </c>
      <c r="G7028" s="14">
        <v>30</v>
      </c>
      <c r="H7028" s="12">
        <v>0</v>
      </c>
      <c r="I7028" s="12">
        <v>246</v>
      </c>
      <c r="J7028" s="12">
        <v>0</v>
      </c>
      <c r="K7028" s="12">
        <v>0</v>
      </c>
      <c r="L7028" s="12">
        <v>0</v>
      </c>
      <c r="M7028" s="12">
        <v>0</v>
      </c>
      <c r="N7028" s="12">
        <v>0</v>
      </c>
    </row>
    <row r="7029" spans="1:14">
      <c r="A7029" s="21" t="s">
        <v>1762</v>
      </c>
      <c r="B7029" s="12">
        <v>50</v>
      </c>
      <c r="C7029" s="12">
        <v>156</v>
      </c>
      <c r="D7029" s="12" t="s">
        <v>1752</v>
      </c>
      <c r="E7029" s="12">
        <v>20</v>
      </c>
      <c r="F7029" s="12">
        <v>4</v>
      </c>
      <c r="G7029" s="14">
        <v>30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 s="18" customFormat="1">
      <c r="A7030" s="17" t="s">
        <v>1762</v>
      </c>
      <c r="B7030" s="18">
        <v>50</v>
      </c>
      <c r="C7030" s="18">
        <v>156</v>
      </c>
      <c r="D7030" s="18" t="s">
        <v>1753</v>
      </c>
      <c r="E7030" s="18">
        <v>20</v>
      </c>
      <c r="F7030" s="18">
        <v>2</v>
      </c>
      <c r="G7030" s="18">
        <v>60</v>
      </c>
      <c r="H7030" s="18">
        <v>0</v>
      </c>
      <c r="I7030" s="18">
        <v>246</v>
      </c>
      <c r="J7030" s="18">
        <v>0</v>
      </c>
      <c r="K7030" s="18">
        <v>0</v>
      </c>
      <c r="L7030" s="12">
        <v>0</v>
      </c>
      <c r="M7030" s="12">
        <v>0</v>
      </c>
      <c r="N7030" s="12">
        <v>0</v>
      </c>
    </row>
    <row r="7031" spans="1:14" s="18" customFormat="1">
      <c r="A7031" s="17" t="s">
        <v>1762</v>
      </c>
      <c r="B7031" s="18">
        <v>50</v>
      </c>
      <c r="C7031" s="18">
        <v>156</v>
      </c>
      <c r="D7031" s="18" t="s">
        <v>1754</v>
      </c>
      <c r="E7031" s="18">
        <v>20</v>
      </c>
      <c r="F7031" s="18">
        <v>2</v>
      </c>
      <c r="G7031" s="18">
        <v>60</v>
      </c>
      <c r="H7031" s="18">
        <v>0</v>
      </c>
      <c r="I7031" s="18">
        <v>246</v>
      </c>
      <c r="J7031" s="18">
        <v>0</v>
      </c>
      <c r="K7031" s="18">
        <v>0</v>
      </c>
      <c r="L7031" s="12">
        <v>0</v>
      </c>
      <c r="M7031" s="12">
        <v>0</v>
      </c>
      <c r="N7031" s="12">
        <v>0</v>
      </c>
    </row>
    <row r="7032" spans="1:14">
      <c r="A7032" s="21" t="s">
        <v>1761</v>
      </c>
      <c r="B7032" s="12">
        <v>170</v>
      </c>
      <c r="C7032" s="12">
        <v>99</v>
      </c>
      <c r="D7032" s="12" t="s">
        <v>521</v>
      </c>
      <c r="E7032" s="12">
        <v>20</v>
      </c>
      <c r="F7032" s="12">
        <v>4</v>
      </c>
      <c r="G7032" s="14">
        <v>30</v>
      </c>
      <c r="H7032" s="12">
        <v>0</v>
      </c>
      <c r="I7032" s="12">
        <v>246</v>
      </c>
      <c r="J7032" s="12">
        <v>0</v>
      </c>
      <c r="K7032" s="12">
        <v>0</v>
      </c>
      <c r="L7032" s="12">
        <v>0</v>
      </c>
      <c r="M7032" s="12">
        <v>0</v>
      </c>
      <c r="N7032" s="12">
        <v>0</v>
      </c>
    </row>
    <row r="7033" spans="1:14">
      <c r="A7033" s="21" t="s">
        <v>1762</v>
      </c>
      <c r="B7033" s="12">
        <v>170</v>
      </c>
      <c r="C7033" s="12">
        <v>99</v>
      </c>
      <c r="D7033" s="12" t="s">
        <v>517</v>
      </c>
      <c r="E7033" s="12">
        <v>20</v>
      </c>
      <c r="F7033" s="12">
        <v>4</v>
      </c>
      <c r="G7033" s="14">
        <v>30</v>
      </c>
      <c r="H7033" s="12">
        <v>0</v>
      </c>
      <c r="I7033" s="12">
        <v>246</v>
      </c>
      <c r="J7033" s="12">
        <v>0</v>
      </c>
      <c r="K7033" s="12">
        <v>0</v>
      </c>
      <c r="L7033" s="12">
        <v>0</v>
      </c>
      <c r="M7033" s="12">
        <v>0</v>
      </c>
      <c r="N7033" s="12">
        <v>0</v>
      </c>
    </row>
    <row r="7034" spans="1:14">
      <c r="A7034" s="21" t="s">
        <v>1762</v>
      </c>
      <c r="B7034" s="12">
        <v>170</v>
      </c>
      <c r="C7034" s="12">
        <v>99</v>
      </c>
      <c r="D7034" s="12" t="s">
        <v>519</v>
      </c>
      <c r="E7034" s="12">
        <v>20</v>
      </c>
      <c r="F7034" s="12">
        <v>4</v>
      </c>
      <c r="G7034" s="14">
        <v>30</v>
      </c>
      <c r="H7034" s="12">
        <v>0</v>
      </c>
      <c r="I7034" s="12">
        <v>246</v>
      </c>
      <c r="J7034" s="12">
        <v>0</v>
      </c>
      <c r="K7034" s="12">
        <v>0</v>
      </c>
      <c r="L7034" s="12">
        <v>0</v>
      </c>
      <c r="M7034" s="12">
        <v>0</v>
      </c>
      <c r="N7034" s="12">
        <v>0</v>
      </c>
    </row>
    <row r="7035" spans="1:14">
      <c r="A7035" s="21" t="s">
        <v>1762</v>
      </c>
      <c r="B7035" s="12">
        <v>170</v>
      </c>
      <c r="C7035" s="12">
        <v>99</v>
      </c>
      <c r="D7035" s="12" t="s">
        <v>515</v>
      </c>
      <c r="E7035" s="12">
        <v>20</v>
      </c>
      <c r="F7035" s="12">
        <v>4</v>
      </c>
      <c r="G7035" s="14">
        <v>30</v>
      </c>
      <c r="H7035" s="12">
        <v>0</v>
      </c>
      <c r="I7035" s="12">
        <v>246</v>
      </c>
      <c r="J7035" s="12">
        <v>0</v>
      </c>
      <c r="K7035" s="12">
        <v>0</v>
      </c>
      <c r="L7035" s="12">
        <v>0</v>
      </c>
      <c r="M7035" s="12">
        <v>0</v>
      </c>
      <c r="N7035" s="12">
        <v>0</v>
      </c>
    </row>
    <row r="7036" spans="1:14">
      <c r="A7036" s="21" t="s">
        <v>1762</v>
      </c>
      <c r="B7036" s="12">
        <v>170</v>
      </c>
      <c r="C7036" s="12">
        <v>99</v>
      </c>
      <c r="D7036" s="12" t="s">
        <v>1752</v>
      </c>
      <c r="E7036" s="12">
        <v>20</v>
      </c>
      <c r="F7036" s="12">
        <v>4</v>
      </c>
      <c r="G7036" s="14">
        <v>30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 s="18" customFormat="1">
      <c r="A7037" s="17" t="s">
        <v>1762</v>
      </c>
      <c r="B7037" s="18">
        <v>170</v>
      </c>
      <c r="C7037" s="18">
        <v>99</v>
      </c>
      <c r="D7037" s="18" t="s">
        <v>1753</v>
      </c>
      <c r="E7037" s="18">
        <v>20</v>
      </c>
      <c r="F7037" s="18">
        <v>2</v>
      </c>
      <c r="G7037" s="18">
        <v>60</v>
      </c>
      <c r="H7037" s="18">
        <v>0</v>
      </c>
      <c r="I7037" s="18">
        <v>246</v>
      </c>
      <c r="J7037" s="18">
        <v>0</v>
      </c>
      <c r="K7037" s="18">
        <v>0</v>
      </c>
      <c r="L7037" s="12">
        <v>0</v>
      </c>
      <c r="M7037" s="12">
        <v>0</v>
      </c>
      <c r="N7037" s="12">
        <v>0</v>
      </c>
    </row>
    <row r="7038" spans="1:14" s="18" customFormat="1">
      <c r="A7038" s="17" t="s">
        <v>1762</v>
      </c>
      <c r="B7038" s="18">
        <v>170</v>
      </c>
      <c r="C7038" s="18">
        <v>99</v>
      </c>
      <c r="D7038" s="18" t="s">
        <v>1754</v>
      </c>
      <c r="E7038" s="18">
        <v>20</v>
      </c>
      <c r="F7038" s="18">
        <v>2</v>
      </c>
      <c r="G7038" s="18">
        <v>60</v>
      </c>
      <c r="H7038" s="18">
        <v>0</v>
      </c>
      <c r="I7038" s="18">
        <v>246</v>
      </c>
      <c r="J7038" s="18">
        <v>0</v>
      </c>
      <c r="K7038" s="18">
        <v>0</v>
      </c>
      <c r="L7038" s="12">
        <v>0</v>
      </c>
      <c r="M7038" s="12">
        <v>0</v>
      </c>
      <c r="N7038" s="12">
        <v>0</v>
      </c>
    </row>
    <row r="7039" spans="1:14">
      <c r="A7039" s="21" t="s">
        <v>1761</v>
      </c>
      <c r="B7039" s="12">
        <v>35</v>
      </c>
      <c r="C7039" s="12">
        <v>40</v>
      </c>
      <c r="D7039" s="12" t="s">
        <v>521</v>
      </c>
      <c r="E7039" s="12">
        <v>20</v>
      </c>
      <c r="F7039" s="12">
        <v>4</v>
      </c>
      <c r="G7039" s="14">
        <v>30</v>
      </c>
      <c r="H7039" s="12">
        <v>0</v>
      </c>
      <c r="I7039" s="12">
        <v>246</v>
      </c>
      <c r="J7039" s="12">
        <v>0</v>
      </c>
      <c r="K7039" s="12">
        <v>0</v>
      </c>
      <c r="L7039" s="12">
        <v>0</v>
      </c>
      <c r="M7039" s="12">
        <v>0</v>
      </c>
      <c r="N7039" s="12">
        <v>0</v>
      </c>
    </row>
    <row r="7040" spans="1:14">
      <c r="A7040" s="21" t="s">
        <v>1762</v>
      </c>
      <c r="B7040" s="12">
        <v>35</v>
      </c>
      <c r="C7040" s="12">
        <v>40</v>
      </c>
      <c r="D7040" s="12" t="s">
        <v>517</v>
      </c>
      <c r="E7040" s="12">
        <v>20</v>
      </c>
      <c r="F7040" s="12">
        <v>4</v>
      </c>
      <c r="G7040" s="14">
        <v>30</v>
      </c>
      <c r="H7040" s="12">
        <v>0</v>
      </c>
      <c r="I7040" s="12">
        <v>246</v>
      </c>
      <c r="J7040" s="12">
        <v>0</v>
      </c>
      <c r="K7040" s="12">
        <v>0</v>
      </c>
      <c r="L7040" s="12">
        <v>0</v>
      </c>
      <c r="M7040" s="12">
        <v>0</v>
      </c>
      <c r="N7040" s="12">
        <v>0</v>
      </c>
    </row>
    <row r="7041" spans="1:14">
      <c r="A7041" s="21" t="s">
        <v>1762</v>
      </c>
      <c r="B7041" s="12">
        <v>35</v>
      </c>
      <c r="C7041" s="12">
        <v>40</v>
      </c>
      <c r="D7041" s="12" t="s">
        <v>519</v>
      </c>
      <c r="E7041" s="12">
        <v>20</v>
      </c>
      <c r="F7041" s="12">
        <v>4</v>
      </c>
      <c r="G7041" s="14">
        <v>30</v>
      </c>
      <c r="H7041" s="12">
        <v>0</v>
      </c>
      <c r="I7041" s="12">
        <v>246</v>
      </c>
      <c r="J7041" s="12">
        <v>0</v>
      </c>
      <c r="K7041" s="12">
        <v>0</v>
      </c>
      <c r="L7041" s="12">
        <v>0</v>
      </c>
      <c r="M7041" s="12">
        <v>0</v>
      </c>
      <c r="N7041" s="12">
        <v>0</v>
      </c>
    </row>
    <row r="7042" spans="1:14">
      <c r="A7042" s="21" t="s">
        <v>1762</v>
      </c>
      <c r="B7042" s="12">
        <v>35</v>
      </c>
      <c r="C7042" s="12">
        <v>40</v>
      </c>
      <c r="D7042" s="12" t="s">
        <v>515</v>
      </c>
      <c r="E7042" s="12">
        <v>20</v>
      </c>
      <c r="F7042" s="12">
        <v>4</v>
      </c>
      <c r="G7042" s="14">
        <v>30</v>
      </c>
      <c r="H7042" s="12">
        <v>0</v>
      </c>
      <c r="I7042" s="12">
        <v>246</v>
      </c>
      <c r="J7042" s="12">
        <v>0</v>
      </c>
      <c r="K7042" s="12">
        <v>0</v>
      </c>
      <c r="L7042" s="12">
        <v>0</v>
      </c>
      <c r="M7042" s="12">
        <v>0</v>
      </c>
      <c r="N7042" s="12">
        <v>0</v>
      </c>
    </row>
    <row r="7043" spans="1:14">
      <c r="A7043" s="21" t="s">
        <v>1762</v>
      </c>
      <c r="B7043" s="12">
        <v>35</v>
      </c>
      <c r="C7043" s="12">
        <v>40</v>
      </c>
      <c r="D7043" s="12" t="s">
        <v>1752</v>
      </c>
      <c r="E7043" s="12">
        <v>20</v>
      </c>
      <c r="F7043" s="12">
        <v>4</v>
      </c>
      <c r="G7043" s="14">
        <v>30</v>
      </c>
      <c r="H7043" s="12">
        <v>0</v>
      </c>
      <c r="I7043" s="12">
        <v>246</v>
      </c>
      <c r="J7043" s="12">
        <v>0</v>
      </c>
      <c r="K7043" s="12">
        <v>0</v>
      </c>
      <c r="L7043" s="12">
        <v>0</v>
      </c>
      <c r="M7043" s="12">
        <v>0</v>
      </c>
      <c r="N7043" s="12">
        <v>0</v>
      </c>
    </row>
    <row r="7044" spans="1:14" s="18" customFormat="1">
      <c r="A7044" s="17" t="s">
        <v>1762</v>
      </c>
      <c r="B7044" s="18">
        <v>35</v>
      </c>
      <c r="C7044" s="18">
        <v>40</v>
      </c>
      <c r="D7044" s="18" t="s">
        <v>1753</v>
      </c>
      <c r="E7044" s="18">
        <v>20</v>
      </c>
      <c r="F7044" s="18">
        <v>2</v>
      </c>
      <c r="G7044" s="18">
        <v>60</v>
      </c>
      <c r="H7044" s="18">
        <v>0</v>
      </c>
      <c r="I7044" s="18">
        <v>246</v>
      </c>
      <c r="J7044" s="18">
        <v>0</v>
      </c>
      <c r="K7044" s="18">
        <v>0</v>
      </c>
      <c r="L7044" s="12">
        <v>0</v>
      </c>
      <c r="M7044" s="12">
        <v>0</v>
      </c>
      <c r="N7044" s="12">
        <v>0</v>
      </c>
    </row>
    <row r="7045" spans="1:14" s="18" customFormat="1">
      <c r="A7045" s="17" t="s">
        <v>1762</v>
      </c>
      <c r="B7045" s="18">
        <v>35</v>
      </c>
      <c r="C7045" s="18">
        <v>40</v>
      </c>
      <c r="D7045" s="18" t="s">
        <v>1754</v>
      </c>
      <c r="E7045" s="18">
        <v>20</v>
      </c>
      <c r="F7045" s="18">
        <v>2</v>
      </c>
      <c r="G7045" s="18">
        <v>60</v>
      </c>
      <c r="H7045" s="18">
        <v>0</v>
      </c>
      <c r="I7045" s="18">
        <v>246</v>
      </c>
      <c r="J7045" s="18">
        <v>0</v>
      </c>
      <c r="K7045" s="18">
        <v>0</v>
      </c>
      <c r="L7045" s="12">
        <v>0</v>
      </c>
      <c r="M7045" s="12">
        <v>0</v>
      </c>
      <c r="N7045" s="12">
        <v>0</v>
      </c>
    </row>
    <row r="7047" spans="1:14">
      <c r="A7047" s="11" t="s">
        <v>1763</v>
      </c>
    </row>
    <row r="7048" spans="1:14">
      <c r="A7048" s="11" t="s">
        <v>1764</v>
      </c>
      <c r="B7048" s="12">
        <v>150</v>
      </c>
      <c r="C7048" s="12">
        <v>150</v>
      </c>
      <c r="D7048" s="12" t="s">
        <v>521</v>
      </c>
      <c r="E7048" s="12">
        <v>150</v>
      </c>
      <c r="F7048" s="12">
        <v>60</v>
      </c>
      <c r="G7048" s="12">
        <v>80</v>
      </c>
      <c r="H7048" s="12">
        <v>0</v>
      </c>
      <c r="I7048" s="12">
        <v>246</v>
      </c>
      <c r="J7048" s="12">
        <v>0</v>
      </c>
      <c r="K7048" s="12">
        <v>0</v>
      </c>
      <c r="L7048" s="12">
        <v>0</v>
      </c>
      <c r="M7048" s="12">
        <v>0</v>
      </c>
      <c r="N7048" s="12">
        <v>0</v>
      </c>
    </row>
    <row r="7049" spans="1:14">
      <c r="A7049" s="11" t="s">
        <v>1765</v>
      </c>
      <c r="B7049" s="12">
        <v>150</v>
      </c>
      <c r="C7049" s="12">
        <v>150</v>
      </c>
      <c r="D7049" s="12" t="s">
        <v>517</v>
      </c>
      <c r="E7049" s="12">
        <v>150</v>
      </c>
      <c r="F7049" s="12">
        <v>60</v>
      </c>
      <c r="G7049" s="12">
        <v>80</v>
      </c>
      <c r="H7049" s="12">
        <v>0</v>
      </c>
      <c r="I7049" s="12">
        <v>246</v>
      </c>
      <c r="J7049" s="12">
        <v>0</v>
      </c>
      <c r="K7049" s="12">
        <v>0</v>
      </c>
      <c r="L7049" s="12">
        <v>0</v>
      </c>
      <c r="M7049" s="12">
        <v>0</v>
      </c>
      <c r="N7049" s="12">
        <v>0</v>
      </c>
    </row>
    <row r="7050" spans="1:14">
      <c r="A7050" s="11" t="s">
        <v>1765</v>
      </c>
      <c r="B7050" s="12">
        <v>150</v>
      </c>
      <c r="C7050" s="12">
        <v>150</v>
      </c>
      <c r="D7050" s="12" t="s">
        <v>519</v>
      </c>
      <c r="E7050" s="12">
        <v>150</v>
      </c>
      <c r="F7050" s="12">
        <v>60</v>
      </c>
      <c r="G7050" s="12">
        <v>80</v>
      </c>
      <c r="H7050" s="12">
        <v>0</v>
      </c>
      <c r="I7050" s="12">
        <v>246</v>
      </c>
      <c r="J7050" s="12">
        <v>0</v>
      </c>
      <c r="K7050" s="12">
        <v>0</v>
      </c>
      <c r="L7050" s="12">
        <v>0</v>
      </c>
      <c r="M7050" s="12">
        <v>0</v>
      </c>
      <c r="N7050" s="12">
        <v>0</v>
      </c>
    </row>
    <row r="7051" spans="1:14">
      <c r="A7051" s="11" t="s">
        <v>1765</v>
      </c>
      <c r="B7051" s="12">
        <v>150</v>
      </c>
      <c r="C7051" s="12">
        <v>150</v>
      </c>
      <c r="D7051" s="12" t="s">
        <v>515</v>
      </c>
      <c r="E7051" s="12">
        <v>150</v>
      </c>
      <c r="F7051" s="12">
        <v>60</v>
      </c>
      <c r="G7051" s="12">
        <v>80</v>
      </c>
      <c r="H7051" s="12">
        <v>0</v>
      </c>
      <c r="I7051" s="12">
        <v>246</v>
      </c>
      <c r="J7051" s="12">
        <v>0</v>
      </c>
      <c r="K7051" s="12">
        <v>0</v>
      </c>
      <c r="L7051" s="12">
        <v>0</v>
      </c>
      <c r="M7051" s="12">
        <v>0</v>
      </c>
      <c r="N7051" s="12">
        <v>0</v>
      </c>
    </row>
    <row r="7052" spans="1:14">
      <c r="A7052" s="11" t="s">
        <v>1765</v>
      </c>
      <c r="B7052" s="12">
        <v>150</v>
      </c>
      <c r="C7052" s="12">
        <v>150</v>
      </c>
      <c r="D7052" s="12" t="s">
        <v>1752</v>
      </c>
      <c r="E7052" s="12">
        <v>150</v>
      </c>
      <c r="F7052" s="12">
        <v>60</v>
      </c>
      <c r="G7052" s="12">
        <v>80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 s="18" customFormat="1">
      <c r="A7053" s="17" t="s">
        <v>1765</v>
      </c>
      <c r="B7053" s="18">
        <v>150</v>
      </c>
      <c r="C7053" s="18">
        <v>150</v>
      </c>
      <c r="D7053" s="18" t="s">
        <v>1753</v>
      </c>
      <c r="E7053" s="18">
        <v>150</v>
      </c>
      <c r="F7053" s="18">
        <v>60</v>
      </c>
      <c r="G7053" s="18">
        <v>60</v>
      </c>
      <c r="H7053" s="18">
        <v>0</v>
      </c>
      <c r="I7053" s="18">
        <v>246</v>
      </c>
      <c r="J7053" s="18">
        <v>0</v>
      </c>
      <c r="K7053" s="18">
        <v>0</v>
      </c>
      <c r="L7053" s="12">
        <v>0</v>
      </c>
      <c r="M7053" s="12">
        <v>0</v>
      </c>
      <c r="N7053" s="12">
        <v>0</v>
      </c>
    </row>
    <row r="7054" spans="1:14" s="18" customFormat="1">
      <c r="A7054" s="17" t="s">
        <v>1765</v>
      </c>
      <c r="B7054" s="18">
        <v>150</v>
      </c>
      <c r="C7054" s="18">
        <v>150</v>
      </c>
      <c r="D7054" s="18" t="s">
        <v>1754</v>
      </c>
      <c r="E7054" s="18">
        <v>150</v>
      </c>
      <c r="F7054" s="18">
        <v>60</v>
      </c>
      <c r="G7054" s="18">
        <v>60</v>
      </c>
      <c r="H7054" s="18">
        <v>0</v>
      </c>
      <c r="I7054" s="18">
        <v>246</v>
      </c>
      <c r="J7054" s="18">
        <v>0</v>
      </c>
      <c r="K7054" s="18">
        <v>0</v>
      </c>
      <c r="L7054" s="12">
        <v>0</v>
      </c>
      <c r="M7054" s="12">
        <v>0</v>
      </c>
      <c r="N7054" s="12">
        <v>0</v>
      </c>
    </row>
    <row r="7055" spans="1:14">
      <c r="A7055" s="11" t="s">
        <v>1765</v>
      </c>
      <c r="B7055" s="12">
        <v>150</v>
      </c>
      <c r="C7055" s="12">
        <v>150</v>
      </c>
      <c r="D7055" s="12" t="s">
        <v>520</v>
      </c>
      <c r="E7055" s="12">
        <v>150</v>
      </c>
      <c r="F7055" s="12">
        <v>10</v>
      </c>
      <c r="G7055" s="12">
        <v>80</v>
      </c>
      <c r="H7055" s="12">
        <v>0</v>
      </c>
      <c r="I7055" s="12">
        <v>246</v>
      </c>
      <c r="J7055" s="12">
        <v>0</v>
      </c>
      <c r="K7055" s="12">
        <v>0</v>
      </c>
      <c r="L7055" s="12">
        <v>0</v>
      </c>
      <c r="M7055" s="12">
        <v>0</v>
      </c>
      <c r="N7055" s="12">
        <v>0</v>
      </c>
    </row>
    <row r="7056" spans="1:14">
      <c r="A7056" s="11" t="s">
        <v>1765</v>
      </c>
      <c r="B7056" s="12">
        <v>150</v>
      </c>
      <c r="C7056" s="12">
        <v>150</v>
      </c>
      <c r="D7056" s="12" t="s">
        <v>516</v>
      </c>
      <c r="E7056" s="12">
        <v>150</v>
      </c>
      <c r="F7056" s="12">
        <v>10</v>
      </c>
      <c r="G7056" s="12">
        <v>80</v>
      </c>
      <c r="H7056" s="12">
        <v>0</v>
      </c>
      <c r="I7056" s="12">
        <v>246</v>
      </c>
      <c r="J7056" s="12">
        <v>0</v>
      </c>
      <c r="K7056" s="12">
        <v>0</v>
      </c>
      <c r="L7056" s="12">
        <v>0</v>
      </c>
      <c r="M7056" s="12">
        <v>0</v>
      </c>
      <c r="N7056" s="12">
        <v>0</v>
      </c>
    </row>
    <row r="7057" spans="1:14">
      <c r="A7057" s="11" t="s">
        <v>1765</v>
      </c>
      <c r="B7057" s="12">
        <v>150</v>
      </c>
      <c r="C7057" s="12">
        <v>150</v>
      </c>
      <c r="D7057" s="12" t="s">
        <v>518</v>
      </c>
      <c r="E7057" s="12">
        <v>150</v>
      </c>
      <c r="F7057" s="12">
        <v>10</v>
      </c>
      <c r="G7057" s="12">
        <v>80</v>
      </c>
      <c r="H7057" s="12">
        <v>0</v>
      </c>
      <c r="I7057" s="12">
        <v>246</v>
      </c>
      <c r="J7057" s="12">
        <v>0</v>
      </c>
      <c r="K7057" s="12">
        <v>0</v>
      </c>
      <c r="L7057" s="12">
        <v>0</v>
      </c>
      <c r="M7057" s="12">
        <v>0</v>
      </c>
      <c r="N7057" s="12">
        <v>0</v>
      </c>
    </row>
    <row r="7058" spans="1:14">
      <c r="A7058" s="11" t="s">
        <v>1765</v>
      </c>
      <c r="B7058" s="12">
        <v>150</v>
      </c>
      <c r="C7058" s="12">
        <v>150</v>
      </c>
      <c r="D7058" s="12" t="s">
        <v>514</v>
      </c>
      <c r="E7058" s="12">
        <v>150</v>
      </c>
      <c r="F7058" s="12">
        <v>10</v>
      </c>
      <c r="G7058" s="12">
        <v>80</v>
      </c>
      <c r="H7058" s="12">
        <v>0</v>
      </c>
      <c r="I7058" s="12">
        <v>246</v>
      </c>
      <c r="J7058" s="12">
        <v>0</v>
      </c>
      <c r="K7058" s="12">
        <v>0</v>
      </c>
      <c r="L7058" s="12">
        <v>0</v>
      </c>
      <c r="M7058" s="12">
        <v>0</v>
      </c>
      <c r="N7058" s="12">
        <v>0</v>
      </c>
    </row>
    <row r="7059" spans="1:14">
      <c r="A7059" s="11" t="s">
        <v>1765</v>
      </c>
      <c r="B7059" s="12">
        <v>150</v>
      </c>
      <c r="C7059" s="12">
        <v>150</v>
      </c>
      <c r="D7059" s="12" t="s">
        <v>1759</v>
      </c>
      <c r="E7059" s="12">
        <v>150</v>
      </c>
      <c r="F7059" s="12">
        <v>10</v>
      </c>
      <c r="G7059" s="12">
        <v>80</v>
      </c>
      <c r="H7059" s="12">
        <v>0</v>
      </c>
      <c r="I7059" s="12">
        <v>246</v>
      </c>
      <c r="J7059" s="12">
        <v>0</v>
      </c>
      <c r="K7059" s="12">
        <v>0</v>
      </c>
      <c r="L7059" s="12">
        <v>0</v>
      </c>
      <c r="M7059" s="12">
        <v>0</v>
      </c>
      <c r="N7059" s="12">
        <v>0</v>
      </c>
    </row>
    <row r="7060" spans="1:14" s="18" customFormat="1">
      <c r="A7060" s="17" t="s">
        <v>1765</v>
      </c>
      <c r="B7060" s="18">
        <v>150</v>
      </c>
      <c r="C7060" s="18">
        <v>150</v>
      </c>
      <c r="D7060" s="18" t="s">
        <v>1755</v>
      </c>
      <c r="E7060" s="18">
        <v>150</v>
      </c>
      <c r="F7060" s="18">
        <v>10</v>
      </c>
      <c r="G7060" s="18">
        <v>60</v>
      </c>
      <c r="H7060" s="18">
        <v>0</v>
      </c>
      <c r="I7060" s="18">
        <v>246</v>
      </c>
      <c r="J7060" s="18">
        <v>0</v>
      </c>
      <c r="K7060" s="18">
        <v>0</v>
      </c>
      <c r="L7060" s="12">
        <v>0</v>
      </c>
      <c r="M7060" s="12">
        <v>0</v>
      </c>
      <c r="N7060" s="12">
        <v>0</v>
      </c>
    </row>
    <row r="7061" spans="1:14" s="18" customFormat="1">
      <c r="A7061" s="17" t="s">
        <v>1765</v>
      </c>
      <c r="B7061" s="18">
        <v>150</v>
      </c>
      <c r="C7061" s="18">
        <v>150</v>
      </c>
      <c r="D7061" s="18" t="s">
        <v>1766</v>
      </c>
      <c r="E7061" s="18">
        <v>150</v>
      </c>
      <c r="F7061" s="18">
        <v>10</v>
      </c>
      <c r="G7061" s="18">
        <v>60</v>
      </c>
      <c r="H7061" s="18">
        <v>0</v>
      </c>
      <c r="I7061" s="18">
        <v>246</v>
      </c>
      <c r="J7061" s="18">
        <v>0</v>
      </c>
      <c r="K7061" s="18">
        <v>0</v>
      </c>
      <c r="L7061" s="12">
        <v>0</v>
      </c>
      <c r="M7061" s="12">
        <v>0</v>
      </c>
      <c r="N7061" s="12">
        <v>0</v>
      </c>
    </row>
    <row r="7063" spans="1:14">
      <c r="A7063" s="11" t="s">
        <v>1764</v>
      </c>
      <c r="B7063" s="12">
        <v>211</v>
      </c>
      <c r="C7063" s="12">
        <v>86</v>
      </c>
      <c r="D7063" s="12" t="s">
        <v>521</v>
      </c>
      <c r="E7063" s="12">
        <v>30</v>
      </c>
      <c r="F7063" s="12">
        <v>6</v>
      </c>
      <c r="G7063" s="14">
        <v>30</v>
      </c>
      <c r="H7063" s="12">
        <v>0</v>
      </c>
      <c r="I7063" s="12">
        <v>246</v>
      </c>
      <c r="J7063" s="12">
        <v>0</v>
      </c>
      <c r="K7063" s="12">
        <v>0</v>
      </c>
      <c r="L7063" s="12">
        <v>0</v>
      </c>
      <c r="M7063" s="12">
        <v>0</v>
      </c>
      <c r="N7063" s="12">
        <v>0</v>
      </c>
    </row>
    <row r="7064" spans="1:14">
      <c r="A7064" s="11" t="s">
        <v>1765</v>
      </c>
      <c r="B7064" s="12">
        <v>211</v>
      </c>
      <c r="C7064" s="12">
        <v>86</v>
      </c>
      <c r="D7064" s="12" t="s">
        <v>517</v>
      </c>
      <c r="E7064" s="12">
        <v>30</v>
      </c>
      <c r="F7064" s="12">
        <v>6</v>
      </c>
      <c r="G7064" s="14">
        <v>30</v>
      </c>
      <c r="H7064" s="12">
        <v>0</v>
      </c>
      <c r="I7064" s="12">
        <v>246</v>
      </c>
      <c r="J7064" s="12">
        <v>0</v>
      </c>
      <c r="K7064" s="12">
        <v>0</v>
      </c>
      <c r="L7064" s="12">
        <v>0</v>
      </c>
      <c r="M7064" s="12">
        <v>0</v>
      </c>
      <c r="N7064" s="12">
        <v>0</v>
      </c>
    </row>
    <row r="7065" spans="1:14">
      <c r="A7065" s="11" t="s">
        <v>1765</v>
      </c>
      <c r="B7065" s="12">
        <v>211</v>
      </c>
      <c r="C7065" s="12">
        <v>86</v>
      </c>
      <c r="D7065" s="12" t="s">
        <v>519</v>
      </c>
      <c r="E7065" s="12">
        <v>30</v>
      </c>
      <c r="F7065" s="12">
        <v>6</v>
      </c>
      <c r="G7065" s="14">
        <v>30</v>
      </c>
      <c r="H7065" s="12">
        <v>0</v>
      </c>
      <c r="I7065" s="12">
        <v>246</v>
      </c>
      <c r="J7065" s="12">
        <v>0</v>
      </c>
      <c r="K7065" s="12">
        <v>0</v>
      </c>
      <c r="L7065" s="12">
        <v>0</v>
      </c>
      <c r="M7065" s="12">
        <v>0</v>
      </c>
      <c r="N7065" s="12">
        <v>0</v>
      </c>
    </row>
    <row r="7066" spans="1:14">
      <c r="A7066" s="11" t="s">
        <v>1765</v>
      </c>
      <c r="B7066" s="12">
        <v>211</v>
      </c>
      <c r="C7066" s="12">
        <v>86</v>
      </c>
      <c r="D7066" s="12" t="s">
        <v>515</v>
      </c>
      <c r="E7066" s="12">
        <v>30</v>
      </c>
      <c r="F7066" s="12">
        <v>6</v>
      </c>
      <c r="G7066" s="14">
        <v>30</v>
      </c>
      <c r="H7066" s="12">
        <v>0</v>
      </c>
      <c r="I7066" s="12">
        <v>246</v>
      </c>
      <c r="J7066" s="12">
        <v>0</v>
      </c>
      <c r="K7066" s="12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1765</v>
      </c>
      <c r="B7067" s="12">
        <v>211</v>
      </c>
      <c r="C7067" s="12">
        <v>86</v>
      </c>
      <c r="D7067" s="12" t="s">
        <v>1752</v>
      </c>
      <c r="E7067" s="12">
        <v>30</v>
      </c>
      <c r="F7067" s="12">
        <v>6</v>
      </c>
      <c r="G7067" s="14">
        <v>30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 s="18" customFormat="1">
      <c r="A7068" s="17" t="s">
        <v>1765</v>
      </c>
      <c r="B7068" s="18">
        <v>211</v>
      </c>
      <c r="C7068" s="18">
        <v>86</v>
      </c>
      <c r="D7068" s="18" t="s">
        <v>1753</v>
      </c>
      <c r="E7068" s="18">
        <v>30</v>
      </c>
      <c r="F7068" s="18">
        <v>6</v>
      </c>
      <c r="G7068" s="18">
        <v>60</v>
      </c>
      <c r="H7068" s="18">
        <v>0</v>
      </c>
      <c r="I7068" s="18">
        <v>246</v>
      </c>
      <c r="J7068" s="18">
        <v>0</v>
      </c>
      <c r="K7068" s="18">
        <v>0</v>
      </c>
      <c r="L7068" s="12">
        <v>0</v>
      </c>
      <c r="M7068" s="12">
        <v>0</v>
      </c>
      <c r="N7068" s="12">
        <v>0</v>
      </c>
    </row>
    <row r="7069" spans="1:14" s="18" customFormat="1">
      <c r="A7069" s="17" t="s">
        <v>1765</v>
      </c>
      <c r="B7069" s="18">
        <v>211</v>
      </c>
      <c r="C7069" s="18">
        <v>86</v>
      </c>
      <c r="D7069" s="18" t="s">
        <v>1754</v>
      </c>
      <c r="E7069" s="18">
        <v>30</v>
      </c>
      <c r="F7069" s="18">
        <v>6</v>
      </c>
      <c r="G7069" s="18">
        <v>60</v>
      </c>
      <c r="H7069" s="18">
        <v>0</v>
      </c>
      <c r="I7069" s="18">
        <v>246</v>
      </c>
      <c r="J7069" s="18">
        <v>0</v>
      </c>
      <c r="K7069" s="18">
        <v>0</v>
      </c>
      <c r="L7069" s="12">
        <v>0</v>
      </c>
      <c r="M7069" s="12">
        <v>0</v>
      </c>
      <c r="N7069" s="12">
        <v>0</v>
      </c>
    </row>
    <row r="7070" spans="1:14">
      <c r="A7070" s="11" t="s">
        <v>1764</v>
      </c>
      <c r="B7070" s="12">
        <v>88</v>
      </c>
      <c r="C7070" s="12">
        <v>216</v>
      </c>
      <c r="D7070" s="12" t="s">
        <v>521</v>
      </c>
      <c r="E7070" s="12">
        <v>30</v>
      </c>
      <c r="F7070" s="12">
        <v>6</v>
      </c>
      <c r="G7070" s="14">
        <v>30</v>
      </c>
      <c r="H7070" s="12">
        <v>0</v>
      </c>
      <c r="I7070" s="12">
        <v>246</v>
      </c>
      <c r="J7070" s="12">
        <v>0</v>
      </c>
      <c r="K7070" s="12">
        <v>0</v>
      </c>
      <c r="L7070" s="12">
        <v>0</v>
      </c>
      <c r="M7070" s="12">
        <v>0</v>
      </c>
      <c r="N7070" s="12">
        <v>0</v>
      </c>
    </row>
    <row r="7071" spans="1:14">
      <c r="A7071" s="11" t="s">
        <v>1765</v>
      </c>
      <c r="B7071" s="12">
        <v>88</v>
      </c>
      <c r="C7071" s="12">
        <v>216</v>
      </c>
      <c r="D7071" s="12" t="s">
        <v>517</v>
      </c>
      <c r="E7071" s="12">
        <v>30</v>
      </c>
      <c r="F7071" s="12">
        <v>6</v>
      </c>
      <c r="G7071" s="14">
        <v>30</v>
      </c>
      <c r="H7071" s="12">
        <v>0</v>
      </c>
      <c r="I7071" s="12">
        <v>246</v>
      </c>
      <c r="J7071" s="12">
        <v>0</v>
      </c>
      <c r="K7071" s="12">
        <v>0</v>
      </c>
      <c r="L7071" s="12">
        <v>0</v>
      </c>
      <c r="M7071" s="12">
        <v>0</v>
      </c>
      <c r="N7071" s="12">
        <v>0</v>
      </c>
    </row>
    <row r="7072" spans="1:14">
      <c r="A7072" s="11" t="s">
        <v>1765</v>
      </c>
      <c r="B7072" s="12">
        <v>88</v>
      </c>
      <c r="C7072" s="12">
        <v>216</v>
      </c>
      <c r="D7072" s="12" t="s">
        <v>519</v>
      </c>
      <c r="E7072" s="12">
        <v>30</v>
      </c>
      <c r="F7072" s="12">
        <v>6</v>
      </c>
      <c r="G7072" s="14">
        <v>30</v>
      </c>
      <c r="H7072" s="12">
        <v>0</v>
      </c>
      <c r="I7072" s="12">
        <v>246</v>
      </c>
      <c r="J7072" s="12">
        <v>0</v>
      </c>
      <c r="K7072" s="12">
        <v>0</v>
      </c>
      <c r="L7072" s="12">
        <v>0</v>
      </c>
      <c r="M7072" s="12">
        <v>0</v>
      </c>
      <c r="N7072" s="12">
        <v>0</v>
      </c>
    </row>
    <row r="7073" spans="1:14">
      <c r="A7073" s="11" t="s">
        <v>1765</v>
      </c>
      <c r="B7073" s="12">
        <v>88</v>
      </c>
      <c r="C7073" s="12">
        <v>216</v>
      </c>
      <c r="D7073" s="12" t="s">
        <v>515</v>
      </c>
      <c r="E7073" s="12">
        <v>30</v>
      </c>
      <c r="F7073" s="12">
        <v>6</v>
      </c>
      <c r="G7073" s="14">
        <v>30</v>
      </c>
      <c r="H7073" s="12">
        <v>0</v>
      </c>
      <c r="I7073" s="12">
        <v>246</v>
      </c>
      <c r="J7073" s="12">
        <v>0</v>
      </c>
      <c r="K7073" s="12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1765</v>
      </c>
      <c r="B7074" s="12">
        <v>88</v>
      </c>
      <c r="C7074" s="12">
        <v>216</v>
      </c>
      <c r="D7074" s="12" t="s">
        <v>1752</v>
      </c>
      <c r="E7074" s="12">
        <v>30</v>
      </c>
      <c r="F7074" s="12">
        <v>6</v>
      </c>
      <c r="G7074" s="14">
        <v>30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 s="18" customFormat="1">
      <c r="A7075" s="17" t="s">
        <v>1765</v>
      </c>
      <c r="B7075" s="18">
        <v>88</v>
      </c>
      <c r="C7075" s="18">
        <v>216</v>
      </c>
      <c r="D7075" s="18" t="s">
        <v>1753</v>
      </c>
      <c r="E7075" s="18">
        <v>30</v>
      </c>
      <c r="F7075" s="18">
        <v>6</v>
      </c>
      <c r="G7075" s="18">
        <v>60</v>
      </c>
      <c r="H7075" s="18">
        <v>0</v>
      </c>
      <c r="I7075" s="18">
        <v>246</v>
      </c>
      <c r="J7075" s="18">
        <v>0</v>
      </c>
      <c r="K7075" s="18">
        <v>0</v>
      </c>
      <c r="L7075" s="12">
        <v>0</v>
      </c>
      <c r="M7075" s="12">
        <v>0</v>
      </c>
      <c r="N7075" s="12">
        <v>0</v>
      </c>
    </row>
    <row r="7076" spans="1:14" s="18" customFormat="1">
      <c r="A7076" s="17" t="s">
        <v>1765</v>
      </c>
      <c r="B7076" s="18">
        <v>88</v>
      </c>
      <c r="C7076" s="18">
        <v>216</v>
      </c>
      <c r="D7076" s="18" t="s">
        <v>1754</v>
      </c>
      <c r="E7076" s="18">
        <v>30</v>
      </c>
      <c r="F7076" s="18">
        <v>6</v>
      </c>
      <c r="G7076" s="18">
        <v>60</v>
      </c>
      <c r="H7076" s="18">
        <v>0</v>
      </c>
      <c r="I7076" s="18">
        <v>246</v>
      </c>
      <c r="J7076" s="18">
        <v>0</v>
      </c>
      <c r="K7076" s="18">
        <v>0</v>
      </c>
      <c r="L7076" s="12">
        <v>0</v>
      </c>
      <c r="M7076" s="12">
        <v>0</v>
      </c>
      <c r="N7076" s="12">
        <v>0</v>
      </c>
    </row>
    <row r="7077" spans="1:14">
      <c r="A7077" s="11" t="s">
        <v>1764</v>
      </c>
      <c r="B7077" s="12">
        <v>224</v>
      </c>
      <c r="C7077" s="12">
        <v>220</v>
      </c>
      <c r="D7077" s="12" t="s">
        <v>521</v>
      </c>
      <c r="E7077" s="12">
        <v>30</v>
      </c>
      <c r="F7077" s="12">
        <v>6</v>
      </c>
      <c r="G7077" s="14">
        <v>30</v>
      </c>
      <c r="H7077" s="12">
        <v>0</v>
      </c>
      <c r="I7077" s="12">
        <v>246</v>
      </c>
      <c r="J7077" s="12">
        <v>0</v>
      </c>
      <c r="K7077" s="12">
        <v>0</v>
      </c>
      <c r="L7077" s="12">
        <v>0</v>
      </c>
      <c r="M7077" s="12">
        <v>0</v>
      </c>
      <c r="N7077" s="12">
        <v>0</v>
      </c>
    </row>
    <row r="7078" spans="1:14">
      <c r="A7078" s="11" t="s">
        <v>1765</v>
      </c>
      <c r="B7078" s="12">
        <v>224</v>
      </c>
      <c r="C7078" s="12">
        <v>220</v>
      </c>
      <c r="D7078" s="12" t="s">
        <v>517</v>
      </c>
      <c r="E7078" s="12">
        <v>30</v>
      </c>
      <c r="F7078" s="12">
        <v>6</v>
      </c>
      <c r="G7078" s="14">
        <v>30</v>
      </c>
      <c r="H7078" s="12">
        <v>0</v>
      </c>
      <c r="I7078" s="12">
        <v>246</v>
      </c>
      <c r="J7078" s="12">
        <v>0</v>
      </c>
      <c r="K7078" s="12">
        <v>0</v>
      </c>
      <c r="L7078" s="12">
        <v>0</v>
      </c>
      <c r="M7078" s="12">
        <v>0</v>
      </c>
      <c r="N7078" s="12">
        <v>0</v>
      </c>
    </row>
    <row r="7079" spans="1:14">
      <c r="A7079" s="11" t="s">
        <v>1765</v>
      </c>
      <c r="B7079" s="12">
        <v>224</v>
      </c>
      <c r="C7079" s="12">
        <v>220</v>
      </c>
      <c r="D7079" s="12" t="s">
        <v>519</v>
      </c>
      <c r="E7079" s="12">
        <v>30</v>
      </c>
      <c r="F7079" s="12">
        <v>6</v>
      </c>
      <c r="G7079" s="14">
        <v>30</v>
      </c>
      <c r="H7079" s="12">
        <v>0</v>
      </c>
      <c r="I7079" s="12">
        <v>246</v>
      </c>
      <c r="J7079" s="12">
        <v>0</v>
      </c>
      <c r="K7079" s="12">
        <v>0</v>
      </c>
      <c r="L7079" s="12">
        <v>0</v>
      </c>
      <c r="M7079" s="12">
        <v>0</v>
      </c>
      <c r="N7079" s="12">
        <v>0</v>
      </c>
    </row>
    <row r="7080" spans="1:14">
      <c r="A7080" s="11" t="s">
        <v>1765</v>
      </c>
      <c r="B7080" s="12">
        <v>224</v>
      </c>
      <c r="C7080" s="12">
        <v>220</v>
      </c>
      <c r="D7080" s="12" t="s">
        <v>515</v>
      </c>
      <c r="E7080" s="12">
        <v>30</v>
      </c>
      <c r="F7080" s="12">
        <v>6</v>
      </c>
      <c r="G7080" s="14">
        <v>30</v>
      </c>
      <c r="H7080" s="12">
        <v>0</v>
      </c>
      <c r="I7080" s="12">
        <v>246</v>
      </c>
      <c r="J7080" s="12">
        <v>0</v>
      </c>
      <c r="K7080" s="12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1765</v>
      </c>
      <c r="B7081" s="12">
        <v>224</v>
      </c>
      <c r="C7081" s="12">
        <v>220</v>
      </c>
      <c r="D7081" s="12" t="s">
        <v>1752</v>
      </c>
      <c r="E7081" s="12">
        <v>30</v>
      </c>
      <c r="F7081" s="12">
        <v>6</v>
      </c>
      <c r="G7081" s="14">
        <v>30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 s="18" customFormat="1">
      <c r="A7082" s="17" t="s">
        <v>1765</v>
      </c>
      <c r="B7082" s="18">
        <v>224</v>
      </c>
      <c r="C7082" s="18">
        <v>220</v>
      </c>
      <c r="D7082" s="18" t="s">
        <v>1753</v>
      </c>
      <c r="E7082" s="18">
        <v>30</v>
      </c>
      <c r="F7082" s="18">
        <v>6</v>
      </c>
      <c r="G7082" s="18">
        <v>60</v>
      </c>
      <c r="H7082" s="18">
        <v>0</v>
      </c>
      <c r="I7082" s="18">
        <v>246</v>
      </c>
      <c r="J7082" s="18">
        <v>0</v>
      </c>
      <c r="K7082" s="18">
        <v>0</v>
      </c>
      <c r="L7082" s="12">
        <v>0</v>
      </c>
      <c r="M7082" s="12">
        <v>0</v>
      </c>
      <c r="N7082" s="12">
        <v>0</v>
      </c>
    </row>
    <row r="7083" spans="1:14" s="18" customFormat="1">
      <c r="A7083" s="17" t="s">
        <v>1765</v>
      </c>
      <c r="B7083" s="18">
        <v>224</v>
      </c>
      <c r="C7083" s="18">
        <v>220</v>
      </c>
      <c r="D7083" s="18" t="s">
        <v>1754</v>
      </c>
      <c r="E7083" s="18">
        <v>30</v>
      </c>
      <c r="F7083" s="18">
        <v>6</v>
      </c>
      <c r="G7083" s="18">
        <v>60</v>
      </c>
      <c r="H7083" s="18">
        <v>0</v>
      </c>
      <c r="I7083" s="18">
        <v>246</v>
      </c>
      <c r="J7083" s="18">
        <v>0</v>
      </c>
      <c r="K7083" s="18">
        <v>0</v>
      </c>
      <c r="L7083" s="12">
        <v>0</v>
      </c>
      <c r="M7083" s="12">
        <v>0</v>
      </c>
      <c r="N7083" s="12">
        <v>0</v>
      </c>
    </row>
    <row r="7084" spans="1:14">
      <c r="A7084" s="11" t="s">
        <v>1764</v>
      </c>
      <c r="B7084" s="12">
        <v>78</v>
      </c>
      <c r="C7084" s="12">
        <v>72</v>
      </c>
      <c r="D7084" s="12" t="s">
        <v>521</v>
      </c>
      <c r="E7084" s="12">
        <v>30</v>
      </c>
      <c r="F7084" s="12">
        <v>6</v>
      </c>
      <c r="G7084" s="14">
        <v>30</v>
      </c>
      <c r="H7084" s="12">
        <v>0</v>
      </c>
      <c r="I7084" s="12">
        <v>246</v>
      </c>
      <c r="J7084" s="12">
        <v>0</v>
      </c>
      <c r="K7084" s="12">
        <v>0</v>
      </c>
      <c r="L7084" s="12">
        <v>0</v>
      </c>
      <c r="M7084" s="12">
        <v>0</v>
      </c>
      <c r="N7084" s="12">
        <v>0</v>
      </c>
    </row>
    <row r="7085" spans="1:14">
      <c r="A7085" s="11" t="s">
        <v>1765</v>
      </c>
      <c r="B7085" s="12">
        <v>78</v>
      </c>
      <c r="C7085" s="12">
        <v>72</v>
      </c>
      <c r="D7085" s="12" t="s">
        <v>517</v>
      </c>
      <c r="E7085" s="12">
        <v>30</v>
      </c>
      <c r="F7085" s="12">
        <v>6</v>
      </c>
      <c r="G7085" s="14">
        <v>30</v>
      </c>
      <c r="H7085" s="12">
        <v>0</v>
      </c>
      <c r="I7085" s="12">
        <v>246</v>
      </c>
      <c r="J7085" s="12">
        <v>0</v>
      </c>
      <c r="K7085" s="12">
        <v>0</v>
      </c>
      <c r="L7085" s="12">
        <v>0</v>
      </c>
      <c r="M7085" s="12">
        <v>0</v>
      </c>
      <c r="N7085" s="12">
        <v>0</v>
      </c>
    </row>
    <row r="7086" spans="1:14">
      <c r="A7086" s="11" t="s">
        <v>1765</v>
      </c>
      <c r="B7086" s="12">
        <v>78</v>
      </c>
      <c r="C7086" s="12">
        <v>72</v>
      </c>
      <c r="D7086" s="12" t="s">
        <v>519</v>
      </c>
      <c r="E7086" s="12">
        <v>30</v>
      </c>
      <c r="F7086" s="12">
        <v>6</v>
      </c>
      <c r="G7086" s="14">
        <v>30</v>
      </c>
      <c r="H7086" s="12">
        <v>0</v>
      </c>
      <c r="I7086" s="12">
        <v>246</v>
      </c>
      <c r="J7086" s="12">
        <v>0</v>
      </c>
      <c r="K7086" s="12">
        <v>0</v>
      </c>
      <c r="L7086" s="12">
        <v>0</v>
      </c>
      <c r="M7086" s="12">
        <v>0</v>
      </c>
      <c r="N7086" s="12">
        <v>0</v>
      </c>
    </row>
    <row r="7087" spans="1:14">
      <c r="A7087" s="11" t="s">
        <v>1765</v>
      </c>
      <c r="B7087" s="12">
        <v>78</v>
      </c>
      <c r="C7087" s="12">
        <v>72</v>
      </c>
      <c r="D7087" s="12" t="s">
        <v>515</v>
      </c>
      <c r="E7087" s="12">
        <v>30</v>
      </c>
      <c r="F7087" s="12">
        <v>6</v>
      </c>
      <c r="G7087" s="14">
        <v>30</v>
      </c>
      <c r="H7087" s="12">
        <v>0</v>
      </c>
      <c r="I7087" s="12">
        <v>246</v>
      </c>
      <c r="J7087" s="12">
        <v>0</v>
      </c>
      <c r="K7087" s="12">
        <v>0</v>
      </c>
      <c r="L7087" s="12">
        <v>0</v>
      </c>
      <c r="M7087" s="12">
        <v>0</v>
      </c>
      <c r="N7087" s="12">
        <v>0</v>
      </c>
    </row>
    <row r="7088" spans="1:14">
      <c r="A7088" s="11" t="s">
        <v>1765</v>
      </c>
      <c r="B7088" s="12">
        <v>78</v>
      </c>
      <c r="C7088" s="12">
        <v>72</v>
      </c>
      <c r="D7088" s="12" t="s">
        <v>1752</v>
      </c>
      <c r="E7088" s="12">
        <v>30</v>
      </c>
      <c r="F7088" s="12">
        <v>6</v>
      </c>
      <c r="G7088" s="14">
        <v>30</v>
      </c>
      <c r="H7088" s="12">
        <v>0</v>
      </c>
      <c r="I7088" s="12">
        <v>246</v>
      </c>
      <c r="J7088" s="12">
        <v>0</v>
      </c>
      <c r="K7088" s="12">
        <v>0</v>
      </c>
      <c r="L7088" s="12">
        <v>0</v>
      </c>
      <c r="M7088" s="12">
        <v>0</v>
      </c>
      <c r="N7088" s="12">
        <v>0</v>
      </c>
    </row>
    <row r="7089" spans="1:14" s="18" customFormat="1">
      <c r="A7089" s="17" t="s">
        <v>1765</v>
      </c>
      <c r="B7089" s="18">
        <v>78</v>
      </c>
      <c r="C7089" s="18">
        <v>72</v>
      </c>
      <c r="D7089" s="18" t="s">
        <v>1753</v>
      </c>
      <c r="E7089" s="18">
        <v>30</v>
      </c>
      <c r="F7089" s="18">
        <v>6</v>
      </c>
      <c r="G7089" s="18">
        <v>60</v>
      </c>
      <c r="H7089" s="18">
        <v>0</v>
      </c>
      <c r="I7089" s="18">
        <v>246</v>
      </c>
      <c r="J7089" s="18">
        <v>0</v>
      </c>
      <c r="K7089" s="18">
        <v>0</v>
      </c>
      <c r="L7089" s="12">
        <v>0</v>
      </c>
      <c r="M7089" s="12">
        <v>0</v>
      </c>
      <c r="N7089" s="12">
        <v>0</v>
      </c>
    </row>
    <row r="7090" spans="1:14" s="18" customFormat="1">
      <c r="A7090" s="17" t="s">
        <v>1765</v>
      </c>
      <c r="B7090" s="18">
        <v>78</v>
      </c>
      <c r="C7090" s="18">
        <v>72</v>
      </c>
      <c r="D7090" s="18" t="s">
        <v>1754</v>
      </c>
      <c r="E7090" s="18">
        <v>30</v>
      </c>
      <c r="F7090" s="18">
        <v>6</v>
      </c>
      <c r="G7090" s="18">
        <v>60</v>
      </c>
      <c r="H7090" s="18">
        <v>0</v>
      </c>
      <c r="I7090" s="18">
        <v>246</v>
      </c>
      <c r="J7090" s="18">
        <v>0</v>
      </c>
      <c r="K7090" s="18">
        <v>0</v>
      </c>
      <c r="L7090" s="12">
        <v>0</v>
      </c>
      <c r="M7090" s="12">
        <v>0</v>
      </c>
      <c r="N7090" s="12">
        <v>0</v>
      </c>
    </row>
    <row r="7092" spans="1:14">
      <c r="A7092" s="11" t="s">
        <v>1767</v>
      </c>
    </row>
    <row r="7093" spans="1:14">
      <c r="A7093" s="21" t="s">
        <v>1768</v>
      </c>
      <c r="B7093" s="12">
        <v>27</v>
      </c>
      <c r="C7093" s="12">
        <v>74</v>
      </c>
      <c r="D7093" s="12" t="s">
        <v>517</v>
      </c>
      <c r="E7093" s="12">
        <v>20</v>
      </c>
      <c r="F7093" s="12">
        <v>6</v>
      </c>
      <c r="G7093" s="14">
        <v>30</v>
      </c>
      <c r="H7093" s="12">
        <v>0</v>
      </c>
      <c r="I7093" s="12">
        <v>246</v>
      </c>
      <c r="J7093" s="12">
        <v>0</v>
      </c>
      <c r="K7093" s="12">
        <v>0</v>
      </c>
      <c r="L7093" s="12">
        <v>0</v>
      </c>
      <c r="M7093" s="12">
        <v>0</v>
      </c>
      <c r="N7093" s="12">
        <v>0</v>
      </c>
    </row>
    <row r="7094" spans="1:14">
      <c r="A7094" s="21" t="s">
        <v>1768</v>
      </c>
      <c r="B7094" s="12">
        <v>27</v>
      </c>
      <c r="C7094" s="12">
        <v>74</v>
      </c>
      <c r="D7094" s="12" t="s">
        <v>519</v>
      </c>
      <c r="E7094" s="12">
        <v>20</v>
      </c>
      <c r="F7094" s="12">
        <v>6</v>
      </c>
      <c r="G7094" s="14">
        <v>30</v>
      </c>
      <c r="H7094" s="12">
        <v>0</v>
      </c>
      <c r="I7094" s="12">
        <v>246</v>
      </c>
      <c r="J7094" s="12">
        <v>0</v>
      </c>
      <c r="K7094" s="12">
        <v>0</v>
      </c>
      <c r="L7094" s="12">
        <v>0</v>
      </c>
      <c r="M7094" s="12">
        <v>0</v>
      </c>
      <c r="N7094" s="12">
        <v>0</v>
      </c>
    </row>
    <row r="7095" spans="1:14">
      <c r="A7095" s="21" t="s">
        <v>1768</v>
      </c>
      <c r="B7095" s="12">
        <v>27</v>
      </c>
      <c r="C7095" s="12">
        <v>74</v>
      </c>
      <c r="D7095" s="12" t="s">
        <v>515</v>
      </c>
      <c r="E7095" s="12">
        <v>20</v>
      </c>
      <c r="F7095" s="12">
        <v>6</v>
      </c>
      <c r="G7095" s="14">
        <v>30</v>
      </c>
      <c r="H7095" s="12">
        <v>0</v>
      </c>
      <c r="I7095" s="12">
        <v>246</v>
      </c>
      <c r="J7095" s="12">
        <v>0</v>
      </c>
      <c r="K7095" s="12">
        <v>0</v>
      </c>
      <c r="L7095" s="12">
        <v>0</v>
      </c>
      <c r="M7095" s="12">
        <v>0</v>
      </c>
      <c r="N7095" s="12">
        <v>0</v>
      </c>
    </row>
    <row r="7096" spans="1:14">
      <c r="A7096" s="21" t="s">
        <v>1768</v>
      </c>
      <c r="B7096" s="12">
        <v>27</v>
      </c>
      <c r="C7096" s="12">
        <v>74</v>
      </c>
      <c r="D7096" s="12" t="s">
        <v>1752</v>
      </c>
      <c r="E7096" s="12">
        <v>20</v>
      </c>
      <c r="F7096" s="12">
        <v>6</v>
      </c>
      <c r="G7096" s="14">
        <v>30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 s="18" customFormat="1">
      <c r="A7097" s="17" t="s">
        <v>1768</v>
      </c>
      <c r="B7097" s="18">
        <v>27</v>
      </c>
      <c r="C7097" s="18">
        <v>74</v>
      </c>
      <c r="D7097" s="18" t="s">
        <v>1754</v>
      </c>
      <c r="E7097" s="18">
        <v>20</v>
      </c>
      <c r="F7097" s="18">
        <v>6</v>
      </c>
      <c r="G7097" s="16">
        <v>30</v>
      </c>
      <c r="H7097" s="18">
        <v>0</v>
      </c>
      <c r="I7097" s="18">
        <v>246</v>
      </c>
      <c r="J7097" s="18">
        <v>0</v>
      </c>
      <c r="K7097" s="18">
        <v>0</v>
      </c>
      <c r="L7097" s="12">
        <v>0</v>
      </c>
      <c r="M7097" s="12">
        <v>0</v>
      </c>
      <c r="N7097" s="12">
        <v>0</v>
      </c>
    </row>
    <row r="7098" spans="1:14" s="18" customFormat="1">
      <c r="A7098" s="17" t="s">
        <v>1768</v>
      </c>
      <c r="B7098" s="18">
        <v>27</v>
      </c>
      <c r="C7098" s="18">
        <v>74</v>
      </c>
      <c r="D7098" s="18" t="s">
        <v>1753</v>
      </c>
      <c r="E7098" s="18">
        <v>20</v>
      </c>
      <c r="F7098" s="18">
        <v>6</v>
      </c>
      <c r="G7098" s="16">
        <v>30</v>
      </c>
      <c r="H7098" s="18">
        <v>0</v>
      </c>
      <c r="I7098" s="18">
        <v>246</v>
      </c>
      <c r="J7098" s="18">
        <v>0</v>
      </c>
      <c r="K7098" s="18">
        <v>0</v>
      </c>
      <c r="L7098" s="12">
        <v>0</v>
      </c>
      <c r="M7098" s="12">
        <v>0</v>
      </c>
      <c r="N7098" s="12">
        <v>0</v>
      </c>
    </row>
    <row r="7099" spans="1:14">
      <c r="A7099" s="21" t="s">
        <v>1768</v>
      </c>
      <c r="B7099" s="12">
        <v>75</v>
      </c>
      <c r="C7099" s="12">
        <v>26</v>
      </c>
      <c r="D7099" s="12" t="s">
        <v>517</v>
      </c>
      <c r="E7099" s="12">
        <v>20</v>
      </c>
      <c r="F7099" s="12">
        <v>6</v>
      </c>
      <c r="G7099" s="14">
        <v>30</v>
      </c>
      <c r="H7099" s="12">
        <v>0</v>
      </c>
      <c r="I7099" s="12">
        <v>246</v>
      </c>
      <c r="J7099" s="12">
        <v>0</v>
      </c>
      <c r="K7099" s="12">
        <v>0</v>
      </c>
      <c r="L7099" s="12">
        <v>0</v>
      </c>
      <c r="M7099" s="12">
        <v>0</v>
      </c>
      <c r="N7099" s="12">
        <v>0</v>
      </c>
    </row>
    <row r="7100" spans="1:14">
      <c r="A7100" s="21" t="s">
        <v>1768</v>
      </c>
      <c r="B7100" s="12">
        <v>75</v>
      </c>
      <c r="C7100" s="12">
        <v>26</v>
      </c>
      <c r="D7100" s="12" t="s">
        <v>519</v>
      </c>
      <c r="E7100" s="12">
        <v>20</v>
      </c>
      <c r="F7100" s="12">
        <v>6</v>
      </c>
      <c r="G7100" s="14">
        <v>30</v>
      </c>
      <c r="H7100" s="12">
        <v>0</v>
      </c>
      <c r="I7100" s="12">
        <v>246</v>
      </c>
      <c r="J7100" s="12">
        <v>0</v>
      </c>
      <c r="K7100" s="12">
        <v>0</v>
      </c>
      <c r="L7100" s="12">
        <v>0</v>
      </c>
      <c r="M7100" s="12">
        <v>0</v>
      </c>
      <c r="N7100" s="12">
        <v>0</v>
      </c>
    </row>
    <row r="7101" spans="1:14">
      <c r="A7101" s="21" t="s">
        <v>1768</v>
      </c>
      <c r="B7101" s="12">
        <v>75</v>
      </c>
      <c r="C7101" s="12">
        <v>26</v>
      </c>
      <c r="D7101" s="12" t="s">
        <v>515</v>
      </c>
      <c r="E7101" s="12">
        <v>20</v>
      </c>
      <c r="F7101" s="12">
        <v>6</v>
      </c>
      <c r="G7101" s="14">
        <v>30</v>
      </c>
      <c r="H7101" s="12">
        <v>0</v>
      </c>
      <c r="I7101" s="12">
        <v>246</v>
      </c>
      <c r="J7101" s="12">
        <v>0</v>
      </c>
      <c r="K7101" s="12">
        <v>0</v>
      </c>
      <c r="L7101" s="12">
        <v>0</v>
      </c>
      <c r="M7101" s="12">
        <v>0</v>
      </c>
      <c r="N7101" s="12">
        <v>0</v>
      </c>
    </row>
    <row r="7102" spans="1:14">
      <c r="A7102" s="21" t="s">
        <v>1768</v>
      </c>
      <c r="B7102" s="12">
        <v>75</v>
      </c>
      <c r="C7102" s="12">
        <v>26</v>
      </c>
      <c r="D7102" s="12" t="s">
        <v>1752</v>
      </c>
      <c r="E7102" s="12">
        <v>20</v>
      </c>
      <c r="F7102" s="12">
        <v>6</v>
      </c>
      <c r="G7102" s="14">
        <v>30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 s="18" customFormat="1">
      <c r="A7103" s="17" t="s">
        <v>1768</v>
      </c>
      <c r="B7103" s="18">
        <v>75</v>
      </c>
      <c r="C7103" s="18">
        <v>26</v>
      </c>
      <c r="D7103" s="18" t="s">
        <v>1754</v>
      </c>
      <c r="E7103" s="18">
        <v>20</v>
      </c>
      <c r="F7103" s="18">
        <v>6</v>
      </c>
      <c r="G7103" s="16">
        <v>30</v>
      </c>
      <c r="H7103" s="18">
        <v>0</v>
      </c>
      <c r="I7103" s="18">
        <v>246</v>
      </c>
      <c r="J7103" s="18">
        <v>0</v>
      </c>
      <c r="K7103" s="18">
        <v>0</v>
      </c>
      <c r="L7103" s="12">
        <v>0</v>
      </c>
      <c r="M7103" s="12">
        <v>0</v>
      </c>
      <c r="N7103" s="12">
        <v>0</v>
      </c>
    </row>
    <row r="7104" spans="1:14" s="18" customFormat="1">
      <c r="A7104" s="17" t="s">
        <v>1768</v>
      </c>
      <c r="B7104" s="18">
        <v>75</v>
      </c>
      <c r="C7104" s="18">
        <v>26</v>
      </c>
      <c r="D7104" s="18" t="s">
        <v>1753</v>
      </c>
      <c r="E7104" s="18">
        <v>20</v>
      </c>
      <c r="F7104" s="18">
        <v>6</v>
      </c>
      <c r="G7104" s="16">
        <v>30</v>
      </c>
      <c r="H7104" s="18">
        <v>0</v>
      </c>
      <c r="I7104" s="18">
        <v>246</v>
      </c>
      <c r="J7104" s="18">
        <v>0</v>
      </c>
      <c r="K7104" s="18">
        <v>0</v>
      </c>
      <c r="L7104" s="12">
        <v>0</v>
      </c>
      <c r="M7104" s="12">
        <v>0</v>
      </c>
      <c r="N7104" s="12">
        <v>0</v>
      </c>
    </row>
    <row r="7105" spans="1:14">
      <c r="A7105" s="21" t="s">
        <v>1768</v>
      </c>
      <c r="B7105" s="12">
        <v>28</v>
      </c>
      <c r="C7105" s="12">
        <v>26</v>
      </c>
      <c r="D7105" s="12" t="s">
        <v>517</v>
      </c>
      <c r="E7105" s="12">
        <v>20</v>
      </c>
      <c r="F7105" s="12">
        <v>6</v>
      </c>
      <c r="G7105" s="14">
        <v>30</v>
      </c>
      <c r="H7105" s="12">
        <v>0</v>
      </c>
      <c r="I7105" s="12">
        <v>246</v>
      </c>
      <c r="J7105" s="12">
        <v>0</v>
      </c>
      <c r="K7105" s="12">
        <v>0</v>
      </c>
      <c r="L7105" s="12">
        <v>0</v>
      </c>
      <c r="M7105" s="12">
        <v>0</v>
      </c>
      <c r="N7105" s="12">
        <v>0</v>
      </c>
    </row>
    <row r="7106" spans="1:14">
      <c r="A7106" s="21" t="s">
        <v>1768</v>
      </c>
      <c r="B7106" s="12">
        <v>28</v>
      </c>
      <c r="C7106" s="12">
        <v>26</v>
      </c>
      <c r="D7106" s="12" t="s">
        <v>519</v>
      </c>
      <c r="E7106" s="12">
        <v>20</v>
      </c>
      <c r="F7106" s="12">
        <v>6</v>
      </c>
      <c r="G7106" s="14">
        <v>30</v>
      </c>
      <c r="H7106" s="12">
        <v>0</v>
      </c>
      <c r="I7106" s="12">
        <v>246</v>
      </c>
      <c r="J7106" s="12">
        <v>0</v>
      </c>
      <c r="K7106" s="12">
        <v>0</v>
      </c>
      <c r="L7106" s="12">
        <v>0</v>
      </c>
      <c r="M7106" s="12">
        <v>0</v>
      </c>
      <c r="N7106" s="12">
        <v>0</v>
      </c>
    </row>
    <row r="7107" spans="1:14">
      <c r="A7107" s="21" t="s">
        <v>1768</v>
      </c>
      <c r="B7107" s="12">
        <v>28</v>
      </c>
      <c r="C7107" s="12">
        <v>26</v>
      </c>
      <c r="D7107" s="12" t="s">
        <v>515</v>
      </c>
      <c r="E7107" s="12">
        <v>20</v>
      </c>
      <c r="F7107" s="12">
        <v>6</v>
      </c>
      <c r="G7107" s="14">
        <v>30</v>
      </c>
      <c r="H7107" s="12">
        <v>0</v>
      </c>
      <c r="I7107" s="12">
        <v>246</v>
      </c>
      <c r="J7107" s="12">
        <v>0</v>
      </c>
      <c r="K7107" s="12">
        <v>0</v>
      </c>
      <c r="L7107" s="12">
        <v>0</v>
      </c>
      <c r="M7107" s="12">
        <v>0</v>
      </c>
      <c r="N7107" s="12">
        <v>0</v>
      </c>
    </row>
    <row r="7108" spans="1:14">
      <c r="A7108" s="21" t="s">
        <v>1768</v>
      </c>
      <c r="B7108" s="12">
        <v>28</v>
      </c>
      <c r="C7108" s="12">
        <v>26</v>
      </c>
      <c r="D7108" s="12" t="s">
        <v>1752</v>
      </c>
      <c r="E7108" s="12">
        <v>20</v>
      </c>
      <c r="F7108" s="12">
        <v>6</v>
      </c>
      <c r="G7108" s="14">
        <v>30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 s="18" customFormat="1">
      <c r="A7109" s="17" t="s">
        <v>1768</v>
      </c>
      <c r="B7109" s="18">
        <v>28</v>
      </c>
      <c r="C7109" s="18">
        <v>26</v>
      </c>
      <c r="D7109" s="18" t="s">
        <v>1754</v>
      </c>
      <c r="E7109" s="18">
        <v>20</v>
      </c>
      <c r="F7109" s="18">
        <v>6</v>
      </c>
      <c r="G7109" s="16">
        <v>30</v>
      </c>
      <c r="H7109" s="18">
        <v>0</v>
      </c>
      <c r="I7109" s="18">
        <v>246</v>
      </c>
      <c r="J7109" s="18">
        <v>0</v>
      </c>
      <c r="K7109" s="18">
        <v>0</v>
      </c>
      <c r="L7109" s="12">
        <v>0</v>
      </c>
      <c r="M7109" s="12">
        <v>0</v>
      </c>
      <c r="N7109" s="12">
        <v>0</v>
      </c>
    </row>
    <row r="7110" spans="1:14" s="18" customFormat="1">
      <c r="A7110" s="17" t="s">
        <v>1768</v>
      </c>
      <c r="B7110" s="18">
        <v>28</v>
      </c>
      <c r="C7110" s="18">
        <v>26</v>
      </c>
      <c r="D7110" s="18" t="s">
        <v>1753</v>
      </c>
      <c r="E7110" s="18">
        <v>20</v>
      </c>
      <c r="F7110" s="18">
        <v>6</v>
      </c>
      <c r="G7110" s="16">
        <v>30</v>
      </c>
      <c r="H7110" s="18">
        <v>0</v>
      </c>
      <c r="I7110" s="18">
        <v>246</v>
      </c>
      <c r="J7110" s="18">
        <v>0</v>
      </c>
      <c r="K7110" s="18">
        <v>0</v>
      </c>
      <c r="L7110" s="12">
        <v>0</v>
      </c>
      <c r="M7110" s="12">
        <v>0</v>
      </c>
      <c r="N7110" s="12">
        <v>0</v>
      </c>
    </row>
    <row r="7111" spans="1:14">
      <c r="A7111" s="21" t="s">
        <v>1768</v>
      </c>
      <c r="B7111" s="12">
        <v>76</v>
      </c>
      <c r="C7111" s="12">
        <v>73</v>
      </c>
      <c r="D7111" s="12" t="s">
        <v>517</v>
      </c>
      <c r="E7111" s="12">
        <v>20</v>
      </c>
      <c r="F7111" s="12">
        <v>6</v>
      </c>
      <c r="G7111" s="14">
        <v>30</v>
      </c>
      <c r="H7111" s="12">
        <v>0</v>
      </c>
      <c r="I7111" s="12">
        <v>246</v>
      </c>
      <c r="J7111" s="12">
        <v>0</v>
      </c>
      <c r="K7111" s="12">
        <v>0</v>
      </c>
      <c r="L7111" s="12">
        <v>0</v>
      </c>
      <c r="M7111" s="12">
        <v>0</v>
      </c>
      <c r="N7111" s="12">
        <v>0</v>
      </c>
    </row>
    <row r="7112" spans="1:14">
      <c r="A7112" s="21" t="s">
        <v>1768</v>
      </c>
      <c r="B7112" s="12">
        <v>76</v>
      </c>
      <c r="C7112" s="12">
        <v>73</v>
      </c>
      <c r="D7112" s="12" t="s">
        <v>519</v>
      </c>
      <c r="E7112" s="12">
        <v>20</v>
      </c>
      <c r="F7112" s="12">
        <v>6</v>
      </c>
      <c r="G7112" s="14">
        <v>30</v>
      </c>
      <c r="H7112" s="12">
        <v>0</v>
      </c>
      <c r="I7112" s="12">
        <v>246</v>
      </c>
      <c r="J7112" s="12">
        <v>0</v>
      </c>
      <c r="K7112" s="12">
        <v>0</v>
      </c>
      <c r="L7112" s="12">
        <v>0</v>
      </c>
      <c r="M7112" s="12">
        <v>0</v>
      </c>
      <c r="N7112" s="12">
        <v>0</v>
      </c>
    </row>
    <row r="7113" spans="1:14">
      <c r="A7113" s="21" t="s">
        <v>1768</v>
      </c>
      <c r="B7113" s="12">
        <v>76</v>
      </c>
      <c r="C7113" s="12">
        <v>73</v>
      </c>
      <c r="D7113" s="12" t="s">
        <v>515</v>
      </c>
      <c r="E7113" s="12">
        <v>20</v>
      </c>
      <c r="F7113" s="12">
        <v>6</v>
      </c>
      <c r="G7113" s="14">
        <v>30</v>
      </c>
      <c r="H7113" s="12">
        <v>0</v>
      </c>
      <c r="I7113" s="12">
        <v>246</v>
      </c>
      <c r="J7113" s="12">
        <v>0</v>
      </c>
      <c r="K7113" s="12">
        <v>0</v>
      </c>
      <c r="L7113" s="12">
        <v>0</v>
      </c>
      <c r="M7113" s="12">
        <v>0</v>
      </c>
      <c r="N7113" s="12">
        <v>0</v>
      </c>
    </row>
    <row r="7114" spans="1:14">
      <c r="A7114" s="21" t="s">
        <v>1768</v>
      </c>
      <c r="B7114" s="12">
        <v>76</v>
      </c>
      <c r="C7114" s="12">
        <v>73</v>
      </c>
      <c r="D7114" s="12" t="s">
        <v>1752</v>
      </c>
      <c r="E7114" s="12">
        <v>20</v>
      </c>
      <c r="F7114" s="12">
        <v>6</v>
      </c>
      <c r="G7114" s="14">
        <v>30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 s="18" customFormat="1">
      <c r="A7115" s="17" t="s">
        <v>1768</v>
      </c>
      <c r="B7115" s="18">
        <v>76</v>
      </c>
      <c r="C7115" s="18">
        <v>73</v>
      </c>
      <c r="D7115" s="18" t="s">
        <v>1754</v>
      </c>
      <c r="E7115" s="18">
        <v>20</v>
      </c>
      <c r="F7115" s="18">
        <v>6</v>
      </c>
      <c r="G7115" s="16">
        <v>30</v>
      </c>
      <c r="H7115" s="18">
        <v>0</v>
      </c>
      <c r="I7115" s="18">
        <v>246</v>
      </c>
      <c r="J7115" s="18">
        <v>0</v>
      </c>
      <c r="K7115" s="18">
        <v>0</v>
      </c>
      <c r="L7115" s="12">
        <v>0</v>
      </c>
      <c r="M7115" s="12">
        <v>0</v>
      </c>
      <c r="N7115" s="12">
        <v>0</v>
      </c>
    </row>
    <row r="7116" spans="1:14" s="18" customFormat="1">
      <c r="A7116" s="17" t="s">
        <v>1768</v>
      </c>
      <c r="B7116" s="18">
        <v>76</v>
      </c>
      <c r="C7116" s="18">
        <v>73</v>
      </c>
      <c r="D7116" s="18" t="s">
        <v>1753</v>
      </c>
      <c r="E7116" s="18">
        <v>20</v>
      </c>
      <c r="F7116" s="18">
        <v>6</v>
      </c>
      <c r="G7116" s="16">
        <v>30</v>
      </c>
      <c r="H7116" s="18">
        <v>0</v>
      </c>
      <c r="I7116" s="18">
        <v>246</v>
      </c>
      <c r="J7116" s="18">
        <v>0</v>
      </c>
      <c r="K7116" s="18">
        <v>0</v>
      </c>
      <c r="L7116" s="12">
        <v>0</v>
      </c>
      <c r="M7116" s="12">
        <v>0</v>
      </c>
      <c r="N7116" s="12">
        <v>0</v>
      </c>
    </row>
    <row r="7117" spans="1:14">
      <c r="A7117" s="21" t="s">
        <v>1768</v>
      </c>
      <c r="B7117" s="12">
        <v>52</v>
      </c>
      <c r="C7117" s="12">
        <v>51</v>
      </c>
      <c r="D7117" s="12" t="s">
        <v>517</v>
      </c>
      <c r="E7117" s="12">
        <v>20</v>
      </c>
      <c r="F7117" s="12">
        <v>6</v>
      </c>
      <c r="G7117" s="14">
        <v>30</v>
      </c>
      <c r="H7117" s="12">
        <v>0</v>
      </c>
      <c r="I7117" s="12">
        <v>246</v>
      </c>
      <c r="J7117" s="12">
        <v>0</v>
      </c>
      <c r="K7117" s="12">
        <v>0</v>
      </c>
      <c r="L7117" s="12">
        <v>0</v>
      </c>
      <c r="M7117" s="12">
        <v>0</v>
      </c>
      <c r="N7117" s="12">
        <v>0</v>
      </c>
    </row>
    <row r="7118" spans="1:14">
      <c r="A7118" s="21" t="s">
        <v>1768</v>
      </c>
      <c r="B7118" s="12">
        <v>52</v>
      </c>
      <c r="C7118" s="12">
        <v>51</v>
      </c>
      <c r="D7118" s="12" t="s">
        <v>519</v>
      </c>
      <c r="E7118" s="12">
        <v>20</v>
      </c>
      <c r="F7118" s="12">
        <v>6</v>
      </c>
      <c r="G7118" s="14">
        <v>30</v>
      </c>
      <c r="H7118" s="12">
        <v>0</v>
      </c>
      <c r="I7118" s="12">
        <v>246</v>
      </c>
      <c r="J7118" s="12">
        <v>0</v>
      </c>
      <c r="K7118" s="12">
        <v>0</v>
      </c>
      <c r="L7118" s="12">
        <v>0</v>
      </c>
      <c r="M7118" s="12">
        <v>0</v>
      </c>
      <c r="N7118" s="12">
        <v>0</v>
      </c>
    </row>
    <row r="7119" spans="1:14">
      <c r="A7119" s="21" t="s">
        <v>1768</v>
      </c>
      <c r="B7119" s="12">
        <v>52</v>
      </c>
      <c r="C7119" s="12">
        <v>51</v>
      </c>
      <c r="D7119" s="12" t="s">
        <v>515</v>
      </c>
      <c r="E7119" s="12">
        <v>20</v>
      </c>
      <c r="F7119" s="12">
        <v>6</v>
      </c>
      <c r="G7119" s="14">
        <v>30</v>
      </c>
      <c r="H7119" s="12">
        <v>0</v>
      </c>
      <c r="I7119" s="12">
        <v>246</v>
      </c>
      <c r="J7119" s="12">
        <v>0</v>
      </c>
      <c r="K7119" s="12">
        <v>0</v>
      </c>
      <c r="L7119" s="12">
        <v>0</v>
      </c>
      <c r="M7119" s="12">
        <v>0</v>
      </c>
      <c r="N7119" s="12">
        <v>0</v>
      </c>
    </row>
    <row r="7120" spans="1:14">
      <c r="A7120" s="21" t="s">
        <v>1768</v>
      </c>
      <c r="B7120" s="12">
        <v>52</v>
      </c>
      <c r="C7120" s="12">
        <v>51</v>
      </c>
      <c r="D7120" s="12" t="s">
        <v>1752</v>
      </c>
      <c r="E7120" s="12">
        <v>20</v>
      </c>
      <c r="F7120" s="12">
        <v>6</v>
      </c>
      <c r="G7120" s="14">
        <v>30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 s="18" customFormat="1">
      <c r="A7121" s="17" t="s">
        <v>1768</v>
      </c>
      <c r="B7121" s="18">
        <v>52</v>
      </c>
      <c r="C7121" s="18">
        <v>51</v>
      </c>
      <c r="D7121" s="18" t="s">
        <v>1754</v>
      </c>
      <c r="E7121" s="18">
        <v>20</v>
      </c>
      <c r="F7121" s="18">
        <v>6</v>
      </c>
      <c r="G7121" s="16">
        <v>30</v>
      </c>
      <c r="H7121" s="18">
        <v>0</v>
      </c>
      <c r="I7121" s="18">
        <v>246</v>
      </c>
      <c r="J7121" s="18">
        <v>0</v>
      </c>
      <c r="K7121" s="18">
        <v>0</v>
      </c>
      <c r="L7121" s="12">
        <v>0</v>
      </c>
      <c r="M7121" s="12">
        <v>0</v>
      </c>
      <c r="N7121" s="12">
        <v>0</v>
      </c>
    </row>
    <row r="7122" spans="1:14" s="18" customFormat="1">
      <c r="A7122" s="17" t="s">
        <v>1768</v>
      </c>
      <c r="B7122" s="18">
        <v>52</v>
      </c>
      <c r="C7122" s="18">
        <v>51</v>
      </c>
      <c r="D7122" s="18" t="s">
        <v>1753</v>
      </c>
      <c r="E7122" s="18">
        <v>20</v>
      </c>
      <c r="F7122" s="18">
        <v>6</v>
      </c>
      <c r="G7122" s="16">
        <v>30</v>
      </c>
      <c r="H7122" s="18">
        <v>0</v>
      </c>
      <c r="I7122" s="18">
        <v>246</v>
      </c>
      <c r="J7122" s="18">
        <v>0</v>
      </c>
      <c r="K7122" s="18">
        <v>0</v>
      </c>
      <c r="L7122" s="12">
        <v>0</v>
      </c>
      <c r="M7122" s="12">
        <v>0</v>
      </c>
      <c r="N7122" s="12">
        <v>0</v>
      </c>
    </row>
    <row r="7123" spans="1:14">
      <c r="A7123" s="21" t="s">
        <v>1768</v>
      </c>
      <c r="B7123" s="12">
        <v>50</v>
      </c>
      <c r="C7123" s="12">
        <v>50</v>
      </c>
      <c r="D7123" s="12" t="s">
        <v>517</v>
      </c>
      <c r="E7123" s="12">
        <v>50</v>
      </c>
      <c r="F7123" s="12">
        <v>30</v>
      </c>
      <c r="G7123" s="14">
        <v>30</v>
      </c>
      <c r="H7123" s="12">
        <v>0</v>
      </c>
      <c r="I7123" s="12">
        <v>246</v>
      </c>
      <c r="J7123" s="12">
        <v>0</v>
      </c>
      <c r="K7123" s="12">
        <v>0</v>
      </c>
      <c r="L7123" s="12">
        <v>0</v>
      </c>
      <c r="M7123" s="12">
        <v>0</v>
      </c>
      <c r="N7123" s="12">
        <v>0</v>
      </c>
    </row>
    <row r="7124" spans="1:14">
      <c r="A7124" s="21" t="s">
        <v>1768</v>
      </c>
      <c r="B7124" s="12">
        <v>50</v>
      </c>
      <c r="C7124" s="12">
        <v>50</v>
      </c>
      <c r="D7124" s="12" t="s">
        <v>519</v>
      </c>
      <c r="E7124" s="12">
        <v>50</v>
      </c>
      <c r="F7124" s="12">
        <v>30</v>
      </c>
      <c r="G7124" s="14">
        <v>30</v>
      </c>
      <c r="H7124" s="12">
        <v>0</v>
      </c>
      <c r="I7124" s="12">
        <v>246</v>
      </c>
      <c r="J7124" s="12">
        <v>0</v>
      </c>
      <c r="K7124" s="12">
        <v>0</v>
      </c>
      <c r="L7124" s="12">
        <v>0</v>
      </c>
      <c r="M7124" s="12">
        <v>0</v>
      </c>
      <c r="N7124" s="12">
        <v>0</v>
      </c>
    </row>
    <row r="7125" spans="1:14">
      <c r="A7125" s="21" t="s">
        <v>1768</v>
      </c>
      <c r="B7125" s="12">
        <v>50</v>
      </c>
      <c r="C7125" s="12">
        <v>50</v>
      </c>
      <c r="D7125" s="12" t="s">
        <v>515</v>
      </c>
      <c r="E7125" s="12">
        <v>50</v>
      </c>
      <c r="F7125" s="12">
        <v>30</v>
      </c>
      <c r="G7125" s="14">
        <v>30</v>
      </c>
      <c r="H7125" s="12">
        <v>0</v>
      </c>
      <c r="I7125" s="12">
        <v>246</v>
      </c>
      <c r="J7125" s="12">
        <v>0</v>
      </c>
      <c r="K7125" s="12">
        <v>0</v>
      </c>
      <c r="L7125" s="12">
        <v>0</v>
      </c>
      <c r="M7125" s="12">
        <v>0</v>
      </c>
      <c r="N7125" s="12">
        <v>0</v>
      </c>
    </row>
    <row r="7126" spans="1:14">
      <c r="A7126" s="21" t="s">
        <v>1768</v>
      </c>
      <c r="B7126" s="12">
        <v>50</v>
      </c>
      <c r="C7126" s="12">
        <v>50</v>
      </c>
      <c r="D7126" s="12" t="s">
        <v>1752</v>
      </c>
      <c r="E7126" s="12">
        <v>50</v>
      </c>
      <c r="F7126" s="12">
        <v>30</v>
      </c>
      <c r="G7126" s="14">
        <v>30</v>
      </c>
      <c r="H7126" s="12">
        <v>0</v>
      </c>
      <c r="I7126" s="12">
        <v>246</v>
      </c>
      <c r="J7126" s="12">
        <v>0</v>
      </c>
      <c r="K7126" s="12">
        <v>0</v>
      </c>
      <c r="L7126" s="12">
        <v>0</v>
      </c>
      <c r="M7126" s="12">
        <v>0</v>
      </c>
      <c r="N7126" s="12">
        <v>0</v>
      </c>
    </row>
    <row r="7127" spans="1:14" s="18" customFormat="1">
      <c r="A7127" s="17" t="s">
        <v>1768</v>
      </c>
      <c r="B7127" s="18">
        <v>50</v>
      </c>
      <c r="C7127" s="18">
        <v>50</v>
      </c>
      <c r="D7127" s="18" t="s">
        <v>1754</v>
      </c>
      <c r="E7127" s="18">
        <v>50</v>
      </c>
      <c r="F7127" s="18">
        <v>30</v>
      </c>
      <c r="G7127" s="18">
        <v>60</v>
      </c>
      <c r="H7127" s="18">
        <v>0</v>
      </c>
      <c r="I7127" s="18">
        <v>246</v>
      </c>
      <c r="J7127" s="18">
        <v>0</v>
      </c>
      <c r="K7127" s="18">
        <v>0</v>
      </c>
      <c r="L7127" s="12">
        <v>0</v>
      </c>
      <c r="M7127" s="12">
        <v>0</v>
      </c>
      <c r="N7127" s="12">
        <v>0</v>
      </c>
    </row>
    <row r="7128" spans="1:14" s="18" customFormat="1">
      <c r="A7128" s="17" t="s">
        <v>1768</v>
      </c>
      <c r="B7128" s="18">
        <v>50</v>
      </c>
      <c r="C7128" s="18">
        <v>50</v>
      </c>
      <c r="D7128" s="18" t="s">
        <v>1753</v>
      </c>
      <c r="E7128" s="18">
        <v>50</v>
      </c>
      <c r="F7128" s="18">
        <v>30</v>
      </c>
      <c r="G7128" s="18">
        <v>60</v>
      </c>
      <c r="H7128" s="18">
        <v>0</v>
      </c>
      <c r="I7128" s="18">
        <v>246</v>
      </c>
      <c r="J7128" s="18">
        <v>0</v>
      </c>
      <c r="K7128" s="18">
        <v>0</v>
      </c>
      <c r="L7128" s="12">
        <v>0</v>
      </c>
      <c r="M7128" s="12">
        <v>0</v>
      </c>
      <c r="N7128" s="12">
        <v>0</v>
      </c>
    </row>
    <row r="7129" spans="1:14" s="18" customFormat="1">
      <c r="A7129" s="17" t="s">
        <v>1768</v>
      </c>
      <c r="B7129" s="18">
        <v>150</v>
      </c>
      <c r="C7129" s="18">
        <v>150</v>
      </c>
      <c r="D7129" s="18" t="s">
        <v>1755</v>
      </c>
      <c r="E7129" s="18">
        <v>50</v>
      </c>
      <c r="F7129" s="18">
        <v>10</v>
      </c>
      <c r="G7129" s="18">
        <v>60</v>
      </c>
      <c r="H7129" s="18">
        <v>0</v>
      </c>
      <c r="I7129" s="18">
        <v>246</v>
      </c>
      <c r="J7129" s="18">
        <v>0</v>
      </c>
      <c r="K7129" s="18">
        <v>0</v>
      </c>
      <c r="L7129" s="12">
        <v>0</v>
      </c>
      <c r="M7129" s="12">
        <v>0</v>
      </c>
      <c r="N7129" s="12">
        <v>0</v>
      </c>
    </row>
    <row r="7130" spans="1:14" s="18" customFormat="1">
      <c r="A7130" s="17" t="s">
        <v>1768</v>
      </c>
      <c r="B7130" s="18">
        <v>150</v>
      </c>
      <c r="C7130" s="18">
        <v>150</v>
      </c>
      <c r="D7130" s="18" t="s">
        <v>1766</v>
      </c>
      <c r="E7130" s="18">
        <v>50</v>
      </c>
      <c r="F7130" s="18">
        <v>10</v>
      </c>
      <c r="G7130" s="18">
        <v>60</v>
      </c>
      <c r="H7130" s="18">
        <v>0</v>
      </c>
      <c r="I7130" s="18">
        <v>246</v>
      </c>
      <c r="J7130" s="18">
        <v>0</v>
      </c>
      <c r="K7130" s="18">
        <v>0</v>
      </c>
      <c r="L7130" s="12">
        <v>0</v>
      </c>
      <c r="M7130" s="12">
        <v>0</v>
      </c>
      <c r="N7130" s="12">
        <v>0</v>
      </c>
    </row>
    <row r="7131" spans="1:14" s="18" customFormat="1">
      <c r="A7131" s="17" t="s">
        <v>1768</v>
      </c>
      <c r="B7131" s="18">
        <v>52</v>
      </c>
      <c r="C7131" s="18">
        <v>51</v>
      </c>
      <c r="D7131" s="18" t="s">
        <v>1769</v>
      </c>
      <c r="E7131" s="18">
        <v>3</v>
      </c>
      <c r="F7131" s="18">
        <v>1</v>
      </c>
      <c r="G7131" s="18">
        <v>120</v>
      </c>
      <c r="H7131" s="18">
        <v>0</v>
      </c>
      <c r="I7131" s="18">
        <v>249</v>
      </c>
      <c r="J7131" s="18">
        <v>0</v>
      </c>
      <c r="K7131" s="18">
        <v>0</v>
      </c>
      <c r="L7131" s="12">
        <v>0</v>
      </c>
      <c r="M7131" s="12">
        <v>0</v>
      </c>
      <c r="N7131" s="12">
        <v>0</v>
      </c>
    </row>
    <row r="7133" spans="1:14">
      <c r="A7133" s="11" t="s">
        <v>1253</v>
      </c>
    </row>
    <row r="7134" spans="1:14">
      <c r="A7134" s="11" t="s">
        <v>1770</v>
      </c>
    </row>
    <row r="7135" spans="1:14">
      <c r="A7135" s="11" t="s">
        <v>1771</v>
      </c>
    </row>
    <row r="7136" spans="1:14" s="31" customFormat="1">
      <c r="A7136" s="17" t="s">
        <v>1772</v>
      </c>
      <c r="B7136" s="31">
        <v>368</v>
      </c>
      <c r="C7136" s="31">
        <v>20</v>
      </c>
      <c r="D7136" s="31" t="s">
        <v>1773</v>
      </c>
      <c r="E7136" s="31">
        <v>3</v>
      </c>
      <c r="F7136" s="31">
        <v>1</v>
      </c>
      <c r="G7136" s="31">
        <v>180</v>
      </c>
      <c r="H7136" s="31">
        <v>0</v>
      </c>
      <c r="I7136" s="31">
        <v>249</v>
      </c>
      <c r="J7136" s="31">
        <v>0</v>
      </c>
      <c r="K7136" s="18">
        <v>0</v>
      </c>
      <c r="L7136" s="12">
        <v>0</v>
      </c>
      <c r="M7136" s="12">
        <v>0</v>
      </c>
      <c r="N7136" s="12">
        <v>0</v>
      </c>
    </row>
    <row r="7137" spans="1:14" s="27" customFormat="1">
      <c r="A7137" s="21" t="s">
        <v>1774</v>
      </c>
    </row>
    <row r="7138" spans="1:14" s="31" customFormat="1">
      <c r="A7138" s="17" t="s">
        <v>1775</v>
      </c>
      <c r="B7138" s="31">
        <v>18</v>
      </c>
      <c r="C7138" s="31">
        <v>16</v>
      </c>
      <c r="D7138" s="31" t="s">
        <v>1776</v>
      </c>
      <c r="E7138" s="31">
        <v>10</v>
      </c>
      <c r="F7138" s="31">
        <v>1</v>
      </c>
      <c r="G7138" s="31">
        <v>180</v>
      </c>
      <c r="H7138" s="31">
        <v>0</v>
      </c>
      <c r="I7138" s="31">
        <v>249</v>
      </c>
      <c r="J7138" s="31">
        <v>0</v>
      </c>
      <c r="K7138" s="18">
        <v>0</v>
      </c>
      <c r="L7138" s="12">
        <v>0</v>
      </c>
      <c r="M7138" s="12">
        <v>0</v>
      </c>
      <c r="N7138" s="12">
        <v>0</v>
      </c>
    </row>
    <row r="7139" spans="1:14" s="27" customFormat="1">
      <c r="A7139" s="21" t="s">
        <v>1777</v>
      </c>
    </row>
    <row r="7140" spans="1:14" s="31" customFormat="1">
      <c r="A7140" s="17" t="s">
        <v>1778</v>
      </c>
      <c r="B7140" s="31">
        <v>50</v>
      </c>
      <c r="C7140" s="31">
        <v>50</v>
      </c>
      <c r="D7140" s="31" t="s">
        <v>512</v>
      </c>
      <c r="E7140" s="31">
        <v>50</v>
      </c>
      <c r="F7140" s="31">
        <v>1</v>
      </c>
      <c r="G7140" s="31">
        <v>180</v>
      </c>
      <c r="H7140" s="31">
        <v>0</v>
      </c>
      <c r="I7140" s="31">
        <v>249</v>
      </c>
      <c r="J7140" s="31">
        <v>0</v>
      </c>
      <c r="K7140" s="18">
        <v>0</v>
      </c>
      <c r="L7140" s="12">
        <v>0</v>
      </c>
      <c r="M7140" s="12">
        <v>0</v>
      </c>
      <c r="N7140" s="12">
        <v>0</v>
      </c>
    </row>
    <row r="7141" spans="1:14" s="27" customFormat="1">
      <c r="A7141" s="21" t="s">
        <v>1779</v>
      </c>
    </row>
    <row r="7142" spans="1:14" s="31" customFormat="1">
      <c r="A7142" s="17" t="s">
        <v>1780</v>
      </c>
      <c r="B7142" s="31">
        <v>50</v>
      </c>
      <c r="C7142" s="31">
        <v>50</v>
      </c>
      <c r="D7142" s="31" t="s">
        <v>1781</v>
      </c>
      <c r="E7142" s="31">
        <v>50</v>
      </c>
      <c r="F7142" s="31">
        <v>1</v>
      </c>
      <c r="G7142" s="31">
        <v>180</v>
      </c>
      <c r="H7142" s="31">
        <v>0</v>
      </c>
      <c r="I7142" s="31">
        <v>249</v>
      </c>
      <c r="J7142" s="31">
        <v>0</v>
      </c>
      <c r="K7142" s="18">
        <v>0</v>
      </c>
      <c r="L7142" s="12">
        <v>0</v>
      </c>
      <c r="M7142" s="12">
        <v>0</v>
      </c>
      <c r="N7142" s="12">
        <v>0</v>
      </c>
    </row>
    <row r="7143" spans="1:14">
      <c r="A7143" s="21" t="s">
        <v>1782</v>
      </c>
      <c r="B7143" s="27"/>
    </row>
    <row r="7144" spans="1:14" s="31" customFormat="1">
      <c r="A7144" s="17" t="s">
        <v>1783</v>
      </c>
      <c r="B7144" s="31">
        <v>100</v>
      </c>
      <c r="C7144" s="31">
        <v>100</v>
      </c>
      <c r="D7144" s="31" t="s">
        <v>1784</v>
      </c>
      <c r="E7144" s="31">
        <v>50</v>
      </c>
      <c r="F7144" s="31">
        <v>1</v>
      </c>
      <c r="G7144" s="31">
        <v>180</v>
      </c>
      <c r="H7144" s="31">
        <v>0</v>
      </c>
      <c r="I7144" s="31">
        <v>249</v>
      </c>
      <c r="J7144" s="31">
        <v>0</v>
      </c>
      <c r="K7144" s="18">
        <v>0</v>
      </c>
      <c r="L7144" s="12">
        <v>0</v>
      </c>
      <c r="M7144" s="12">
        <v>0</v>
      </c>
      <c r="N7144" s="12">
        <v>0</v>
      </c>
    </row>
    <row r="7145" spans="1:14">
      <c r="A7145" s="21" t="s">
        <v>1692</v>
      </c>
      <c r="B7145" s="27"/>
    </row>
    <row r="7146" spans="1:14" s="31" customFormat="1">
      <c r="A7146" s="17" t="s">
        <v>1785</v>
      </c>
      <c r="B7146" s="31">
        <v>96</v>
      </c>
      <c r="C7146" s="31">
        <v>128</v>
      </c>
      <c r="D7146" s="31" t="s">
        <v>1786</v>
      </c>
      <c r="E7146" s="31">
        <v>50</v>
      </c>
      <c r="F7146" s="31">
        <v>1</v>
      </c>
      <c r="G7146" s="31">
        <v>180</v>
      </c>
      <c r="H7146" s="31">
        <v>0</v>
      </c>
      <c r="I7146" s="31">
        <v>249</v>
      </c>
      <c r="J7146" s="31">
        <v>0</v>
      </c>
      <c r="K7146" s="18">
        <v>0</v>
      </c>
      <c r="L7146" s="12">
        <v>0</v>
      </c>
      <c r="M7146" s="12">
        <v>0</v>
      </c>
      <c r="N7146" s="12">
        <v>0</v>
      </c>
    </row>
    <row r="7148" spans="1:14">
      <c r="A7148" s="11" t="s">
        <v>1253</v>
      </c>
    </row>
    <row r="7149" spans="1:14">
      <c r="A7149" s="11" t="s">
        <v>1311</v>
      </c>
    </row>
    <row r="7150" spans="1:14">
      <c r="A7150" s="11" t="s">
        <v>1787</v>
      </c>
    </row>
    <row r="7151" spans="1:14">
      <c r="A7151" s="11" t="s">
        <v>1312</v>
      </c>
      <c r="B7151" s="12">
        <v>300</v>
      </c>
      <c r="C7151" s="12">
        <v>300</v>
      </c>
      <c r="D7151" s="12" t="s">
        <v>1788</v>
      </c>
      <c r="E7151" s="12">
        <v>250</v>
      </c>
      <c r="F7151" s="12">
        <v>60</v>
      </c>
      <c r="G7151" s="12">
        <v>80</v>
      </c>
      <c r="H7151" s="12">
        <v>0</v>
      </c>
      <c r="I7151" s="12">
        <v>246</v>
      </c>
      <c r="J7151" s="12">
        <v>0</v>
      </c>
      <c r="K7151" s="12">
        <v>0</v>
      </c>
      <c r="L7151" s="12">
        <v>0</v>
      </c>
      <c r="M7151" s="12">
        <v>0</v>
      </c>
      <c r="N7151" s="12">
        <v>0</v>
      </c>
    </row>
    <row r="7152" spans="1:14">
      <c r="A7152" s="11" t="s">
        <v>1312</v>
      </c>
      <c r="B7152" s="12">
        <v>300</v>
      </c>
      <c r="C7152" s="12">
        <v>300</v>
      </c>
      <c r="D7152" s="12" t="s">
        <v>1181</v>
      </c>
      <c r="E7152" s="12">
        <v>250</v>
      </c>
      <c r="F7152" s="12">
        <v>10</v>
      </c>
      <c r="G7152" s="12">
        <v>80</v>
      </c>
      <c r="H7152" s="12">
        <v>0</v>
      </c>
      <c r="I7152" s="12">
        <v>246</v>
      </c>
      <c r="J7152" s="12">
        <v>0</v>
      </c>
      <c r="K7152" s="12">
        <v>0</v>
      </c>
      <c r="L7152" s="12">
        <v>0</v>
      </c>
      <c r="M7152" s="12">
        <v>0</v>
      </c>
      <c r="N7152" s="12">
        <v>0</v>
      </c>
    </row>
    <row r="7153" spans="1:14">
      <c r="A7153" s="11" t="s">
        <v>1312</v>
      </c>
      <c r="B7153" s="12">
        <v>300</v>
      </c>
      <c r="C7153" s="12">
        <v>300</v>
      </c>
      <c r="D7153" s="12" t="s">
        <v>1789</v>
      </c>
      <c r="E7153" s="12">
        <v>250</v>
      </c>
      <c r="F7153" s="12">
        <v>60</v>
      </c>
      <c r="G7153" s="12">
        <v>80</v>
      </c>
      <c r="H7153" s="12">
        <v>0</v>
      </c>
      <c r="I7153" s="12">
        <v>246</v>
      </c>
      <c r="J7153" s="12">
        <v>0</v>
      </c>
      <c r="K7153" s="12">
        <v>0</v>
      </c>
      <c r="L7153" s="12">
        <v>0</v>
      </c>
      <c r="M7153" s="12">
        <v>0</v>
      </c>
      <c r="N7153" s="12">
        <v>0</v>
      </c>
    </row>
    <row r="7154" spans="1:14">
      <c r="A7154" s="11" t="s">
        <v>1312</v>
      </c>
      <c r="B7154" s="12">
        <v>300</v>
      </c>
      <c r="C7154" s="12">
        <v>300</v>
      </c>
      <c r="D7154" s="12" t="s">
        <v>1183</v>
      </c>
      <c r="E7154" s="12">
        <v>250</v>
      </c>
      <c r="F7154" s="12">
        <v>10</v>
      </c>
      <c r="G7154" s="12">
        <v>80</v>
      </c>
      <c r="H7154" s="12">
        <v>0</v>
      </c>
      <c r="I7154" s="12">
        <v>246</v>
      </c>
      <c r="J7154" s="12">
        <v>0</v>
      </c>
      <c r="K7154" s="12">
        <v>0</v>
      </c>
      <c r="L7154" s="12">
        <v>0</v>
      </c>
      <c r="M7154" s="12">
        <v>0</v>
      </c>
      <c r="N7154" s="12">
        <v>0</v>
      </c>
    </row>
    <row r="7155" spans="1:14">
      <c r="A7155" s="11" t="s">
        <v>1312</v>
      </c>
      <c r="B7155" s="12">
        <v>300</v>
      </c>
      <c r="C7155" s="12">
        <v>300</v>
      </c>
      <c r="D7155" s="12" t="s">
        <v>1790</v>
      </c>
      <c r="E7155" s="12">
        <v>250</v>
      </c>
      <c r="F7155" s="12">
        <v>60</v>
      </c>
      <c r="G7155" s="12">
        <v>80</v>
      </c>
      <c r="H7155" s="12">
        <v>0</v>
      </c>
      <c r="I7155" s="12">
        <v>246</v>
      </c>
      <c r="J7155" s="12">
        <v>0</v>
      </c>
      <c r="K7155" s="12">
        <v>0</v>
      </c>
      <c r="L7155" s="12">
        <v>0</v>
      </c>
      <c r="M7155" s="12">
        <v>0</v>
      </c>
      <c r="N7155" s="12">
        <v>0</v>
      </c>
    </row>
    <row r="7156" spans="1:14">
      <c r="A7156" s="11" t="s">
        <v>1312</v>
      </c>
      <c r="B7156" s="12">
        <v>300</v>
      </c>
      <c r="C7156" s="12">
        <v>300</v>
      </c>
      <c r="D7156" s="12" t="s">
        <v>1185</v>
      </c>
      <c r="E7156" s="12">
        <v>250</v>
      </c>
      <c r="F7156" s="12">
        <v>10</v>
      </c>
      <c r="G7156" s="12">
        <v>80</v>
      </c>
      <c r="H7156" s="12">
        <v>0</v>
      </c>
      <c r="I7156" s="12">
        <v>246</v>
      </c>
      <c r="J7156" s="12">
        <v>0</v>
      </c>
      <c r="K7156" s="12">
        <v>0</v>
      </c>
      <c r="L7156" s="12">
        <v>0</v>
      </c>
      <c r="M7156" s="12">
        <v>0</v>
      </c>
      <c r="N7156" s="12">
        <v>0</v>
      </c>
    </row>
    <row r="7157" spans="1:14">
      <c r="A7157" s="11" t="s">
        <v>1312</v>
      </c>
      <c r="B7157" s="12">
        <v>300</v>
      </c>
      <c r="C7157" s="12">
        <v>300</v>
      </c>
      <c r="D7157" s="12" t="s">
        <v>1791</v>
      </c>
      <c r="E7157" s="12">
        <v>250</v>
      </c>
      <c r="F7157" s="12">
        <v>60</v>
      </c>
      <c r="G7157" s="12">
        <v>80</v>
      </c>
      <c r="H7157" s="12">
        <v>0</v>
      </c>
      <c r="I7157" s="12">
        <v>246</v>
      </c>
      <c r="J7157" s="12">
        <v>0</v>
      </c>
      <c r="K7157" s="12">
        <v>0</v>
      </c>
      <c r="L7157" s="12">
        <v>0</v>
      </c>
      <c r="M7157" s="12">
        <v>0</v>
      </c>
      <c r="N7157" s="12">
        <v>0</v>
      </c>
    </row>
    <row r="7158" spans="1:14">
      <c r="A7158" s="11" t="s">
        <v>1312</v>
      </c>
      <c r="B7158" s="12">
        <v>300</v>
      </c>
      <c r="C7158" s="12">
        <v>300</v>
      </c>
      <c r="D7158" s="12" t="s">
        <v>1193</v>
      </c>
      <c r="E7158" s="12">
        <v>250</v>
      </c>
      <c r="F7158" s="12">
        <v>10</v>
      </c>
      <c r="G7158" s="12">
        <v>80</v>
      </c>
      <c r="H7158" s="12">
        <v>0</v>
      </c>
      <c r="I7158" s="12">
        <v>246</v>
      </c>
      <c r="J7158" s="12">
        <v>0</v>
      </c>
      <c r="K7158" s="12">
        <v>0</v>
      </c>
      <c r="L7158" s="12">
        <v>0</v>
      </c>
      <c r="M7158" s="12">
        <v>0</v>
      </c>
      <c r="N7158" s="12">
        <v>0</v>
      </c>
    </row>
    <row r="7160" spans="1:14">
      <c r="A7160" s="11" t="s">
        <v>1312</v>
      </c>
      <c r="B7160" s="12">
        <v>400</v>
      </c>
      <c r="C7160" s="12">
        <v>420</v>
      </c>
      <c r="D7160" s="12" t="s">
        <v>1788</v>
      </c>
      <c r="E7160" s="12">
        <v>80</v>
      </c>
      <c r="F7160" s="12">
        <v>8</v>
      </c>
      <c r="G7160" s="14">
        <v>30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1" spans="1:14">
      <c r="A7161" s="11" t="s">
        <v>1312</v>
      </c>
      <c r="B7161" s="12">
        <v>400</v>
      </c>
      <c r="C7161" s="12">
        <v>420</v>
      </c>
      <c r="D7161" s="12" t="s">
        <v>1789</v>
      </c>
      <c r="E7161" s="12">
        <v>80</v>
      </c>
      <c r="F7161" s="12">
        <v>8</v>
      </c>
      <c r="G7161" s="14">
        <v>30</v>
      </c>
      <c r="H7161" s="12">
        <v>0</v>
      </c>
      <c r="I7161" s="12">
        <v>246</v>
      </c>
      <c r="J7161" s="12">
        <v>0</v>
      </c>
      <c r="K7161" s="12">
        <v>0</v>
      </c>
      <c r="L7161" s="12">
        <v>0</v>
      </c>
      <c r="M7161" s="12">
        <v>0</v>
      </c>
      <c r="N7161" s="12">
        <v>0</v>
      </c>
    </row>
    <row r="7162" spans="1:14">
      <c r="A7162" s="11" t="s">
        <v>1312</v>
      </c>
      <c r="B7162" s="12">
        <v>400</v>
      </c>
      <c r="C7162" s="12">
        <v>420</v>
      </c>
      <c r="D7162" s="12" t="s">
        <v>1790</v>
      </c>
      <c r="E7162" s="12">
        <v>80</v>
      </c>
      <c r="F7162" s="12">
        <v>8</v>
      </c>
      <c r="G7162" s="14">
        <v>30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1312</v>
      </c>
      <c r="B7163" s="12">
        <v>400</v>
      </c>
      <c r="C7163" s="12">
        <v>420</v>
      </c>
      <c r="D7163" s="12" t="s">
        <v>1791</v>
      </c>
      <c r="E7163" s="12">
        <v>80</v>
      </c>
      <c r="F7163" s="12">
        <v>8</v>
      </c>
      <c r="G7163" s="14">
        <v>30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5" spans="1:14">
      <c r="A7165" s="11" t="s">
        <v>1312</v>
      </c>
      <c r="B7165" s="12">
        <v>400</v>
      </c>
      <c r="C7165" s="12">
        <v>290</v>
      </c>
      <c r="D7165" s="12" t="s">
        <v>1788</v>
      </c>
      <c r="E7165" s="12">
        <v>80</v>
      </c>
      <c r="F7165" s="12">
        <v>8</v>
      </c>
      <c r="G7165" s="14">
        <v>30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6" spans="1:14">
      <c r="A7166" s="11" t="s">
        <v>1312</v>
      </c>
      <c r="B7166" s="12">
        <v>400</v>
      </c>
      <c r="C7166" s="12">
        <v>290</v>
      </c>
      <c r="D7166" s="12" t="s">
        <v>1789</v>
      </c>
      <c r="E7166" s="12">
        <v>80</v>
      </c>
      <c r="F7166" s="12">
        <v>8</v>
      </c>
      <c r="G7166" s="14">
        <v>30</v>
      </c>
      <c r="H7166" s="12">
        <v>0</v>
      </c>
      <c r="I7166" s="12">
        <v>246</v>
      </c>
      <c r="J7166" s="12">
        <v>0</v>
      </c>
      <c r="K7166" s="12">
        <v>0</v>
      </c>
      <c r="L7166" s="12">
        <v>0</v>
      </c>
      <c r="M7166" s="12">
        <v>0</v>
      </c>
      <c r="N7166" s="12">
        <v>0</v>
      </c>
    </row>
    <row r="7167" spans="1:14">
      <c r="A7167" s="11" t="s">
        <v>1312</v>
      </c>
      <c r="B7167" s="12">
        <v>400</v>
      </c>
      <c r="C7167" s="12">
        <v>290</v>
      </c>
      <c r="D7167" s="12" t="s">
        <v>1790</v>
      </c>
      <c r="E7167" s="12">
        <v>80</v>
      </c>
      <c r="F7167" s="12">
        <v>8</v>
      </c>
      <c r="G7167" s="14">
        <v>30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8" spans="1:14">
      <c r="A7168" s="11" t="s">
        <v>1312</v>
      </c>
      <c r="B7168" s="12">
        <v>400</v>
      </c>
      <c r="C7168" s="12">
        <v>290</v>
      </c>
      <c r="D7168" s="12" t="s">
        <v>1791</v>
      </c>
      <c r="E7168" s="12">
        <v>80</v>
      </c>
      <c r="F7168" s="12">
        <v>8</v>
      </c>
      <c r="G7168" s="14">
        <v>30</v>
      </c>
      <c r="H7168" s="12">
        <v>0</v>
      </c>
      <c r="I7168" s="12">
        <v>246</v>
      </c>
      <c r="J7168" s="12">
        <v>0</v>
      </c>
      <c r="K7168" s="12">
        <v>0</v>
      </c>
      <c r="L7168" s="12">
        <v>0</v>
      </c>
      <c r="M7168" s="12">
        <v>0</v>
      </c>
      <c r="N7168" s="12">
        <v>0</v>
      </c>
    </row>
    <row r="7170" spans="1:14">
      <c r="A7170" s="11" t="s">
        <v>1312</v>
      </c>
      <c r="B7170" s="12">
        <v>400</v>
      </c>
      <c r="C7170" s="12">
        <v>120</v>
      </c>
      <c r="D7170" s="12" t="s">
        <v>1788</v>
      </c>
      <c r="E7170" s="12">
        <v>80</v>
      </c>
      <c r="F7170" s="12">
        <v>8</v>
      </c>
      <c r="G7170" s="14">
        <v>30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1" spans="1:14">
      <c r="A7171" s="11" t="s">
        <v>1312</v>
      </c>
      <c r="B7171" s="12">
        <v>400</v>
      </c>
      <c r="C7171" s="12">
        <v>120</v>
      </c>
      <c r="D7171" s="12" t="s">
        <v>1789</v>
      </c>
      <c r="E7171" s="12">
        <v>80</v>
      </c>
      <c r="F7171" s="12">
        <v>8</v>
      </c>
      <c r="G7171" s="14">
        <v>30</v>
      </c>
      <c r="H7171" s="12">
        <v>0</v>
      </c>
      <c r="I7171" s="12">
        <v>246</v>
      </c>
      <c r="J7171" s="12">
        <v>0</v>
      </c>
      <c r="K7171" s="12">
        <v>0</v>
      </c>
      <c r="L7171" s="12">
        <v>0</v>
      </c>
      <c r="M7171" s="12">
        <v>0</v>
      </c>
      <c r="N7171" s="12">
        <v>0</v>
      </c>
    </row>
    <row r="7172" spans="1:14">
      <c r="A7172" s="11" t="s">
        <v>1312</v>
      </c>
      <c r="B7172" s="12">
        <v>400</v>
      </c>
      <c r="C7172" s="12">
        <v>120</v>
      </c>
      <c r="D7172" s="12" t="s">
        <v>1790</v>
      </c>
      <c r="E7172" s="12">
        <v>80</v>
      </c>
      <c r="F7172" s="12">
        <v>8</v>
      </c>
      <c r="G7172" s="14">
        <v>30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3" spans="1:14">
      <c r="A7173" s="11" t="s">
        <v>1312</v>
      </c>
      <c r="B7173" s="12">
        <v>400</v>
      </c>
      <c r="C7173" s="12">
        <v>120</v>
      </c>
      <c r="D7173" s="12" t="s">
        <v>1791</v>
      </c>
      <c r="E7173" s="12">
        <v>80</v>
      </c>
      <c r="F7173" s="12">
        <v>8</v>
      </c>
      <c r="G7173" s="14">
        <v>30</v>
      </c>
      <c r="H7173" s="12">
        <v>0</v>
      </c>
      <c r="I7173" s="12">
        <v>246</v>
      </c>
      <c r="J7173" s="12">
        <v>0</v>
      </c>
      <c r="K7173" s="12">
        <v>0</v>
      </c>
      <c r="L7173" s="12">
        <v>0</v>
      </c>
      <c r="M7173" s="12">
        <v>0</v>
      </c>
      <c r="N7173" s="12">
        <v>0</v>
      </c>
    </row>
    <row r="7175" spans="1:14">
      <c r="A7175" s="11" t="s">
        <v>1312</v>
      </c>
      <c r="B7175" s="12">
        <v>270</v>
      </c>
      <c r="C7175" s="12">
        <v>280</v>
      </c>
      <c r="D7175" s="12" t="s">
        <v>1788</v>
      </c>
      <c r="E7175" s="12">
        <v>80</v>
      </c>
      <c r="F7175" s="12">
        <v>8</v>
      </c>
      <c r="G7175" s="14">
        <v>30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6" spans="1:14">
      <c r="A7176" s="11" t="s">
        <v>1312</v>
      </c>
      <c r="B7176" s="12">
        <v>270</v>
      </c>
      <c r="C7176" s="12">
        <v>280</v>
      </c>
      <c r="D7176" s="12" t="s">
        <v>1789</v>
      </c>
      <c r="E7176" s="12">
        <v>80</v>
      </c>
      <c r="F7176" s="12">
        <v>8</v>
      </c>
      <c r="G7176" s="14">
        <v>30</v>
      </c>
      <c r="H7176" s="12">
        <v>0</v>
      </c>
      <c r="I7176" s="12">
        <v>246</v>
      </c>
      <c r="J7176" s="12">
        <v>0</v>
      </c>
      <c r="K7176" s="12">
        <v>0</v>
      </c>
      <c r="L7176" s="12">
        <v>0</v>
      </c>
      <c r="M7176" s="12">
        <v>0</v>
      </c>
      <c r="N7176" s="12">
        <v>0</v>
      </c>
    </row>
    <row r="7177" spans="1:14">
      <c r="A7177" s="11" t="s">
        <v>1312</v>
      </c>
      <c r="B7177" s="12">
        <v>270</v>
      </c>
      <c r="C7177" s="12">
        <v>280</v>
      </c>
      <c r="D7177" s="12" t="s">
        <v>1790</v>
      </c>
      <c r="E7177" s="12">
        <v>80</v>
      </c>
      <c r="F7177" s="12">
        <v>8</v>
      </c>
      <c r="G7177" s="14">
        <v>30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8" spans="1:14">
      <c r="A7178" s="11" t="s">
        <v>1312</v>
      </c>
      <c r="B7178" s="12">
        <v>270</v>
      </c>
      <c r="C7178" s="12">
        <v>280</v>
      </c>
      <c r="D7178" s="12" t="s">
        <v>1791</v>
      </c>
      <c r="E7178" s="12">
        <v>80</v>
      </c>
      <c r="F7178" s="12">
        <v>8</v>
      </c>
      <c r="G7178" s="14">
        <v>30</v>
      </c>
      <c r="H7178" s="12">
        <v>0</v>
      </c>
      <c r="I7178" s="12">
        <v>246</v>
      </c>
      <c r="J7178" s="12">
        <v>0</v>
      </c>
      <c r="K7178" s="12">
        <v>0</v>
      </c>
      <c r="L7178" s="12">
        <v>0</v>
      </c>
      <c r="M7178" s="12">
        <v>0</v>
      </c>
      <c r="N7178" s="12">
        <v>0</v>
      </c>
    </row>
    <row r="7180" spans="1:14">
      <c r="A7180" s="11" t="s">
        <v>1312</v>
      </c>
      <c r="B7180" s="12">
        <v>240</v>
      </c>
      <c r="C7180" s="12">
        <v>370</v>
      </c>
      <c r="D7180" s="12" t="s">
        <v>1788</v>
      </c>
      <c r="E7180" s="12">
        <v>80</v>
      </c>
      <c r="F7180" s="12">
        <v>8</v>
      </c>
      <c r="G7180" s="14">
        <v>30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1" spans="1:14">
      <c r="A7181" s="11" t="s">
        <v>1312</v>
      </c>
      <c r="B7181" s="12">
        <v>240</v>
      </c>
      <c r="C7181" s="12">
        <v>370</v>
      </c>
      <c r="D7181" s="12" t="s">
        <v>1789</v>
      </c>
      <c r="E7181" s="12">
        <v>80</v>
      </c>
      <c r="F7181" s="12">
        <v>8</v>
      </c>
      <c r="G7181" s="14">
        <v>30</v>
      </c>
      <c r="H7181" s="12">
        <v>0</v>
      </c>
      <c r="I7181" s="12">
        <v>246</v>
      </c>
      <c r="J7181" s="12">
        <v>0</v>
      </c>
      <c r="K7181" s="12">
        <v>0</v>
      </c>
      <c r="L7181" s="12">
        <v>0</v>
      </c>
      <c r="M7181" s="12">
        <v>0</v>
      </c>
      <c r="N7181" s="12">
        <v>0</v>
      </c>
    </row>
    <row r="7182" spans="1:14">
      <c r="A7182" s="11" t="s">
        <v>1312</v>
      </c>
      <c r="B7182" s="12">
        <v>240</v>
      </c>
      <c r="C7182" s="12">
        <v>370</v>
      </c>
      <c r="D7182" s="12" t="s">
        <v>1790</v>
      </c>
      <c r="E7182" s="12">
        <v>80</v>
      </c>
      <c r="F7182" s="12">
        <v>8</v>
      </c>
      <c r="G7182" s="14">
        <v>30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3" spans="1:14">
      <c r="A7183" s="11" t="s">
        <v>1312</v>
      </c>
      <c r="B7183" s="12">
        <v>240</v>
      </c>
      <c r="C7183" s="12">
        <v>370</v>
      </c>
      <c r="D7183" s="12" t="s">
        <v>1791</v>
      </c>
      <c r="E7183" s="12">
        <v>80</v>
      </c>
      <c r="F7183" s="12">
        <v>8</v>
      </c>
      <c r="G7183" s="14">
        <v>30</v>
      </c>
      <c r="H7183" s="12">
        <v>0</v>
      </c>
      <c r="I7183" s="12">
        <v>246</v>
      </c>
      <c r="J7183" s="12">
        <v>0</v>
      </c>
      <c r="K7183" s="12">
        <v>0</v>
      </c>
      <c r="L7183" s="12">
        <v>0</v>
      </c>
      <c r="M7183" s="12">
        <v>0</v>
      </c>
      <c r="N7183" s="12">
        <v>0</v>
      </c>
    </row>
    <row r="7185" spans="1:14">
      <c r="A7185" s="11" t="s">
        <v>1312</v>
      </c>
      <c r="B7185" s="12">
        <v>140</v>
      </c>
      <c r="C7185" s="12">
        <v>310</v>
      </c>
      <c r="D7185" s="12" t="s">
        <v>1788</v>
      </c>
      <c r="E7185" s="12">
        <v>80</v>
      </c>
      <c r="F7185" s="12">
        <v>8</v>
      </c>
      <c r="G7185" s="14">
        <v>30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6" spans="1:14">
      <c r="A7186" s="11" t="s">
        <v>1312</v>
      </c>
      <c r="B7186" s="12">
        <v>140</v>
      </c>
      <c r="C7186" s="12">
        <v>310</v>
      </c>
      <c r="D7186" s="12" t="s">
        <v>1789</v>
      </c>
      <c r="E7186" s="12">
        <v>80</v>
      </c>
      <c r="F7186" s="12">
        <v>8</v>
      </c>
      <c r="G7186" s="14">
        <v>30</v>
      </c>
      <c r="H7186" s="12">
        <v>0</v>
      </c>
      <c r="I7186" s="12">
        <v>246</v>
      </c>
      <c r="J7186" s="12">
        <v>0</v>
      </c>
      <c r="K7186" s="12">
        <v>0</v>
      </c>
      <c r="L7186" s="12">
        <v>0</v>
      </c>
      <c r="M7186" s="12">
        <v>0</v>
      </c>
      <c r="N7186" s="12">
        <v>0</v>
      </c>
    </row>
    <row r="7187" spans="1:14">
      <c r="A7187" s="11" t="s">
        <v>1312</v>
      </c>
      <c r="B7187" s="12">
        <v>140</v>
      </c>
      <c r="C7187" s="12">
        <v>310</v>
      </c>
      <c r="D7187" s="12" t="s">
        <v>1790</v>
      </c>
      <c r="E7187" s="12">
        <v>80</v>
      </c>
      <c r="F7187" s="12">
        <v>8</v>
      </c>
      <c r="G7187" s="14">
        <v>30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8" spans="1:14">
      <c r="A7188" s="11" t="s">
        <v>1312</v>
      </c>
      <c r="B7188" s="12">
        <v>140</v>
      </c>
      <c r="C7188" s="12">
        <v>310</v>
      </c>
      <c r="D7188" s="12" t="s">
        <v>1791</v>
      </c>
      <c r="E7188" s="12">
        <v>80</v>
      </c>
      <c r="F7188" s="12">
        <v>8</v>
      </c>
      <c r="G7188" s="14">
        <v>30</v>
      </c>
      <c r="H7188" s="12">
        <v>0</v>
      </c>
      <c r="I7188" s="12">
        <v>246</v>
      </c>
      <c r="J7188" s="12">
        <v>0</v>
      </c>
      <c r="K7188" s="12">
        <v>0</v>
      </c>
      <c r="L7188" s="12">
        <v>0</v>
      </c>
      <c r="M7188" s="12">
        <v>0</v>
      </c>
      <c r="N7188" s="12">
        <v>0</v>
      </c>
    </row>
    <row r="7190" spans="1:14">
      <c r="A7190" s="11" t="s">
        <v>1312</v>
      </c>
      <c r="B7190" s="12">
        <v>230</v>
      </c>
      <c r="C7190" s="12">
        <v>140</v>
      </c>
      <c r="D7190" s="12" t="s">
        <v>1788</v>
      </c>
      <c r="E7190" s="12">
        <v>80</v>
      </c>
      <c r="F7190" s="12">
        <v>8</v>
      </c>
      <c r="G7190" s="14">
        <v>30</v>
      </c>
      <c r="H7190" s="12">
        <v>0</v>
      </c>
      <c r="I7190" s="12">
        <v>246</v>
      </c>
      <c r="J7190" s="12">
        <v>0</v>
      </c>
      <c r="K7190" s="12">
        <v>0</v>
      </c>
      <c r="L7190" s="12">
        <v>0</v>
      </c>
      <c r="M7190" s="12">
        <v>0</v>
      </c>
      <c r="N7190" s="12">
        <v>0</v>
      </c>
    </row>
    <row r="7191" spans="1:14">
      <c r="A7191" s="11" t="s">
        <v>1312</v>
      </c>
      <c r="B7191" s="12">
        <v>230</v>
      </c>
      <c r="C7191" s="12">
        <v>140</v>
      </c>
      <c r="D7191" s="12" t="s">
        <v>1789</v>
      </c>
      <c r="E7191" s="12">
        <v>80</v>
      </c>
      <c r="F7191" s="12">
        <v>8</v>
      </c>
      <c r="G7191" s="14">
        <v>30</v>
      </c>
      <c r="H7191" s="12">
        <v>0</v>
      </c>
      <c r="I7191" s="12">
        <v>246</v>
      </c>
      <c r="J7191" s="12">
        <v>0</v>
      </c>
      <c r="K7191" s="12">
        <v>0</v>
      </c>
      <c r="L7191" s="12">
        <v>0</v>
      </c>
      <c r="M7191" s="12">
        <v>0</v>
      </c>
      <c r="N7191" s="12">
        <v>0</v>
      </c>
    </row>
    <row r="7192" spans="1:14">
      <c r="A7192" s="11" t="s">
        <v>1312</v>
      </c>
      <c r="B7192" s="12">
        <v>230</v>
      </c>
      <c r="C7192" s="12">
        <v>140</v>
      </c>
      <c r="D7192" s="12" t="s">
        <v>1790</v>
      </c>
      <c r="E7192" s="12">
        <v>80</v>
      </c>
      <c r="F7192" s="12">
        <v>8</v>
      </c>
      <c r="G7192" s="14">
        <v>30</v>
      </c>
      <c r="H7192" s="12">
        <v>0</v>
      </c>
      <c r="I7192" s="12">
        <v>246</v>
      </c>
      <c r="J7192" s="12">
        <v>0</v>
      </c>
      <c r="K7192" s="12">
        <v>0</v>
      </c>
      <c r="L7192" s="12">
        <v>0</v>
      </c>
      <c r="M7192" s="12">
        <v>0</v>
      </c>
      <c r="N7192" s="12">
        <v>0</v>
      </c>
    </row>
    <row r="7193" spans="1:14">
      <c r="A7193" s="11" t="s">
        <v>1312</v>
      </c>
      <c r="B7193" s="12">
        <v>230</v>
      </c>
      <c r="C7193" s="12">
        <v>140</v>
      </c>
      <c r="D7193" s="12" t="s">
        <v>1791</v>
      </c>
      <c r="E7193" s="12">
        <v>80</v>
      </c>
      <c r="F7193" s="12">
        <v>8</v>
      </c>
      <c r="G7193" s="14">
        <v>30</v>
      </c>
      <c r="H7193" s="12">
        <v>0</v>
      </c>
      <c r="I7193" s="12">
        <v>246</v>
      </c>
      <c r="J7193" s="12">
        <v>0</v>
      </c>
      <c r="K7193" s="12">
        <v>0</v>
      </c>
      <c r="L7193" s="12">
        <v>0</v>
      </c>
      <c r="M7193" s="12">
        <v>0</v>
      </c>
      <c r="N7193" s="12">
        <v>0</v>
      </c>
    </row>
    <row r="7195" spans="1:14">
      <c r="A7195" s="11" t="s">
        <v>1792</v>
      </c>
    </row>
    <row r="7196" spans="1:14">
      <c r="A7196" s="11" t="s">
        <v>1793</v>
      </c>
      <c r="B7196" s="12">
        <v>100</v>
      </c>
      <c r="C7196" s="12">
        <v>250</v>
      </c>
      <c r="D7196" s="12" t="s">
        <v>1788</v>
      </c>
      <c r="E7196" s="12">
        <v>250</v>
      </c>
      <c r="F7196" s="12">
        <v>15</v>
      </c>
      <c r="G7196" s="12">
        <v>80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1793</v>
      </c>
      <c r="B7197" s="12">
        <v>100</v>
      </c>
      <c r="C7197" s="12">
        <v>250</v>
      </c>
      <c r="D7197" s="12" t="s">
        <v>1181</v>
      </c>
      <c r="E7197" s="12">
        <v>250</v>
      </c>
      <c r="F7197" s="12">
        <v>5</v>
      </c>
      <c r="G7197" s="12">
        <v>80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8" spans="1:14">
      <c r="A7198" s="11" t="s">
        <v>1793</v>
      </c>
      <c r="B7198" s="12">
        <v>100</v>
      </c>
      <c r="C7198" s="12">
        <v>250</v>
      </c>
      <c r="D7198" s="12" t="s">
        <v>1789</v>
      </c>
      <c r="E7198" s="12">
        <v>250</v>
      </c>
      <c r="F7198" s="12">
        <v>15</v>
      </c>
      <c r="G7198" s="12">
        <v>80</v>
      </c>
      <c r="H7198" s="12">
        <v>0</v>
      </c>
      <c r="I7198" s="12">
        <v>246</v>
      </c>
      <c r="J7198" s="12">
        <v>0</v>
      </c>
      <c r="K7198" s="12">
        <v>0</v>
      </c>
      <c r="L7198" s="12">
        <v>0</v>
      </c>
      <c r="M7198" s="12">
        <v>0</v>
      </c>
      <c r="N7198" s="12">
        <v>0</v>
      </c>
    </row>
    <row r="7199" spans="1:14">
      <c r="A7199" s="11" t="s">
        <v>1793</v>
      </c>
      <c r="B7199" s="12">
        <v>100</v>
      </c>
      <c r="C7199" s="12">
        <v>250</v>
      </c>
      <c r="D7199" s="12" t="s">
        <v>1183</v>
      </c>
      <c r="E7199" s="12">
        <v>250</v>
      </c>
      <c r="F7199" s="12">
        <v>5</v>
      </c>
      <c r="G7199" s="12">
        <v>80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1793</v>
      </c>
      <c r="B7200" s="12">
        <v>100</v>
      </c>
      <c r="C7200" s="12">
        <v>250</v>
      </c>
      <c r="D7200" s="12" t="s">
        <v>1790</v>
      </c>
      <c r="E7200" s="12">
        <v>250</v>
      </c>
      <c r="F7200" s="12">
        <v>15</v>
      </c>
      <c r="G7200" s="12">
        <v>80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1793</v>
      </c>
      <c r="B7201" s="12">
        <v>100</v>
      </c>
      <c r="C7201" s="12">
        <v>250</v>
      </c>
      <c r="D7201" s="12" t="s">
        <v>1185</v>
      </c>
      <c r="E7201" s="12">
        <v>250</v>
      </c>
      <c r="F7201" s="12">
        <v>5</v>
      </c>
      <c r="G7201" s="12">
        <v>80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1793</v>
      </c>
      <c r="B7202" s="12">
        <v>100</v>
      </c>
      <c r="C7202" s="12">
        <v>250</v>
      </c>
      <c r="D7202" s="12" t="s">
        <v>1794</v>
      </c>
      <c r="E7202" s="12">
        <v>250</v>
      </c>
      <c r="F7202" s="12">
        <v>60</v>
      </c>
      <c r="G7202" s="12">
        <v>80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3" spans="1:14">
      <c r="A7203" s="11" t="s">
        <v>1793</v>
      </c>
      <c r="B7203" s="12">
        <v>100</v>
      </c>
      <c r="C7203" s="12">
        <v>250</v>
      </c>
      <c r="D7203" s="12" t="s">
        <v>1189</v>
      </c>
      <c r="E7203" s="12">
        <v>250</v>
      </c>
      <c r="F7203" s="12">
        <v>60</v>
      </c>
      <c r="G7203" s="12">
        <v>80</v>
      </c>
      <c r="H7203" s="12">
        <v>0</v>
      </c>
      <c r="I7203" s="12">
        <v>246</v>
      </c>
      <c r="J7203" s="12">
        <v>0</v>
      </c>
      <c r="K7203" s="12">
        <v>0</v>
      </c>
      <c r="L7203" s="12">
        <v>0</v>
      </c>
      <c r="M7203" s="12">
        <v>0</v>
      </c>
      <c r="N7203" s="12">
        <v>0</v>
      </c>
    </row>
    <row r="7204" spans="1:14">
      <c r="A7204" s="11" t="s">
        <v>1793</v>
      </c>
      <c r="B7204" s="12">
        <v>100</v>
      </c>
      <c r="C7204" s="12">
        <v>250</v>
      </c>
      <c r="D7204" s="12" t="s">
        <v>1791</v>
      </c>
      <c r="E7204" s="12">
        <v>250</v>
      </c>
      <c r="F7204" s="12">
        <v>60</v>
      </c>
      <c r="G7204" s="12">
        <v>80</v>
      </c>
      <c r="H7204" s="12">
        <v>0</v>
      </c>
      <c r="I7204" s="12">
        <v>246</v>
      </c>
      <c r="J7204" s="12">
        <v>0</v>
      </c>
      <c r="K7204" s="12">
        <v>0</v>
      </c>
      <c r="L7204" s="12">
        <v>0</v>
      </c>
      <c r="M7204" s="12">
        <v>0</v>
      </c>
      <c r="N7204" s="12">
        <v>0</v>
      </c>
    </row>
    <row r="7205" spans="1:14">
      <c r="A7205" s="11" t="s">
        <v>1793</v>
      </c>
      <c r="B7205" s="12">
        <v>100</v>
      </c>
      <c r="C7205" s="12">
        <v>250</v>
      </c>
      <c r="D7205" s="12" t="s">
        <v>1187</v>
      </c>
      <c r="E7205" s="12">
        <v>250</v>
      </c>
      <c r="F7205" s="12">
        <v>5</v>
      </c>
      <c r="G7205" s="12">
        <v>80</v>
      </c>
      <c r="H7205" s="12">
        <v>0</v>
      </c>
      <c r="I7205" s="12">
        <v>246</v>
      </c>
      <c r="J7205" s="12">
        <v>0</v>
      </c>
      <c r="K7205" s="12">
        <v>0</v>
      </c>
      <c r="L7205" s="12">
        <v>0</v>
      </c>
      <c r="M7205" s="12">
        <v>0</v>
      </c>
      <c r="N7205" s="12">
        <v>0</v>
      </c>
    </row>
    <row r="7206" spans="1:14">
      <c r="A7206" s="11" t="s">
        <v>1793</v>
      </c>
      <c r="B7206" s="12">
        <v>100</v>
      </c>
      <c r="C7206" s="12">
        <v>250</v>
      </c>
      <c r="D7206" s="12" t="s">
        <v>1190</v>
      </c>
      <c r="E7206" s="12">
        <v>250</v>
      </c>
      <c r="F7206" s="12">
        <v>5</v>
      </c>
      <c r="G7206" s="12">
        <v>80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1793</v>
      </c>
      <c r="B7207" s="12">
        <v>100</v>
      </c>
      <c r="C7207" s="12">
        <v>250</v>
      </c>
      <c r="D7207" s="12" t="s">
        <v>1193</v>
      </c>
      <c r="E7207" s="12">
        <v>250</v>
      </c>
      <c r="F7207" s="12">
        <v>5</v>
      </c>
      <c r="G7207" s="12">
        <v>80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9" spans="1:14">
      <c r="A7209" s="11" t="s">
        <v>1793</v>
      </c>
      <c r="B7209" s="12">
        <v>60</v>
      </c>
      <c r="C7209" s="12">
        <v>440</v>
      </c>
      <c r="D7209" s="12" t="s">
        <v>1788</v>
      </c>
      <c r="E7209" s="12">
        <v>20</v>
      </c>
      <c r="F7209" s="12">
        <v>7</v>
      </c>
      <c r="G7209" s="14">
        <v>30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1793</v>
      </c>
      <c r="B7210" s="12">
        <v>60</v>
      </c>
      <c r="C7210" s="12">
        <v>440</v>
      </c>
      <c r="D7210" s="12" t="s">
        <v>1789</v>
      </c>
      <c r="E7210" s="12">
        <v>20</v>
      </c>
      <c r="F7210" s="12">
        <v>7</v>
      </c>
      <c r="G7210" s="14">
        <v>30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1793</v>
      </c>
      <c r="B7211" s="12">
        <v>60</v>
      </c>
      <c r="C7211" s="12">
        <v>440</v>
      </c>
      <c r="D7211" s="12" t="s">
        <v>1790</v>
      </c>
      <c r="E7211" s="12">
        <v>20</v>
      </c>
      <c r="F7211" s="12">
        <v>7</v>
      </c>
      <c r="G7211" s="14">
        <v>30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1793</v>
      </c>
      <c r="B7212" s="12">
        <v>60</v>
      </c>
      <c r="C7212" s="12">
        <v>440</v>
      </c>
      <c r="D7212" s="12" t="s">
        <v>1794</v>
      </c>
      <c r="E7212" s="12">
        <v>20</v>
      </c>
      <c r="F7212" s="12">
        <v>7</v>
      </c>
      <c r="G7212" s="14">
        <v>30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1793</v>
      </c>
      <c r="B7213" s="12">
        <v>60</v>
      </c>
      <c r="C7213" s="12">
        <v>440</v>
      </c>
      <c r="D7213" s="12" t="s">
        <v>1189</v>
      </c>
      <c r="E7213" s="12">
        <v>20</v>
      </c>
      <c r="F7213" s="12">
        <v>7</v>
      </c>
      <c r="G7213" s="14">
        <v>30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1793</v>
      </c>
      <c r="B7214" s="12">
        <v>60</v>
      </c>
      <c r="C7214" s="12">
        <v>440</v>
      </c>
      <c r="D7214" s="12" t="s">
        <v>1791</v>
      </c>
      <c r="E7214" s="12">
        <v>20</v>
      </c>
      <c r="F7214" s="12">
        <v>7</v>
      </c>
      <c r="G7214" s="14">
        <v>30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1793</v>
      </c>
      <c r="B7215" s="12">
        <v>35</v>
      </c>
      <c r="C7215" s="12">
        <v>280</v>
      </c>
      <c r="D7215" s="12" t="s">
        <v>1788</v>
      </c>
      <c r="E7215" s="12">
        <v>20</v>
      </c>
      <c r="F7215" s="12">
        <v>7</v>
      </c>
      <c r="G7215" s="14">
        <v>30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1793</v>
      </c>
      <c r="B7216" s="12">
        <v>35</v>
      </c>
      <c r="C7216" s="12">
        <v>280</v>
      </c>
      <c r="D7216" s="12" t="s">
        <v>1789</v>
      </c>
      <c r="E7216" s="12">
        <v>20</v>
      </c>
      <c r="F7216" s="12">
        <v>7</v>
      </c>
      <c r="G7216" s="14">
        <v>30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7" spans="1:14">
      <c r="A7217" s="11" t="s">
        <v>1793</v>
      </c>
      <c r="B7217" s="12">
        <v>35</v>
      </c>
      <c r="C7217" s="12">
        <v>280</v>
      </c>
      <c r="D7217" s="12" t="s">
        <v>1790</v>
      </c>
      <c r="E7217" s="12">
        <v>20</v>
      </c>
      <c r="F7217" s="12">
        <v>7</v>
      </c>
      <c r="G7217" s="14">
        <v>30</v>
      </c>
      <c r="H7217" s="12">
        <v>0</v>
      </c>
      <c r="I7217" s="12">
        <v>246</v>
      </c>
      <c r="J7217" s="12">
        <v>0</v>
      </c>
      <c r="K7217" s="12">
        <v>0</v>
      </c>
      <c r="L7217" s="12">
        <v>0</v>
      </c>
      <c r="M7217" s="12">
        <v>0</v>
      </c>
      <c r="N7217" s="12">
        <v>0</v>
      </c>
    </row>
    <row r="7218" spans="1:14">
      <c r="A7218" s="11" t="s">
        <v>1793</v>
      </c>
      <c r="B7218" s="12">
        <v>35</v>
      </c>
      <c r="C7218" s="12">
        <v>280</v>
      </c>
      <c r="D7218" s="12" t="s">
        <v>1794</v>
      </c>
      <c r="E7218" s="12">
        <v>20</v>
      </c>
      <c r="F7218" s="12">
        <v>7</v>
      </c>
      <c r="G7218" s="14">
        <v>30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1793</v>
      </c>
      <c r="B7219" s="12">
        <v>35</v>
      </c>
      <c r="C7219" s="12">
        <v>280</v>
      </c>
      <c r="D7219" s="12" t="s">
        <v>1189</v>
      </c>
      <c r="E7219" s="12">
        <v>20</v>
      </c>
      <c r="F7219" s="12">
        <v>7</v>
      </c>
      <c r="G7219" s="14">
        <v>30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1793</v>
      </c>
      <c r="B7220" s="12">
        <v>35</v>
      </c>
      <c r="C7220" s="12">
        <v>280</v>
      </c>
      <c r="D7220" s="12" t="s">
        <v>1791</v>
      </c>
      <c r="E7220" s="12">
        <v>20</v>
      </c>
      <c r="F7220" s="12">
        <v>7</v>
      </c>
      <c r="G7220" s="14">
        <v>30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1793</v>
      </c>
      <c r="B7221" s="12">
        <v>110</v>
      </c>
      <c r="C7221" s="12">
        <v>310</v>
      </c>
      <c r="D7221" s="12" t="s">
        <v>1788</v>
      </c>
      <c r="E7221" s="12">
        <v>20</v>
      </c>
      <c r="F7221" s="12">
        <v>7</v>
      </c>
      <c r="G7221" s="14">
        <v>30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1793</v>
      </c>
      <c r="B7222" s="12">
        <v>110</v>
      </c>
      <c r="C7222" s="12">
        <v>310</v>
      </c>
      <c r="D7222" s="12" t="s">
        <v>1789</v>
      </c>
      <c r="E7222" s="12">
        <v>20</v>
      </c>
      <c r="F7222" s="12">
        <v>7</v>
      </c>
      <c r="G7222" s="14">
        <v>30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1793</v>
      </c>
      <c r="B7223" s="12">
        <v>110</v>
      </c>
      <c r="C7223" s="12">
        <v>310</v>
      </c>
      <c r="D7223" s="12" t="s">
        <v>1790</v>
      </c>
      <c r="E7223" s="12">
        <v>20</v>
      </c>
      <c r="F7223" s="12">
        <v>7</v>
      </c>
      <c r="G7223" s="14">
        <v>30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1793</v>
      </c>
      <c r="B7224" s="12">
        <v>110</v>
      </c>
      <c r="C7224" s="12">
        <v>310</v>
      </c>
      <c r="D7224" s="12" t="s">
        <v>1794</v>
      </c>
      <c r="E7224" s="12">
        <v>20</v>
      </c>
      <c r="F7224" s="12">
        <v>7</v>
      </c>
      <c r="G7224" s="14">
        <v>30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1793</v>
      </c>
      <c r="B7225" s="12">
        <v>110</v>
      </c>
      <c r="C7225" s="12">
        <v>310</v>
      </c>
      <c r="D7225" s="12" t="s">
        <v>1189</v>
      </c>
      <c r="E7225" s="12">
        <v>20</v>
      </c>
      <c r="F7225" s="12">
        <v>7</v>
      </c>
      <c r="G7225" s="14">
        <v>30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1793</v>
      </c>
      <c r="B7226" s="12">
        <v>110</v>
      </c>
      <c r="C7226" s="12">
        <v>310</v>
      </c>
      <c r="D7226" s="12" t="s">
        <v>1791</v>
      </c>
      <c r="E7226" s="12">
        <v>20</v>
      </c>
      <c r="F7226" s="12">
        <v>7</v>
      </c>
      <c r="G7226" s="14">
        <v>30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1793</v>
      </c>
      <c r="B7227" s="12">
        <v>120</v>
      </c>
      <c r="C7227" s="12">
        <v>170</v>
      </c>
      <c r="D7227" s="12" t="s">
        <v>1788</v>
      </c>
      <c r="E7227" s="12">
        <v>20</v>
      </c>
      <c r="F7227" s="12">
        <v>7</v>
      </c>
      <c r="G7227" s="14">
        <v>30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1793</v>
      </c>
      <c r="B7228" s="12">
        <v>120</v>
      </c>
      <c r="C7228" s="12">
        <v>170</v>
      </c>
      <c r="D7228" s="12" t="s">
        <v>1182</v>
      </c>
      <c r="E7228" s="12">
        <v>20</v>
      </c>
      <c r="F7228" s="12">
        <v>7</v>
      </c>
      <c r="G7228" s="14">
        <v>30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1793</v>
      </c>
      <c r="B7229" s="12">
        <v>120</v>
      </c>
      <c r="C7229" s="12">
        <v>170</v>
      </c>
      <c r="D7229" s="12" t="s">
        <v>1790</v>
      </c>
      <c r="E7229" s="12">
        <v>20</v>
      </c>
      <c r="F7229" s="12">
        <v>7</v>
      </c>
      <c r="G7229" s="14">
        <v>30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1793</v>
      </c>
      <c r="B7230" s="12">
        <v>120</v>
      </c>
      <c r="C7230" s="12">
        <v>170</v>
      </c>
      <c r="D7230" s="12" t="s">
        <v>1794</v>
      </c>
      <c r="E7230" s="12">
        <v>20</v>
      </c>
      <c r="F7230" s="12">
        <v>7</v>
      </c>
      <c r="G7230" s="14">
        <v>30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1793</v>
      </c>
      <c r="B7231" s="12">
        <v>120</v>
      </c>
      <c r="C7231" s="12">
        <v>170</v>
      </c>
      <c r="D7231" s="12" t="s">
        <v>1189</v>
      </c>
      <c r="E7231" s="12">
        <v>20</v>
      </c>
      <c r="F7231" s="12">
        <v>7</v>
      </c>
      <c r="G7231" s="14">
        <v>30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1793</v>
      </c>
      <c r="B7232" s="12">
        <v>120</v>
      </c>
      <c r="C7232" s="12">
        <v>170</v>
      </c>
      <c r="D7232" s="12" t="s">
        <v>1791</v>
      </c>
      <c r="E7232" s="12">
        <v>20</v>
      </c>
      <c r="F7232" s="12">
        <v>7</v>
      </c>
      <c r="G7232" s="14">
        <v>30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1793</v>
      </c>
      <c r="B7233" s="12">
        <v>150</v>
      </c>
      <c r="C7233" s="12">
        <v>80</v>
      </c>
      <c r="D7233" s="12" t="s">
        <v>1788</v>
      </c>
      <c r="E7233" s="12">
        <v>20</v>
      </c>
      <c r="F7233" s="12">
        <v>7</v>
      </c>
      <c r="G7233" s="14">
        <v>30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4" spans="1:14">
      <c r="A7234" s="11" t="s">
        <v>1793</v>
      </c>
      <c r="B7234" s="12">
        <v>150</v>
      </c>
      <c r="C7234" s="12">
        <v>80</v>
      </c>
      <c r="D7234" s="12" t="s">
        <v>1182</v>
      </c>
      <c r="E7234" s="12">
        <v>20</v>
      </c>
      <c r="F7234" s="12">
        <v>7</v>
      </c>
      <c r="G7234" s="14">
        <v>30</v>
      </c>
      <c r="H7234" s="12">
        <v>0</v>
      </c>
      <c r="I7234" s="12">
        <v>246</v>
      </c>
      <c r="J7234" s="12">
        <v>0</v>
      </c>
      <c r="K7234" s="12">
        <v>0</v>
      </c>
      <c r="L7234" s="12">
        <v>0</v>
      </c>
      <c r="M7234" s="12">
        <v>0</v>
      </c>
      <c r="N7234" s="12">
        <v>0</v>
      </c>
    </row>
    <row r="7235" spans="1:14">
      <c r="A7235" s="11" t="s">
        <v>1793</v>
      </c>
      <c r="B7235" s="12">
        <v>150</v>
      </c>
      <c r="C7235" s="12">
        <v>80</v>
      </c>
      <c r="D7235" s="12" t="s">
        <v>1790</v>
      </c>
      <c r="E7235" s="12">
        <v>20</v>
      </c>
      <c r="F7235" s="12">
        <v>7</v>
      </c>
      <c r="G7235" s="14">
        <v>30</v>
      </c>
      <c r="H7235" s="12">
        <v>0</v>
      </c>
      <c r="I7235" s="12">
        <v>246</v>
      </c>
      <c r="J7235" s="12">
        <v>0</v>
      </c>
      <c r="K7235" s="12">
        <v>0</v>
      </c>
      <c r="L7235" s="12">
        <v>0</v>
      </c>
      <c r="M7235" s="12">
        <v>0</v>
      </c>
      <c r="N7235" s="12">
        <v>0</v>
      </c>
    </row>
    <row r="7236" spans="1:14">
      <c r="A7236" s="11" t="s">
        <v>1793</v>
      </c>
      <c r="B7236" s="12">
        <v>150</v>
      </c>
      <c r="C7236" s="12">
        <v>80</v>
      </c>
      <c r="D7236" s="12" t="s">
        <v>1794</v>
      </c>
      <c r="E7236" s="12">
        <v>20</v>
      </c>
      <c r="F7236" s="12">
        <v>7</v>
      </c>
      <c r="G7236" s="14">
        <v>30</v>
      </c>
      <c r="H7236" s="12">
        <v>0</v>
      </c>
      <c r="I7236" s="12">
        <v>246</v>
      </c>
      <c r="J7236" s="12">
        <v>0</v>
      </c>
      <c r="K7236" s="12">
        <v>0</v>
      </c>
      <c r="L7236" s="12">
        <v>0</v>
      </c>
      <c r="M7236" s="12">
        <v>0</v>
      </c>
      <c r="N7236" s="12">
        <v>0</v>
      </c>
    </row>
    <row r="7237" spans="1:14">
      <c r="A7237" s="11" t="s">
        <v>1793</v>
      </c>
      <c r="B7237" s="12">
        <v>150</v>
      </c>
      <c r="C7237" s="12">
        <v>80</v>
      </c>
      <c r="D7237" s="12" t="s">
        <v>1189</v>
      </c>
      <c r="E7237" s="12">
        <v>20</v>
      </c>
      <c r="F7237" s="12">
        <v>7</v>
      </c>
      <c r="G7237" s="14">
        <v>30</v>
      </c>
      <c r="H7237" s="12">
        <v>0</v>
      </c>
      <c r="I7237" s="12">
        <v>246</v>
      </c>
      <c r="J7237" s="12">
        <v>0</v>
      </c>
      <c r="K7237" s="12">
        <v>0</v>
      </c>
      <c r="L7237" s="12">
        <v>0</v>
      </c>
      <c r="M7237" s="12">
        <v>0</v>
      </c>
      <c r="N7237" s="12">
        <v>0</v>
      </c>
    </row>
    <row r="7238" spans="1:14">
      <c r="A7238" s="11" t="s">
        <v>1793</v>
      </c>
      <c r="B7238" s="12">
        <v>150</v>
      </c>
      <c r="C7238" s="12">
        <v>80</v>
      </c>
      <c r="D7238" s="12" t="s">
        <v>1791</v>
      </c>
      <c r="E7238" s="12">
        <v>20</v>
      </c>
      <c r="F7238" s="12">
        <v>7</v>
      </c>
      <c r="G7238" s="14">
        <v>30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40" spans="1:14">
      <c r="A7240" s="11" t="s">
        <v>1795</v>
      </c>
    </row>
    <row r="7241" spans="1:14">
      <c r="A7241" s="11" t="s">
        <v>1796</v>
      </c>
      <c r="B7241" s="12">
        <v>100</v>
      </c>
      <c r="C7241" s="12">
        <v>100</v>
      </c>
      <c r="D7241" s="12" t="s">
        <v>1789</v>
      </c>
      <c r="E7241" s="12">
        <v>250</v>
      </c>
      <c r="F7241" s="12">
        <v>15</v>
      </c>
      <c r="G7241" s="12">
        <v>80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1796</v>
      </c>
      <c r="B7242" s="12">
        <v>100</v>
      </c>
      <c r="C7242" s="12">
        <v>100</v>
      </c>
      <c r="D7242" s="12" t="s">
        <v>1183</v>
      </c>
      <c r="E7242" s="12">
        <v>250</v>
      </c>
      <c r="F7242" s="12">
        <v>5</v>
      </c>
      <c r="G7242" s="12">
        <v>80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1796</v>
      </c>
      <c r="B7243" s="12">
        <v>100</v>
      </c>
      <c r="C7243" s="12">
        <v>100</v>
      </c>
      <c r="D7243" s="12" t="s">
        <v>1790</v>
      </c>
      <c r="E7243" s="12">
        <v>250</v>
      </c>
      <c r="F7243" s="12">
        <v>15</v>
      </c>
      <c r="G7243" s="12">
        <v>80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1796</v>
      </c>
      <c r="B7244" s="12">
        <v>100</v>
      </c>
      <c r="C7244" s="12">
        <v>100</v>
      </c>
      <c r="D7244" s="12" t="s">
        <v>1185</v>
      </c>
      <c r="E7244" s="12">
        <v>250</v>
      </c>
      <c r="F7244" s="12">
        <v>5</v>
      </c>
      <c r="G7244" s="12">
        <v>80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1796</v>
      </c>
      <c r="B7245" s="12">
        <v>100</v>
      </c>
      <c r="C7245" s="12">
        <v>100</v>
      </c>
      <c r="D7245" s="12" t="s">
        <v>1794</v>
      </c>
      <c r="E7245" s="12">
        <v>250</v>
      </c>
      <c r="F7245" s="12">
        <v>40</v>
      </c>
      <c r="G7245" s="12">
        <v>80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6" spans="1:14">
      <c r="A7246" s="11" t="s">
        <v>1796</v>
      </c>
      <c r="B7246" s="12">
        <v>100</v>
      </c>
      <c r="C7246" s="12">
        <v>100</v>
      </c>
      <c r="D7246" s="12" t="s">
        <v>1189</v>
      </c>
      <c r="E7246" s="12">
        <v>250</v>
      </c>
      <c r="F7246" s="12">
        <v>40</v>
      </c>
      <c r="G7246" s="12">
        <v>80</v>
      </c>
      <c r="H7246" s="12">
        <v>0</v>
      </c>
      <c r="I7246" s="12">
        <v>246</v>
      </c>
      <c r="J7246" s="12">
        <v>0</v>
      </c>
      <c r="K7246" s="12">
        <v>0</v>
      </c>
      <c r="L7246" s="12">
        <v>0</v>
      </c>
      <c r="M7246" s="12">
        <v>0</v>
      </c>
      <c r="N7246" s="12">
        <v>0</v>
      </c>
    </row>
    <row r="7247" spans="1:14">
      <c r="A7247" s="11" t="s">
        <v>1796</v>
      </c>
      <c r="B7247" s="12">
        <v>100</v>
      </c>
      <c r="C7247" s="12">
        <v>100</v>
      </c>
      <c r="D7247" s="12" t="s">
        <v>1791</v>
      </c>
      <c r="E7247" s="12">
        <v>250</v>
      </c>
      <c r="F7247" s="12">
        <v>40</v>
      </c>
      <c r="G7247" s="12">
        <v>80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8" spans="1:14">
      <c r="A7248" s="11" t="s">
        <v>1796</v>
      </c>
      <c r="B7248" s="12">
        <v>100</v>
      </c>
      <c r="C7248" s="12">
        <v>100</v>
      </c>
      <c r="D7248" s="12" t="s">
        <v>1187</v>
      </c>
      <c r="E7248" s="12">
        <v>250</v>
      </c>
      <c r="F7248" s="12">
        <v>5</v>
      </c>
      <c r="G7248" s="12">
        <v>80</v>
      </c>
      <c r="H7248" s="12">
        <v>0</v>
      </c>
      <c r="I7248" s="12">
        <v>246</v>
      </c>
      <c r="J7248" s="12">
        <v>0</v>
      </c>
      <c r="K7248" s="12">
        <v>0</v>
      </c>
      <c r="L7248" s="12">
        <v>0</v>
      </c>
      <c r="M7248" s="12">
        <v>0</v>
      </c>
      <c r="N7248" s="12">
        <v>0</v>
      </c>
    </row>
    <row r="7249" spans="1:14">
      <c r="A7249" s="11" t="s">
        <v>1796</v>
      </c>
      <c r="B7249" s="12">
        <v>100</v>
      </c>
      <c r="C7249" s="12">
        <v>100</v>
      </c>
      <c r="D7249" s="12" t="s">
        <v>1190</v>
      </c>
      <c r="E7249" s="12">
        <v>250</v>
      </c>
      <c r="F7249" s="12">
        <v>5</v>
      </c>
      <c r="G7249" s="12">
        <v>80</v>
      </c>
      <c r="H7249" s="12">
        <v>0</v>
      </c>
      <c r="I7249" s="12">
        <v>246</v>
      </c>
      <c r="J7249" s="12">
        <v>0</v>
      </c>
      <c r="K7249" s="12">
        <v>0</v>
      </c>
      <c r="L7249" s="12">
        <v>0</v>
      </c>
      <c r="M7249" s="12">
        <v>0</v>
      </c>
      <c r="N7249" s="12">
        <v>0</v>
      </c>
    </row>
    <row r="7250" spans="1:14">
      <c r="A7250" s="11" t="s">
        <v>1796</v>
      </c>
      <c r="B7250" s="12">
        <v>100</v>
      </c>
      <c r="C7250" s="12">
        <v>100</v>
      </c>
      <c r="D7250" s="12" t="s">
        <v>1193</v>
      </c>
      <c r="E7250" s="12">
        <v>250</v>
      </c>
      <c r="F7250" s="12">
        <v>5</v>
      </c>
      <c r="G7250" s="12">
        <v>80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2" spans="1:14">
      <c r="A7252" s="11" t="s">
        <v>1796</v>
      </c>
      <c r="B7252" s="12">
        <v>55</v>
      </c>
      <c r="C7252" s="12">
        <v>45</v>
      </c>
      <c r="D7252" s="12" t="s">
        <v>1789</v>
      </c>
      <c r="E7252" s="12">
        <v>20</v>
      </c>
      <c r="F7252" s="12">
        <v>7</v>
      </c>
      <c r="G7252" s="14">
        <v>30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1796</v>
      </c>
      <c r="B7253" s="12">
        <v>55</v>
      </c>
      <c r="C7253" s="12">
        <v>45</v>
      </c>
      <c r="D7253" s="12" t="s">
        <v>1790</v>
      </c>
      <c r="E7253" s="12">
        <v>20</v>
      </c>
      <c r="F7253" s="12">
        <v>7</v>
      </c>
      <c r="G7253" s="14">
        <v>30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1796</v>
      </c>
      <c r="B7254" s="12">
        <v>55</v>
      </c>
      <c r="C7254" s="12">
        <v>45</v>
      </c>
      <c r="D7254" s="12" t="s">
        <v>1794</v>
      </c>
      <c r="E7254" s="12">
        <v>20</v>
      </c>
      <c r="F7254" s="12">
        <v>7</v>
      </c>
      <c r="G7254" s="14">
        <v>30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1796</v>
      </c>
      <c r="B7255" s="12">
        <v>55</v>
      </c>
      <c r="C7255" s="12">
        <v>45</v>
      </c>
      <c r="D7255" s="12" t="s">
        <v>1189</v>
      </c>
      <c r="E7255" s="12">
        <v>20</v>
      </c>
      <c r="F7255" s="12">
        <v>7</v>
      </c>
      <c r="G7255" s="14">
        <v>30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1796</v>
      </c>
      <c r="B7256" s="12">
        <v>55</v>
      </c>
      <c r="C7256" s="12">
        <v>45</v>
      </c>
      <c r="D7256" s="12" t="s">
        <v>1791</v>
      </c>
      <c r="E7256" s="12">
        <v>20</v>
      </c>
      <c r="F7256" s="12">
        <v>7</v>
      </c>
      <c r="G7256" s="14">
        <v>30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1796</v>
      </c>
      <c r="B7257" s="12">
        <v>90</v>
      </c>
      <c r="C7257" s="12">
        <v>60</v>
      </c>
      <c r="D7257" s="12" t="s">
        <v>1789</v>
      </c>
      <c r="E7257" s="12">
        <v>30</v>
      </c>
      <c r="F7257" s="12">
        <v>7</v>
      </c>
      <c r="G7257" s="14">
        <v>30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1796</v>
      </c>
      <c r="B7258" s="12">
        <v>90</v>
      </c>
      <c r="C7258" s="12">
        <v>60</v>
      </c>
      <c r="D7258" s="12" t="s">
        <v>1790</v>
      </c>
      <c r="E7258" s="12">
        <v>30</v>
      </c>
      <c r="F7258" s="12">
        <v>7</v>
      </c>
      <c r="G7258" s="14">
        <v>30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1796</v>
      </c>
      <c r="B7259" s="12">
        <v>90</v>
      </c>
      <c r="C7259" s="12">
        <v>60</v>
      </c>
      <c r="D7259" s="12" t="s">
        <v>1794</v>
      </c>
      <c r="E7259" s="12">
        <v>30</v>
      </c>
      <c r="F7259" s="12">
        <v>7</v>
      </c>
      <c r="G7259" s="14">
        <v>30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0" spans="1:14">
      <c r="A7260" s="11" t="s">
        <v>1796</v>
      </c>
      <c r="B7260" s="12">
        <v>90</v>
      </c>
      <c r="C7260" s="12">
        <v>60</v>
      </c>
      <c r="D7260" s="12" t="s">
        <v>1189</v>
      </c>
      <c r="E7260" s="12">
        <v>30</v>
      </c>
      <c r="F7260" s="12">
        <v>7</v>
      </c>
      <c r="G7260" s="14">
        <v>30</v>
      </c>
      <c r="H7260" s="12">
        <v>0</v>
      </c>
      <c r="I7260" s="12">
        <v>246</v>
      </c>
      <c r="J7260" s="12">
        <v>0</v>
      </c>
      <c r="K7260" s="12">
        <v>0</v>
      </c>
      <c r="L7260" s="12">
        <v>0</v>
      </c>
      <c r="M7260" s="12">
        <v>0</v>
      </c>
      <c r="N7260" s="12">
        <v>0</v>
      </c>
    </row>
    <row r="7261" spans="1:14">
      <c r="A7261" s="11" t="s">
        <v>1796</v>
      </c>
      <c r="B7261" s="12">
        <v>90</v>
      </c>
      <c r="C7261" s="12">
        <v>60</v>
      </c>
      <c r="D7261" s="12" t="s">
        <v>1791</v>
      </c>
      <c r="E7261" s="12">
        <v>30</v>
      </c>
      <c r="F7261" s="12">
        <v>7</v>
      </c>
      <c r="G7261" s="14">
        <v>30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1796</v>
      </c>
      <c r="B7262" s="12">
        <v>145</v>
      </c>
      <c r="C7262" s="12">
        <v>50</v>
      </c>
      <c r="D7262" s="12" t="s">
        <v>1789</v>
      </c>
      <c r="E7262" s="12">
        <v>30</v>
      </c>
      <c r="F7262" s="12">
        <v>7</v>
      </c>
      <c r="G7262" s="14">
        <v>30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1796</v>
      </c>
      <c r="B7263" s="12">
        <v>145</v>
      </c>
      <c r="C7263" s="12">
        <v>50</v>
      </c>
      <c r="D7263" s="12" t="s">
        <v>1790</v>
      </c>
      <c r="E7263" s="12">
        <v>30</v>
      </c>
      <c r="F7263" s="12">
        <v>7</v>
      </c>
      <c r="G7263" s="14">
        <v>30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1796</v>
      </c>
      <c r="B7264" s="12">
        <v>145</v>
      </c>
      <c r="C7264" s="12">
        <v>50</v>
      </c>
      <c r="D7264" s="12" t="s">
        <v>1794</v>
      </c>
      <c r="E7264" s="12">
        <v>30</v>
      </c>
      <c r="F7264" s="12">
        <v>7</v>
      </c>
      <c r="G7264" s="14">
        <v>30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1796</v>
      </c>
      <c r="B7265" s="12">
        <v>145</v>
      </c>
      <c r="C7265" s="12">
        <v>50</v>
      </c>
      <c r="D7265" s="12" t="s">
        <v>1189</v>
      </c>
      <c r="E7265" s="12">
        <v>30</v>
      </c>
      <c r="F7265" s="12">
        <v>7</v>
      </c>
      <c r="G7265" s="14">
        <v>30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1796</v>
      </c>
      <c r="B7266" s="12">
        <v>145</v>
      </c>
      <c r="C7266" s="12">
        <v>50</v>
      </c>
      <c r="D7266" s="12" t="s">
        <v>1791</v>
      </c>
      <c r="E7266" s="12">
        <v>30</v>
      </c>
      <c r="F7266" s="12">
        <v>7</v>
      </c>
      <c r="G7266" s="14">
        <v>30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1796</v>
      </c>
      <c r="B7267" s="12">
        <v>70</v>
      </c>
      <c r="C7267" s="12">
        <v>160</v>
      </c>
      <c r="D7267" s="12" t="s">
        <v>1789</v>
      </c>
      <c r="E7267" s="12">
        <v>30</v>
      </c>
      <c r="F7267" s="12">
        <v>7</v>
      </c>
      <c r="G7267" s="14">
        <v>30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1796</v>
      </c>
      <c r="B7268" s="12">
        <v>70</v>
      </c>
      <c r="C7268" s="12">
        <v>160</v>
      </c>
      <c r="D7268" s="12" t="s">
        <v>1790</v>
      </c>
      <c r="E7268" s="12">
        <v>30</v>
      </c>
      <c r="F7268" s="12">
        <v>7</v>
      </c>
      <c r="G7268" s="14">
        <v>30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1796</v>
      </c>
      <c r="B7269" s="12">
        <v>70</v>
      </c>
      <c r="C7269" s="12">
        <v>160</v>
      </c>
      <c r="D7269" s="12" t="s">
        <v>1794</v>
      </c>
      <c r="E7269" s="12">
        <v>30</v>
      </c>
      <c r="F7269" s="12">
        <v>7</v>
      </c>
      <c r="G7269" s="14">
        <v>30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1796</v>
      </c>
      <c r="B7270" s="12">
        <v>70</v>
      </c>
      <c r="C7270" s="12">
        <v>160</v>
      </c>
      <c r="D7270" s="12" t="s">
        <v>1189</v>
      </c>
      <c r="E7270" s="12">
        <v>30</v>
      </c>
      <c r="F7270" s="12">
        <v>7</v>
      </c>
      <c r="G7270" s="14">
        <v>30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1796</v>
      </c>
      <c r="B7271" s="12">
        <v>70</v>
      </c>
      <c r="C7271" s="12">
        <v>160</v>
      </c>
      <c r="D7271" s="12" t="s">
        <v>1791</v>
      </c>
      <c r="E7271" s="12">
        <v>30</v>
      </c>
      <c r="F7271" s="12">
        <v>7</v>
      </c>
      <c r="G7271" s="14">
        <v>30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2" spans="1:14">
      <c r="A7272" s="11" t="s">
        <v>1796</v>
      </c>
      <c r="B7272" s="12">
        <v>150</v>
      </c>
      <c r="C7272" s="12">
        <v>130</v>
      </c>
      <c r="D7272" s="12" t="s">
        <v>1789</v>
      </c>
      <c r="E7272" s="12">
        <v>30</v>
      </c>
      <c r="F7272" s="12">
        <v>7</v>
      </c>
      <c r="G7272" s="14">
        <v>30</v>
      </c>
      <c r="H7272" s="12">
        <v>0</v>
      </c>
      <c r="I7272" s="12">
        <v>246</v>
      </c>
      <c r="J7272" s="12">
        <v>0</v>
      </c>
      <c r="K7272" s="12">
        <v>0</v>
      </c>
      <c r="L7272" s="12">
        <v>0</v>
      </c>
      <c r="M7272" s="12">
        <v>0</v>
      </c>
      <c r="N7272" s="12">
        <v>0</v>
      </c>
    </row>
    <row r="7273" spans="1:14">
      <c r="A7273" s="11" t="s">
        <v>1796</v>
      </c>
      <c r="B7273" s="12">
        <v>150</v>
      </c>
      <c r="C7273" s="12">
        <v>130</v>
      </c>
      <c r="D7273" s="12" t="s">
        <v>1790</v>
      </c>
      <c r="E7273" s="12">
        <v>30</v>
      </c>
      <c r="F7273" s="12">
        <v>7</v>
      </c>
      <c r="G7273" s="14">
        <v>30</v>
      </c>
      <c r="H7273" s="12">
        <v>0</v>
      </c>
      <c r="I7273" s="12">
        <v>246</v>
      </c>
      <c r="J7273" s="12">
        <v>0</v>
      </c>
      <c r="K7273" s="12">
        <v>0</v>
      </c>
      <c r="L7273" s="12">
        <v>0</v>
      </c>
      <c r="M7273" s="12">
        <v>0</v>
      </c>
      <c r="N7273" s="12">
        <v>0</v>
      </c>
    </row>
    <row r="7274" spans="1:14">
      <c r="A7274" s="11" t="s">
        <v>1796</v>
      </c>
      <c r="B7274" s="12">
        <v>150</v>
      </c>
      <c r="C7274" s="12">
        <v>130</v>
      </c>
      <c r="D7274" s="12" t="s">
        <v>1794</v>
      </c>
      <c r="E7274" s="12">
        <v>30</v>
      </c>
      <c r="F7274" s="12">
        <v>7</v>
      </c>
      <c r="G7274" s="14">
        <v>30</v>
      </c>
      <c r="H7274" s="12">
        <v>0</v>
      </c>
      <c r="I7274" s="12">
        <v>246</v>
      </c>
      <c r="J7274" s="12">
        <v>0</v>
      </c>
      <c r="K7274" s="12">
        <v>0</v>
      </c>
      <c r="L7274" s="12">
        <v>0</v>
      </c>
      <c r="M7274" s="12">
        <v>0</v>
      </c>
      <c r="N7274" s="12">
        <v>0</v>
      </c>
    </row>
    <row r="7275" spans="1:14">
      <c r="A7275" s="11" t="s">
        <v>1796</v>
      </c>
      <c r="B7275" s="12">
        <v>150</v>
      </c>
      <c r="C7275" s="12">
        <v>130</v>
      </c>
      <c r="D7275" s="12" t="s">
        <v>1189</v>
      </c>
      <c r="E7275" s="12">
        <v>30</v>
      </c>
      <c r="F7275" s="12">
        <v>7</v>
      </c>
      <c r="G7275" s="14">
        <v>30</v>
      </c>
      <c r="H7275" s="12">
        <v>0</v>
      </c>
      <c r="I7275" s="12">
        <v>246</v>
      </c>
      <c r="J7275" s="12">
        <v>0</v>
      </c>
      <c r="K7275" s="12">
        <v>0</v>
      </c>
      <c r="L7275" s="12">
        <v>0</v>
      </c>
      <c r="M7275" s="12">
        <v>0</v>
      </c>
      <c r="N7275" s="12">
        <v>0</v>
      </c>
    </row>
    <row r="7276" spans="1:14">
      <c r="A7276" s="11" t="s">
        <v>1796</v>
      </c>
      <c r="B7276" s="12">
        <v>150</v>
      </c>
      <c r="C7276" s="12">
        <v>130</v>
      </c>
      <c r="D7276" s="12" t="s">
        <v>1791</v>
      </c>
      <c r="E7276" s="12">
        <v>30</v>
      </c>
      <c r="F7276" s="12">
        <v>7</v>
      </c>
      <c r="G7276" s="14">
        <v>30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8" spans="1:14">
      <c r="A7278" s="11" t="s">
        <v>1797</v>
      </c>
    </row>
    <row r="7279" spans="1:14">
      <c r="A7279" s="11" t="s">
        <v>1798</v>
      </c>
      <c r="B7279" s="12">
        <v>200</v>
      </c>
      <c r="C7279" s="12">
        <v>150</v>
      </c>
      <c r="D7279" s="12" t="s">
        <v>1788</v>
      </c>
      <c r="E7279" s="12">
        <v>200</v>
      </c>
      <c r="F7279" s="12">
        <v>15</v>
      </c>
      <c r="G7279" s="12">
        <v>80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1798</v>
      </c>
      <c r="B7280" s="12">
        <v>200</v>
      </c>
      <c r="C7280" s="12">
        <v>150</v>
      </c>
      <c r="D7280" s="12" t="s">
        <v>1181</v>
      </c>
      <c r="E7280" s="12">
        <v>200</v>
      </c>
      <c r="F7280" s="12">
        <v>5</v>
      </c>
      <c r="G7280" s="12">
        <v>80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1798</v>
      </c>
      <c r="B7281" s="12">
        <v>200</v>
      </c>
      <c r="C7281" s="12">
        <v>150</v>
      </c>
      <c r="D7281" s="12" t="s">
        <v>1789</v>
      </c>
      <c r="E7281" s="12">
        <v>200</v>
      </c>
      <c r="F7281" s="12">
        <v>15</v>
      </c>
      <c r="G7281" s="12">
        <v>80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1798</v>
      </c>
      <c r="B7282" s="12">
        <v>200</v>
      </c>
      <c r="C7282" s="12">
        <v>150</v>
      </c>
      <c r="D7282" s="12" t="s">
        <v>1183</v>
      </c>
      <c r="E7282" s="12">
        <v>200</v>
      </c>
      <c r="F7282" s="12">
        <v>5</v>
      </c>
      <c r="G7282" s="12">
        <v>80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1798</v>
      </c>
      <c r="B7283" s="12">
        <v>200</v>
      </c>
      <c r="C7283" s="12">
        <v>150</v>
      </c>
      <c r="D7283" s="12" t="s">
        <v>1790</v>
      </c>
      <c r="E7283" s="12">
        <v>200</v>
      </c>
      <c r="F7283" s="12">
        <v>15</v>
      </c>
      <c r="G7283" s="12">
        <v>80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1798</v>
      </c>
      <c r="B7284" s="12">
        <v>200</v>
      </c>
      <c r="C7284" s="12">
        <v>150</v>
      </c>
      <c r="D7284" s="12" t="s">
        <v>1185</v>
      </c>
      <c r="E7284" s="12">
        <v>200</v>
      </c>
      <c r="F7284" s="12">
        <v>5</v>
      </c>
      <c r="G7284" s="12">
        <v>80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1798</v>
      </c>
      <c r="B7285" s="12">
        <v>200</v>
      </c>
      <c r="C7285" s="12">
        <v>150</v>
      </c>
      <c r="D7285" s="12" t="s">
        <v>1794</v>
      </c>
      <c r="E7285" s="12">
        <v>250</v>
      </c>
      <c r="F7285" s="12">
        <v>60</v>
      </c>
      <c r="G7285" s="12">
        <v>80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6" spans="1:14">
      <c r="A7286" s="11" t="s">
        <v>1798</v>
      </c>
      <c r="B7286" s="12">
        <v>200</v>
      </c>
      <c r="C7286" s="12">
        <v>150</v>
      </c>
      <c r="D7286" s="12" t="s">
        <v>1189</v>
      </c>
      <c r="E7286" s="12">
        <v>250</v>
      </c>
      <c r="F7286" s="12">
        <v>60</v>
      </c>
      <c r="G7286" s="12">
        <v>80</v>
      </c>
      <c r="H7286" s="12">
        <v>0</v>
      </c>
      <c r="I7286" s="12">
        <v>246</v>
      </c>
      <c r="J7286" s="12">
        <v>0</v>
      </c>
      <c r="K7286" s="12">
        <v>0</v>
      </c>
      <c r="L7286" s="12">
        <v>0</v>
      </c>
      <c r="M7286" s="12">
        <v>0</v>
      </c>
      <c r="N7286" s="12">
        <v>0</v>
      </c>
    </row>
    <row r="7287" spans="1:14">
      <c r="A7287" s="11" t="s">
        <v>1798</v>
      </c>
      <c r="B7287" s="12">
        <v>200</v>
      </c>
      <c r="C7287" s="12">
        <v>150</v>
      </c>
      <c r="D7287" s="12" t="s">
        <v>1791</v>
      </c>
      <c r="E7287" s="12">
        <v>250</v>
      </c>
      <c r="F7287" s="12">
        <v>60</v>
      </c>
      <c r="G7287" s="12">
        <v>80</v>
      </c>
      <c r="H7287" s="12">
        <v>0</v>
      </c>
      <c r="I7287" s="12">
        <v>246</v>
      </c>
      <c r="J7287" s="12">
        <v>0</v>
      </c>
      <c r="K7287" s="12">
        <v>0</v>
      </c>
      <c r="L7287" s="12">
        <v>0</v>
      </c>
      <c r="M7287" s="12">
        <v>0</v>
      </c>
      <c r="N7287" s="12">
        <v>0</v>
      </c>
    </row>
    <row r="7288" spans="1:14">
      <c r="A7288" s="11" t="s">
        <v>1798</v>
      </c>
      <c r="B7288" s="12">
        <v>200</v>
      </c>
      <c r="C7288" s="12">
        <v>150</v>
      </c>
      <c r="D7288" s="12" t="s">
        <v>1187</v>
      </c>
      <c r="E7288" s="12">
        <v>250</v>
      </c>
      <c r="F7288" s="12">
        <v>5</v>
      </c>
      <c r="G7288" s="12">
        <v>80</v>
      </c>
      <c r="H7288" s="12">
        <v>0</v>
      </c>
      <c r="I7288" s="12">
        <v>246</v>
      </c>
      <c r="J7288" s="12">
        <v>0</v>
      </c>
      <c r="K7288" s="12">
        <v>0</v>
      </c>
      <c r="L7288" s="12">
        <v>0</v>
      </c>
      <c r="M7288" s="12">
        <v>0</v>
      </c>
      <c r="N7288" s="12">
        <v>0</v>
      </c>
    </row>
    <row r="7289" spans="1:14">
      <c r="A7289" s="11" t="s">
        <v>1798</v>
      </c>
      <c r="B7289" s="12">
        <v>200</v>
      </c>
      <c r="C7289" s="12">
        <v>150</v>
      </c>
      <c r="D7289" s="12" t="s">
        <v>1190</v>
      </c>
      <c r="E7289" s="12">
        <v>250</v>
      </c>
      <c r="F7289" s="12">
        <v>5</v>
      </c>
      <c r="G7289" s="12">
        <v>80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1798</v>
      </c>
      <c r="B7290" s="12">
        <v>200</v>
      </c>
      <c r="C7290" s="12">
        <v>150</v>
      </c>
      <c r="D7290" s="12" t="s">
        <v>1193</v>
      </c>
      <c r="E7290" s="12">
        <v>250</v>
      </c>
      <c r="F7290" s="12">
        <v>5</v>
      </c>
      <c r="G7290" s="12">
        <v>80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2" spans="1:14">
      <c r="A7292" s="11" t="s">
        <v>1798</v>
      </c>
      <c r="B7292" s="12">
        <v>98</v>
      </c>
      <c r="C7292" s="12">
        <v>48</v>
      </c>
      <c r="D7292" s="12" t="s">
        <v>1788</v>
      </c>
      <c r="E7292" s="12">
        <v>20</v>
      </c>
      <c r="F7292" s="12">
        <v>7</v>
      </c>
      <c r="G7292" s="14">
        <v>30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1798</v>
      </c>
      <c r="B7293" s="12">
        <v>98</v>
      </c>
      <c r="C7293" s="12">
        <v>48</v>
      </c>
      <c r="D7293" s="12" t="s">
        <v>1182</v>
      </c>
      <c r="E7293" s="12">
        <v>20</v>
      </c>
      <c r="F7293" s="12">
        <v>7</v>
      </c>
      <c r="G7293" s="14">
        <v>30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1798</v>
      </c>
      <c r="B7294" s="12">
        <v>98</v>
      </c>
      <c r="C7294" s="12">
        <v>48</v>
      </c>
      <c r="D7294" s="12" t="s">
        <v>1790</v>
      </c>
      <c r="E7294" s="12">
        <v>20</v>
      </c>
      <c r="F7294" s="12">
        <v>7</v>
      </c>
      <c r="G7294" s="14">
        <v>30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1798</v>
      </c>
      <c r="B7295" s="12">
        <v>98</v>
      </c>
      <c r="C7295" s="12">
        <v>48</v>
      </c>
      <c r="D7295" s="12" t="s">
        <v>1794</v>
      </c>
      <c r="E7295" s="12">
        <v>20</v>
      </c>
      <c r="F7295" s="12">
        <v>7</v>
      </c>
      <c r="G7295" s="14">
        <v>30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1798</v>
      </c>
      <c r="B7296" s="12">
        <v>98</v>
      </c>
      <c r="C7296" s="12">
        <v>48</v>
      </c>
      <c r="D7296" s="12" t="s">
        <v>1189</v>
      </c>
      <c r="E7296" s="12">
        <v>20</v>
      </c>
      <c r="F7296" s="12">
        <v>7</v>
      </c>
      <c r="G7296" s="14">
        <v>30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1798</v>
      </c>
      <c r="B7297" s="12">
        <v>98</v>
      </c>
      <c r="C7297" s="12">
        <v>48</v>
      </c>
      <c r="D7297" s="12" t="s">
        <v>1791</v>
      </c>
      <c r="E7297" s="12">
        <v>20</v>
      </c>
      <c r="F7297" s="12">
        <v>7</v>
      </c>
      <c r="G7297" s="14">
        <v>30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1798</v>
      </c>
      <c r="B7298" s="12">
        <v>200</v>
      </c>
      <c r="C7298" s="12">
        <v>100</v>
      </c>
      <c r="D7298" s="12" t="s">
        <v>1788</v>
      </c>
      <c r="E7298" s="12">
        <v>20</v>
      </c>
      <c r="F7298" s="12">
        <v>7</v>
      </c>
      <c r="G7298" s="14">
        <v>30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1798</v>
      </c>
      <c r="B7299" s="12">
        <v>200</v>
      </c>
      <c r="C7299" s="12">
        <v>100</v>
      </c>
      <c r="D7299" s="12" t="s">
        <v>1182</v>
      </c>
      <c r="E7299" s="12">
        <v>20</v>
      </c>
      <c r="F7299" s="12">
        <v>7</v>
      </c>
      <c r="G7299" s="14">
        <v>30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0" spans="1:14">
      <c r="A7300" s="11" t="s">
        <v>1798</v>
      </c>
      <c r="B7300" s="12">
        <v>200</v>
      </c>
      <c r="C7300" s="12">
        <v>100</v>
      </c>
      <c r="D7300" s="12" t="s">
        <v>1790</v>
      </c>
      <c r="E7300" s="12">
        <v>20</v>
      </c>
      <c r="F7300" s="12">
        <v>7</v>
      </c>
      <c r="G7300" s="14">
        <v>30</v>
      </c>
      <c r="H7300" s="12">
        <v>0</v>
      </c>
      <c r="I7300" s="12">
        <v>246</v>
      </c>
      <c r="J7300" s="12">
        <v>0</v>
      </c>
      <c r="K7300" s="12">
        <v>0</v>
      </c>
      <c r="L7300" s="12">
        <v>0</v>
      </c>
      <c r="M7300" s="12">
        <v>0</v>
      </c>
      <c r="N7300" s="12">
        <v>0</v>
      </c>
    </row>
    <row r="7301" spans="1:14">
      <c r="A7301" s="11" t="s">
        <v>1798</v>
      </c>
      <c r="B7301" s="12">
        <v>200</v>
      </c>
      <c r="C7301" s="12">
        <v>100</v>
      </c>
      <c r="D7301" s="12" t="s">
        <v>1794</v>
      </c>
      <c r="E7301" s="12">
        <v>20</v>
      </c>
      <c r="F7301" s="12">
        <v>7</v>
      </c>
      <c r="G7301" s="14">
        <v>30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1798</v>
      </c>
      <c r="B7302" s="12">
        <v>200</v>
      </c>
      <c r="C7302" s="12">
        <v>100</v>
      </c>
      <c r="D7302" s="12" t="s">
        <v>1189</v>
      </c>
      <c r="E7302" s="12">
        <v>20</v>
      </c>
      <c r="F7302" s="12">
        <v>7</v>
      </c>
      <c r="G7302" s="14">
        <v>30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1798</v>
      </c>
      <c r="B7303" s="12">
        <v>200</v>
      </c>
      <c r="C7303" s="12">
        <v>100</v>
      </c>
      <c r="D7303" s="12" t="s">
        <v>1791</v>
      </c>
      <c r="E7303" s="12">
        <v>20</v>
      </c>
      <c r="F7303" s="12">
        <v>7</v>
      </c>
      <c r="G7303" s="14">
        <v>30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1798</v>
      </c>
      <c r="B7304" s="12">
        <v>110</v>
      </c>
      <c r="C7304" s="12">
        <v>130</v>
      </c>
      <c r="D7304" s="12" t="s">
        <v>1788</v>
      </c>
      <c r="E7304" s="12">
        <v>20</v>
      </c>
      <c r="F7304" s="12">
        <v>7</v>
      </c>
      <c r="G7304" s="14">
        <v>30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1798</v>
      </c>
      <c r="B7305" s="12">
        <v>110</v>
      </c>
      <c r="C7305" s="12">
        <v>130</v>
      </c>
      <c r="D7305" s="12" t="s">
        <v>1182</v>
      </c>
      <c r="E7305" s="12">
        <v>20</v>
      </c>
      <c r="F7305" s="12">
        <v>7</v>
      </c>
      <c r="G7305" s="14">
        <v>30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1798</v>
      </c>
      <c r="B7306" s="12">
        <v>110</v>
      </c>
      <c r="C7306" s="12">
        <v>130</v>
      </c>
      <c r="D7306" s="12" t="s">
        <v>1790</v>
      </c>
      <c r="E7306" s="12">
        <v>20</v>
      </c>
      <c r="F7306" s="12">
        <v>7</v>
      </c>
      <c r="G7306" s="14">
        <v>30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1798</v>
      </c>
      <c r="B7307" s="12">
        <v>110</v>
      </c>
      <c r="C7307" s="12">
        <v>130</v>
      </c>
      <c r="D7307" s="12" t="s">
        <v>1794</v>
      </c>
      <c r="E7307" s="12">
        <v>20</v>
      </c>
      <c r="F7307" s="12">
        <v>7</v>
      </c>
      <c r="G7307" s="14">
        <v>30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1798</v>
      </c>
      <c r="B7308" s="12">
        <v>110</v>
      </c>
      <c r="C7308" s="12">
        <v>130</v>
      </c>
      <c r="D7308" s="12" t="s">
        <v>1189</v>
      </c>
      <c r="E7308" s="12">
        <v>20</v>
      </c>
      <c r="F7308" s="12">
        <v>7</v>
      </c>
      <c r="G7308" s="14">
        <v>30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1798</v>
      </c>
      <c r="B7309" s="12">
        <v>110</v>
      </c>
      <c r="C7309" s="12">
        <v>130</v>
      </c>
      <c r="D7309" s="12" t="s">
        <v>1791</v>
      </c>
      <c r="E7309" s="12">
        <v>20</v>
      </c>
      <c r="F7309" s="12">
        <v>7</v>
      </c>
      <c r="G7309" s="14">
        <v>30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1798</v>
      </c>
      <c r="B7310" s="12">
        <v>140</v>
      </c>
      <c r="C7310" s="12">
        <v>150</v>
      </c>
      <c r="D7310" s="12" t="s">
        <v>1788</v>
      </c>
      <c r="E7310" s="12">
        <v>20</v>
      </c>
      <c r="F7310" s="12">
        <v>7</v>
      </c>
      <c r="G7310" s="14">
        <v>30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1798</v>
      </c>
      <c r="B7311" s="12">
        <v>140</v>
      </c>
      <c r="C7311" s="12">
        <v>150</v>
      </c>
      <c r="D7311" s="12" t="s">
        <v>1182</v>
      </c>
      <c r="E7311" s="12">
        <v>20</v>
      </c>
      <c r="F7311" s="12">
        <v>7</v>
      </c>
      <c r="G7311" s="14">
        <v>30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1798</v>
      </c>
      <c r="B7312" s="12">
        <v>140</v>
      </c>
      <c r="C7312" s="12">
        <v>150</v>
      </c>
      <c r="D7312" s="12" t="s">
        <v>1790</v>
      </c>
      <c r="E7312" s="12">
        <v>20</v>
      </c>
      <c r="F7312" s="12">
        <v>7</v>
      </c>
      <c r="G7312" s="14">
        <v>30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1798</v>
      </c>
      <c r="B7313" s="12">
        <v>140</v>
      </c>
      <c r="C7313" s="12">
        <v>150</v>
      </c>
      <c r="D7313" s="12" t="s">
        <v>1794</v>
      </c>
      <c r="E7313" s="12">
        <v>20</v>
      </c>
      <c r="F7313" s="12">
        <v>7</v>
      </c>
      <c r="G7313" s="14">
        <v>30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1798</v>
      </c>
      <c r="B7314" s="12">
        <v>140</v>
      </c>
      <c r="C7314" s="12">
        <v>150</v>
      </c>
      <c r="D7314" s="12" t="s">
        <v>1189</v>
      </c>
      <c r="E7314" s="12">
        <v>20</v>
      </c>
      <c r="F7314" s="12">
        <v>7</v>
      </c>
      <c r="G7314" s="14">
        <v>30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1798</v>
      </c>
      <c r="B7315" s="12">
        <v>140</v>
      </c>
      <c r="C7315" s="12">
        <v>150</v>
      </c>
      <c r="D7315" s="12" t="s">
        <v>1791</v>
      </c>
      <c r="E7315" s="12">
        <v>20</v>
      </c>
      <c r="F7315" s="12">
        <v>7</v>
      </c>
      <c r="G7315" s="14">
        <v>30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1798</v>
      </c>
      <c r="B7316" s="12">
        <v>100</v>
      </c>
      <c r="C7316" s="12">
        <v>160</v>
      </c>
      <c r="D7316" s="12" t="s">
        <v>1788</v>
      </c>
      <c r="E7316" s="12">
        <v>20</v>
      </c>
      <c r="F7316" s="12">
        <v>7</v>
      </c>
      <c r="G7316" s="14">
        <v>30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1798</v>
      </c>
      <c r="B7317" s="12">
        <v>100</v>
      </c>
      <c r="C7317" s="12">
        <v>160</v>
      </c>
      <c r="D7317" s="12" t="s">
        <v>1182</v>
      </c>
      <c r="E7317" s="12">
        <v>20</v>
      </c>
      <c r="F7317" s="12">
        <v>7</v>
      </c>
      <c r="G7317" s="14">
        <v>30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1798</v>
      </c>
      <c r="B7318" s="12">
        <v>100</v>
      </c>
      <c r="C7318" s="12">
        <v>160</v>
      </c>
      <c r="D7318" s="12" t="s">
        <v>1790</v>
      </c>
      <c r="E7318" s="12">
        <v>20</v>
      </c>
      <c r="F7318" s="12">
        <v>7</v>
      </c>
      <c r="G7318" s="14">
        <v>30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1798</v>
      </c>
      <c r="B7319" s="12">
        <v>100</v>
      </c>
      <c r="C7319" s="12">
        <v>160</v>
      </c>
      <c r="D7319" s="12" t="s">
        <v>1794</v>
      </c>
      <c r="E7319" s="12">
        <v>20</v>
      </c>
      <c r="F7319" s="12">
        <v>7</v>
      </c>
      <c r="G7319" s="14">
        <v>30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1798</v>
      </c>
      <c r="B7320" s="12">
        <v>100</v>
      </c>
      <c r="C7320" s="12">
        <v>160</v>
      </c>
      <c r="D7320" s="12" t="s">
        <v>1189</v>
      </c>
      <c r="E7320" s="12">
        <v>20</v>
      </c>
      <c r="F7320" s="12">
        <v>7</v>
      </c>
      <c r="G7320" s="14">
        <v>30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1798</v>
      </c>
      <c r="B7321" s="12">
        <v>100</v>
      </c>
      <c r="C7321" s="12">
        <v>160</v>
      </c>
      <c r="D7321" s="12" t="s">
        <v>1791</v>
      </c>
      <c r="E7321" s="12">
        <v>20</v>
      </c>
      <c r="F7321" s="12">
        <v>7</v>
      </c>
      <c r="G7321" s="14">
        <v>30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1798</v>
      </c>
      <c r="B7322" s="12">
        <v>110</v>
      </c>
      <c r="C7322" s="12">
        <v>220</v>
      </c>
      <c r="D7322" s="12" t="s">
        <v>1788</v>
      </c>
      <c r="E7322" s="12">
        <v>20</v>
      </c>
      <c r="F7322" s="12">
        <v>7</v>
      </c>
      <c r="G7322" s="14">
        <v>30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1798</v>
      </c>
      <c r="B7323" s="12">
        <v>110</v>
      </c>
      <c r="C7323" s="12">
        <v>220</v>
      </c>
      <c r="D7323" s="12" t="s">
        <v>1182</v>
      </c>
      <c r="E7323" s="12">
        <v>20</v>
      </c>
      <c r="F7323" s="12">
        <v>7</v>
      </c>
      <c r="G7323" s="14">
        <v>30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1798</v>
      </c>
      <c r="B7324" s="12">
        <v>110</v>
      </c>
      <c r="C7324" s="12">
        <v>220</v>
      </c>
      <c r="D7324" s="12" t="s">
        <v>1790</v>
      </c>
      <c r="E7324" s="12">
        <v>20</v>
      </c>
      <c r="F7324" s="12">
        <v>7</v>
      </c>
      <c r="G7324" s="14">
        <v>30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1798</v>
      </c>
      <c r="B7325" s="12">
        <v>110</v>
      </c>
      <c r="C7325" s="12">
        <v>220</v>
      </c>
      <c r="D7325" s="12" t="s">
        <v>1794</v>
      </c>
      <c r="E7325" s="12">
        <v>20</v>
      </c>
      <c r="F7325" s="12">
        <v>7</v>
      </c>
      <c r="G7325" s="14">
        <v>30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1798</v>
      </c>
      <c r="B7326" s="12">
        <v>110</v>
      </c>
      <c r="C7326" s="12">
        <v>220</v>
      </c>
      <c r="D7326" s="12" t="s">
        <v>1189</v>
      </c>
      <c r="E7326" s="12">
        <v>20</v>
      </c>
      <c r="F7326" s="12">
        <v>7</v>
      </c>
      <c r="G7326" s="14">
        <v>30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1798</v>
      </c>
      <c r="B7327" s="12">
        <v>110</v>
      </c>
      <c r="C7327" s="12">
        <v>220</v>
      </c>
      <c r="D7327" s="12" t="s">
        <v>1791</v>
      </c>
      <c r="E7327" s="12">
        <v>20</v>
      </c>
      <c r="F7327" s="12">
        <v>7</v>
      </c>
      <c r="G7327" s="14">
        <v>30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1798</v>
      </c>
      <c r="B7328" s="12">
        <v>200</v>
      </c>
      <c r="C7328" s="12">
        <v>220</v>
      </c>
      <c r="D7328" s="12" t="s">
        <v>1788</v>
      </c>
      <c r="E7328" s="12">
        <v>20</v>
      </c>
      <c r="F7328" s="12">
        <v>7</v>
      </c>
      <c r="G7328" s="14">
        <v>30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1798</v>
      </c>
      <c r="B7329" s="12">
        <v>200</v>
      </c>
      <c r="C7329" s="12">
        <v>220</v>
      </c>
      <c r="D7329" s="12" t="s">
        <v>1182</v>
      </c>
      <c r="E7329" s="12">
        <v>20</v>
      </c>
      <c r="F7329" s="12">
        <v>7</v>
      </c>
      <c r="G7329" s="14">
        <v>30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1798</v>
      </c>
      <c r="B7330" s="12">
        <v>200</v>
      </c>
      <c r="C7330" s="12">
        <v>220</v>
      </c>
      <c r="D7330" s="12" t="s">
        <v>1790</v>
      </c>
      <c r="E7330" s="12">
        <v>20</v>
      </c>
      <c r="F7330" s="12">
        <v>7</v>
      </c>
      <c r="G7330" s="14">
        <v>30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1798</v>
      </c>
      <c r="B7331" s="12">
        <v>200</v>
      </c>
      <c r="C7331" s="12">
        <v>220</v>
      </c>
      <c r="D7331" s="12" t="s">
        <v>1794</v>
      </c>
      <c r="E7331" s="12">
        <v>20</v>
      </c>
      <c r="F7331" s="12">
        <v>7</v>
      </c>
      <c r="G7331" s="14">
        <v>30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1798</v>
      </c>
      <c r="B7332" s="12">
        <v>200</v>
      </c>
      <c r="C7332" s="12">
        <v>220</v>
      </c>
      <c r="D7332" s="12" t="s">
        <v>1189</v>
      </c>
      <c r="E7332" s="12">
        <v>20</v>
      </c>
      <c r="F7332" s="12">
        <v>7</v>
      </c>
      <c r="G7332" s="14">
        <v>30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1798</v>
      </c>
      <c r="B7333" s="12">
        <v>200</v>
      </c>
      <c r="C7333" s="12">
        <v>220</v>
      </c>
      <c r="D7333" s="12" t="s">
        <v>1791</v>
      </c>
      <c r="E7333" s="12">
        <v>20</v>
      </c>
      <c r="F7333" s="12">
        <v>7</v>
      </c>
      <c r="G7333" s="14">
        <v>30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1798</v>
      </c>
      <c r="B7334" s="12">
        <v>280</v>
      </c>
      <c r="C7334" s="12">
        <v>170</v>
      </c>
      <c r="D7334" s="12" t="s">
        <v>1788</v>
      </c>
      <c r="E7334" s="12">
        <v>20</v>
      </c>
      <c r="F7334" s="12">
        <v>7</v>
      </c>
      <c r="G7334" s="14">
        <v>30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1798</v>
      </c>
      <c r="B7335" s="12">
        <v>280</v>
      </c>
      <c r="C7335" s="12">
        <v>170</v>
      </c>
      <c r="D7335" s="12" t="s">
        <v>1182</v>
      </c>
      <c r="E7335" s="12">
        <v>20</v>
      </c>
      <c r="F7335" s="12">
        <v>7</v>
      </c>
      <c r="G7335" s="14">
        <v>30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1798</v>
      </c>
      <c r="B7336" s="12">
        <v>280</v>
      </c>
      <c r="C7336" s="12">
        <v>170</v>
      </c>
      <c r="D7336" s="12" t="s">
        <v>1790</v>
      </c>
      <c r="E7336" s="12">
        <v>20</v>
      </c>
      <c r="F7336" s="12">
        <v>7</v>
      </c>
      <c r="G7336" s="14">
        <v>30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1798</v>
      </c>
      <c r="B7337" s="12">
        <v>280</v>
      </c>
      <c r="C7337" s="12">
        <v>170</v>
      </c>
      <c r="D7337" s="12" t="s">
        <v>1794</v>
      </c>
      <c r="E7337" s="12">
        <v>20</v>
      </c>
      <c r="F7337" s="12">
        <v>7</v>
      </c>
      <c r="G7337" s="14">
        <v>30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1798</v>
      </c>
      <c r="B7338" s="12">
        <v>280</v>
      </c>
      <c r="C7338" s="12">
        <v>170</v>
      </c>
      <c r="D7338" s="12" t="s">
        <v>1189</v>
      </c>
      <c r="E7338" s="12">
        <v>20</v>
      </c>
      <c r="F7338" s="12">
        <v>7</v>
      </c>
      <c r="G7338" s="14">
        <v>30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1798</v>
      </c>
      <c r="B7339" s="12">
        <v>280</v>
      </c>
      <c r="C7339" s="12">
        <v>170</v>
      </c>
      <c r="D7339" s="12" t="s">
        <v>1791</v>
      </c>
      <c r="E7339" s="12">
        <v>20</v>
      </c>
      <c r="F7339" s="12">
        <v>7</v>
      </c>
      <c r="G7339" s="14">
        <v>30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1798</v>
      </c>
      <c r="B7340" s="12">
        <v>330</v>
      </c>
      <c r="C7340" s="12">
        <v>120</v>
      </c>
      <c r="D7340" s="12" t="s">
        <v>1788</v>
      </c>
      <c r="E7340" s="12">
        <v>20</v>
      </c>
      <c r="F7340" s="12">
        <v>7</v>
      </c>
      <c r="G7340" s="14">
        <v>30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1" spans="1:14">
      <c r="A7341" s="11" t="s">
        <v>1798</v>
      </c>
      <c r="B7341" s="12">
        <v>330</v>
      </c>
      <c r="C7341" s="12">
        <v>120</v>
      </c>
      <c r="D7341" s="12" t="s">
        <v>1182</v>
      </c>
      <c r="E7341" s="12">
        <v>20</v>
      </c>
      <c r="F7341" s="12">
        <v>7</v>
      </c>
      <c r="G7341" s="14">
        <v>30</v>
      </c>
      <c r="H7341" s="12">
        <v>0</v>
      </c>
      <c r="I7341" s="12">
        <v>246</v>
      </c>
      <c r="J7341" s="12">
        <v>0</v>
      </c>
      <c r="K7341" s="12">
        <v>0</v>
      </c>
      <c r="L7341" s="12">
        <v>0</v>
      </c>
      <c r="M7341" s="12">
        <v>0</v>
      </c>
      <c r="N7341" s="12">
        <v>0</v>
      </c>
    </row>
    <row r="7342" spans="1:14">
      <c r="A7342" s="11" t="s">
        <v>1798</v>
      </c>
      <c r="B7342" s="12">
        <v>330</v>
      </c>
      <c r="C7342" s="12">
        <v>120</v>
      </c>
      <c r="D7342" s="12" t="s">
        <v>1790</v>
      </c>
      <c r="E7342" s="12">
        <v>20</v>
      </c>
      <c r="F7342" s="12">
        <v>7</v>
      </c>
      <c r="G7342" s="14">
        <v>30</v>
      </c>
      <c r="H7342" s="12">
        <v>0</v>
      </c>
      <c r="I7342" s="12">
        <v>246</v>
      </c>
      <c r="J7342" s="12">
        <v>0</v>
      </c>
      <c r="K7342" s="12">
        <v>0</v>
      </c>
      <c r="L7342" s="12">
        <v>0</v>
      </c>
      <c r="M7342" s="12">
        <v>0</v>
      </c>
      <c r="N7342" s="12">
        <v>0</v>
      </c>
    </row>
    <row r="7343" spans="1:14">
      <c r="A7343" s="11" t="s">
        <v>1798</v>
      </c>
      <c r="B7343" s="12">
        <v>330</v>
      </c>
      <c r="C7343" s="12">
        <v>120</v>
      </c>
      <c r="D7343" s="12" t="s">
        <v>1794</v>
      </c>
      <c r="E7343" s="12">
        <v>20</v>
      </c>
      <c r="F7343" s="12">
        <v>7</v>
      </c>
      <c r="G7343" s="14">
        <v>30</v>
      </c>
      <c r="H7343" s="12">
        <v>0</v>
      </c>
      <c r="I7343" s="12">
        <v>246</v>
      </c>
      <c r="J7343" s="12">
        <v>0</v>
      </c>
      <c r="K7343" s="12">
        <v>0</v>
      </c>
      <c r="L7343" s="12">
        <v>0</v>
      </c>
      <c r="M7343" s="12">
        <v>0</v>
      </c>
      <c r="N7343" s="12">
        <v>0</v>
      </c>
    </row>
    <row r="7344" spans="1:14">
      <c r="A7344" s="11" t="s">
        <v>1798</v>
      </c>
      <c r="B7344" s="12">
        <v>330</v>
      </c>
      <c r="C7344" s="12">
        <v>120</v>
      </c>
      <c r="D7344" s="12" t="s">
        <v>1189</v>
      </c>
      <c r="E7344" s="12">
        <v>20</v>
      </c>
      <c r="F7344" s="12">
        <v>7</v>
      </c>
      <c r="G7344" s="14">
        <v>30</v>
      </c>
      <c r="H7344" s="12">
        <v>0</v>
      </c>
      <c r="I7344" s="12">
        <v>246</v>
      </c>
      <c r="J7344" s="12">
        <v>0</v>
      </c>
      <c r="K7344" s="12">
        <v>0</v>
      </c>
      <c r="L7344" s="12">
        <v>0</v>
      </c>
      <c r="M7344" s="12">
        <v>0</v>
      </c>
      <c r="N7344" s="12">
        <v>0</v>
      </c>
    </row>
    <row r="7345" spans="1:14">
      <c r="A7345" s="11" t="s">
        <v>1798</v>
      </c>
      <c r="B7345" s="12">
        <v>330</v>
      </c>
      <c r="C7345" s="12">
        <v>120</v>
      </c>
      <c r="D7345" s="12" t="s">
        <v>1791</v>
      </c>
      <c r="E7345" s="12">
        <v>20</v>
      </c>
      <c r="F7345" s="12">
        <v>7</v>
      </c>
      <c r="G7345" s="14">
        <v>30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7" spans="1:14">
      <c r="A7347" s="11" t="s">
        <v>1799</v>
      </c>
    </row>
    <row r="7348" spans="1:14">
      <c r="A7348" s="11" t="s">
        <v>1800</v>
      </c>
      <c r="B7348" s="12">
        <v>200</v>
      </c>
      <c r="C7348" s="12">
        <v>100</v>
      </c>
      <c r="D7348" s="12" t="s">
        <v>1789</v>
      </c>
      <c r="E7348" s="12">
        <v>200</v>
      </c>
      <c r="F7348" s="12">
        <v>15</v>
      </c>
      <c r="G7348" s="12">
        <v>80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1800</v>
      </c>
      <c r="B7349" s="12">
        <v>200</v>
      </c>
      <c r="C7349" s="12">
        <v>100</v>
      </c>
      <c r="D7349" s="12" t="s">
        <v>1183</v>
      </c>
      <c r="E7349" s="12">
        <v>200</v>
      </c>
      <c r="F7349" s="12">
        <v>5</v>
      </c>
      <c r="G7349" s="12">
        <v>80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1800</v>
      </c>
      <c r="B7350" s="12">
        <v>200</v>
      </c>
      <c r="C7350" s="12">
        <v>100</v>
      </c>
      <c r="D7350" s="12" t="s">
        <v>1790</v>
      </c>
      <c r="E7350" s="12">
        <v>200</v>
      </c>
      <c r="F7350" s="12">
        <v>15</v>
      </c>
      <c r="G7350" s="12">
        <v>80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1800</v>
      </c>
      <c r="B7351" s="12">
        <v>200</v>
      </c>
      <c r="C7351" s="12">
        <v>100</v>
      </c>
      <c r="D7351" s="12" t="s">
        <v>1185</v>
      </c>
      <c r="E7351" s="12">
        <v>200</v>
      </c>
      <c r="F7351" s="12">
        <v>5</v>
      </c>
      <c r="G7351" s="12">
        <v>80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1800</v>
      </c>
      <c r="B7352" s="12">
        <v>200</v>
      </c>
      <c r="C7352" s="12">
        <v>100</v>
      </c>
      <c r="D7352" s="12" t="s">
        <v>1794</v>
      </c>
      <c r="E7352" s="12">
        <v>250</v>
      </c>
      <c r="F7352" s="12">
        <v>40</v>
      </c>
      <c r="G7352" s="12">
        <v>80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3" spans="1:14">
      <c r="A7353" s="11" t="s">
        <v>1800</v>
      </c>
      <c r="B7353" s="12">
        <v>200</v>
      </c>
      <c r="C7353" s="12">
        <v>100</v>
      </c>
      <c r="D7353" s="12" t="s">
        <v>1801</v>
      </c>
      <c r="E7353" s="12">
        <v>250</v>
      </c>
      <c r="F7353" s="12">
        <v>40</v>
      </c>
      <c r="G7353" s="12">
        <v>80</v>
      </c>
      <c r="H7353" s="12">
        <v>0</v>
      </c>
      <c r="I7353" s="12">
        <v>246</v>
      </c>
      <c r="J7353" s="12">
        <v>0</v>
      </c>
      <c r="K7353" s="12">
        <v>0</v>
      </c>
      <c r="L7353" s="12">
        <v>0</v>
      </c>
      <c r="M7353" s="12">
        <v>0</v>
      </c>
      <c r="N7353" s="12">
        <v>0</v>
      </c>
    </row>
    <row r="7354" spans="1:14">
      <c r="A7354" s="11" t="s">
        <v>1800</v>
      </c>
      <c r="B7354" s="12">
        <v>200</v>
      </c>
      <c r="C7354" s="12">
        <v>100</v>
      </c>
      <c r="D7354" s="12" t="s">
        <v>1791</v>
      </c>
      <c r="E7354" s="12">
        <v>250</v>
      </c>
      <c r="F7354" s="12">
        <v>40</v>
      </c>
      <c r="G7354" s="12">
        <v>80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5" spans="1:14">
      <c r="A7355" s="11" t="s">
        <v>1800</v>
      </c>
      <c r="B7355" s="12">
        <v>100</v>
      </c>
      <c r="C7355" s="12">
        <v>100</v>
      </c>
      <c r="D7355" s="12" t="s">
        <v>1187</v>
      </c>
      <c r="E7355" s="12">
        <v>250</v>
      </c>
      <c r="F7355" s="12">
        <v>5</v>
      </c>
      <c r="G7355" s="12">
        <v>80</v>
      </c>
      <c r="H7355" s="12">
        <v>0</v>
      </c>
      <c r="I7355" s="12">
        <v>246</v>
      </c>
      <c r="J7355" s="12">
        <v>0</v>
      </c>
      <c r="K7355" s="12">
        <v>0</v>
      </c>
      <c r="L7355" s="12">
        <v>0</v>
      </c>
      <c r="M7355" s="12">
        <v>0</v>
      </c>
      <c r="N7355" s="12">
        <v>0</v>
      </c>
    </row>
    <row r="7356" spans="1:14">
      <c r="A7356" s="11" t="s">
        <v>1800</v>
      </c>
      <c r="B7356" s="12">
        <v>100</v>
      </c>
      <c r="C7356" s="12">
        <v>100</v>
      </c>
      <c r="D7356" s="12" t="s">
        <v>1190</v>
      </c>
      <c r="E7356" s="12">
        <v>250</v>
      </c>
      <c r="F7356" s="12">
        <v>5</v>
      </c>
      <c r="G7356" s="12">
        <v>80</v>
      </c>
      <c r="H7356" s="12">
        <v>0</v>
      </c>
      <c r="I7356" s="12">
        <v>246</v>
      </c>
      <c r="J7356" s="12">
        <v>0</v>
      </c>
      <c r="K7356" s="12">
        <v>0</v>
      </c>
      <c r="L7356" s="12">
        <v>0</v>
      </c>
      <c r="M7356" s="12">
        <v>0</v>
      </c>
      <c r="N7356" s="12">
        <v>0</v>
      </c>
    </row>
    <row r="7357" spans="1:14">
      <c r="A7357" s="11" t="s">
        <v>1800</v>
      </c>
      <c r="B7357" s="12">
        <v>100</v>
      </c>
      <c r="C7357" s="12">
        <v>100</v>
      </c>
      <c r="D7357" s="12" t="s">
        <v>1193</v>
      </c>
      <c r="E7357" s="12">
        <v>250</v>
      </c>
      <c r="F7357" s="12">
        <v>5</v>
      </c>
      <c r="G7357" s="12">
        <v>80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9" spans="1:14">
      <c r="A7359" s="11" t="s">
        <v>1800</v>
      </c>
      <c r="B7359" s="12">
        <v>160</v>
      </c>
      <c r="C7359" s="12">
        <v>150</v>
      </c>
      <c r="D7359" s="12" t="s">
        <v>1789</v>
      </c>
      <c r="E7359" s="12">
        <v>20</v>
      </c>
      <c r="F7359" s="12">
        <v>7</v>
      </c>
      <c r="G7359" s="14">
        <v>30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1800</v>
      </c>
      <c r="B7360" s="12">
        <v>160</v>
      </c>
      <c r="C7360" s="12">
        <v>150</v>
      </c>
      <c r="D7360" s="12" t="s">
        <v>1790</v>
      </c>
      <c r="E7360" s="12">
        <v>20</v>
      </c>
      <c r="F7360" s="12">
        <v>7</v>
      </c>
      <c r="G7360" s="14">
        <v>30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1800</v>
      </c>
      <c r="B7361" s="12">
        <v>160</v>
      </c>
      <c r="C7361" s="12">
        <v>150</v>
      </c>
      <c r="D7361" s="12" t="s">
        <v>1794</v>
      </c>
      <c r="E7361" s="12">
        <v>20</v>
      </c>
      <c r="F7361" s="12">
        <v>7</v>
      </c>
      <c r="G7361" s="14">
        <v>30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1800</v>
      </c>
      <c r="B7362" s="12">
        <v>160</v>
      </c>
      <c r="C7362" s="12">
        <v>150</v>
      </c>
      <c r="D7362" s="12" t="s">
        <v>1801</v>
      </c>
      <c r="E7362" s="12">
        <v>20</v>
      </c>
      <c r="F7362" s="12">
        <v>7</v>
      </c>
      <c r="G7362" s="14">
        <v>30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1800</v>
      </c>
      <c r="B7363" s="12">
        <v>160</v>
      </c>
      <c r="C7363" s="12">
        <v>150</v>
      </c>
      <c r="D7363" s="12" t="s">
        <v>1791</v>
      </c>
      <c r="E7363" s="12">
        <v>20</v>
      </c>
      <c r="F7363" s="12">
        <v>7</v>
      </c>
      <c r="G7363" s="14">
        <v>30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1800</v>
      </c>
      <c r="B7364" s="12">
        <v>100</v>
      </c>
      <c r="C7364" s="12">
        <v>125</v>
      </c>
      <c r="D7364" s="12" t="s">
        <v>1789</v>
      </c>
      <c r="E7364" s="12">
        <v>20</v>
      </c>
      <c r="F7364" s="12">
        <v>7</v>
      </c>
      <c r="G7364" s="14">
        <v>30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1800</v>
      </c>
      <c r="B7365" s="12">
        <v>100</v>
      </c>
      <c r="C7365" s="12">
        <v>125</v>
      </c>
      <c r="D7365" s="12" t="s">
        <v>1790</v>
      </c>
      <c r="E7365" s="12">
        <v>20</v>
      </c>
      <c r="F7365" s="12">
        <v>7</v>
      </c>
      <c r="G7365" s="14">
        <v>30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1800</v>
      </c>
      <c r="B7366" s="12">
        <v>100</v>
      </c>
      <c r="C7366" s="12">
        <v>125</v>
      </c>
      <c r="D7366" s="12" t="s">
        <v>1794</v>
      </c>
      <c r="E7366" s="12">
        <v>20</v>
      </c>
      <c r="F7366" s="12">
        <v>7</v>
      </c>
      <c r="G7366" s="14">
        <v>30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7" spans="1:14">
      <c r="A7367" s="11" t="s">
        <v>1800</v>
      </c>
      <c r="B7367" s="12">
        <v>100</v>
      </c>
      <c r="C7367" s="12">
        <v>125</v>
      </c>
      <c r="D7367" s="12" t="s">
        <v>1801</v>
      </c>
      <c r="E7367" s="12">
        <v>20</v>
      </c>
      <c r="F7367" s="12">
        <v>7</v>
      </c>
      <c r="G7367" s="14">
        <v>30</v>
      </c>
      <c r="H7367" s="12">
        <v>0</v>
      </c>
      <c r="I7367" s="12">
        <v>246</v>
      </c>
      <c r="J7367" s="12">
        <v>0</v>
      </c>
      <c r="K7367" s="12">
        <v>0</v>
      </c>
      <c r="L7367" s="12">
        <v>0</v>
      </c>
      <c r="M7367" s="12">
        <v>0</v>
      </c>
      <c r="N7367" s="12">
        <v>0</v>
      </c>
    </row>
    <row r="7368" spans="1:14">
      <c r="A7368" s="11" t="s">
        <v>1800</v>
      </c>
      <c r="B7368" s="12">
        <v>100</v>
      </c>
      <c r="C7368" s="12">
        <v>125</v>
      </c>
      <c r="D7368" s="12" t="s">
        <v>1791</v>
      </c>
      <c r="E7368" s="12">
        <v>20</v>
      </c>
      <c r="F7368" s="12">
        <v>7</v>
      </c>
      <c r="G7368" s="14">
        <v>30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1800</v>
      </c>
      <c r="B7369" s="12">
        <v>110</v>
      </c>
      <c r="C7369" s="12">
        <v>70</v>
      </c>
      <c r="D7369" s="12" t="s">
        <v>1789</v>
      </c>
      <c r="E7369" s="12">
        <v>20</v>
      </c>
      <c r="F7369" s="12">
        <v>7</v>
      </c>
      <c r="G7369" s="14">
        <v>30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1800</v>
      </c>
      <c r="B7370" s="12">
        <v>110</v>
      </c>
      <c r="C7370" s="12">
        <v>70</v>
      </c>
      <c r="D7370" s="12" t="s">
        <v>1790</v>
      </c>
      <c r="E7370" s="12">
        <v>20</v>
      </c>
      <c r="F7370" s="12">
        <v>7</v>
      </c>
      <c r="G7370" s="14">
        <v>30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1800</v>
      </c>
      <c r="B7371" s="12">
        <v>110</v>
      </c>
      <c r="C7371" s="12">
        <v>70</v>
      </c>
      <c r="D7371" s="12" t="s">
        <v>1794</v>
      </c>
      <c r="E7371" s="12">
        <v>20</v>
      </c>
      <c r="F7371" s="12">
        <v>7</v>
      </c>
      <c r="G7371" s="14">
        <v>30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1800</v>
      </c>
      <c r="B7372" s="12">
        <v>110</v>
      </c>
      <c r="C7372" s="12">
        <v>70</v>
      </c>
      <c r="D7372" s="12" t="s">
        <v>1801</v>
      </c>
      <c r="E7372" s="12">
        <v>20</v>
      </c>
      <c r="F7372" s="12">
        <v>7</v>
      </c>
      <c r="G7372" s="14">
        <v>30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1800</v>
      </c>
      <c r="B7373" s="12">
        <v>110</v>
      </c>
      <c r="C7373" s="12">
        <v>70</v>
      </c>
      <c r="D7373" s="12" t="s">
        <v>1791</v>
      </c>
      <c r="E7373" s="12">
        <v>20</v>
      </c>
      <c r="F7373" s="12">
        <v>7</v>
      </c>
      <c r="G7373" s="14">
        <v>30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1800</v>
      </c>
      <c r="B7374" s="12">
        <v>160</v>
      </c>
      <c r="C7374" s="12">
        <v>80</v>
      </c>
      <c r="D7374" s="12" t="s">
        <v>1789</v>
      </c>
      <c r="E7374" s="12">
        <v>20</v>
      </c>
      <c r="F7374" s="12">
        <v>7</v>
      </c>
      <c r="G7374" s="14">
        <v>30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1800</v>
      </c>
      <c r="B7375" s="12">
        <v>160</v>
      </c>
      <c r="C7375" s="12">
        <v>80</v>
      </c>
      <c r="D7375" s="12" t="s">
        <v>1790</v>
      </c>
      <c r="E7375" s="12">
        <v>20</v>
      </c>
      <c r="F7375" s="12">
        <v>7</v>
      </c>
      <c r="G7375" s="14">
        <v>30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1800</v>
      </c>
      <c r="B7376" s="12">
        <v>160</v>
      </c>
      <c r="C7376" s="12">
        <v>80</v>
      </c>
      <c r="D7376" s="12" t="s">
        <v>1794</v>
      </c>
      <c r="E7376" s="12">
        <v>20</v>
      </c>
      <c r="F7376" s="12">
        <v>7</v>
      </c>
      <c r="G7376" s="14">
        <v>30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1800</v>
      </c>
      <c r="B7377" s="12">
        <v>160</v>
      </c>
      <c r="C7377" s="12">
        <v>80</v>
      </c>
      <c r="D7377" s="12" t="s">
        <v>1801</v>
      </c>
      <c r="E7377" s="12">
        <v>20</v>
      </c>
      <c r="F7377" s="12">
        <v>7</v>
      </c>
      <c r="G7377" s="14">
        <v>30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1800</v>
      </c>
      <c r="B7378" s="12">
        <v>160</v>
      </c>
      <c r="C7378" s="12">
        <v>80</v>
      </c>
      <c r="D7378" s="12" t="s">
        <v>1791</v>
      </c>
      <c r="E7378" s="12">
        <v>20</v>
      </c>
      <c r="F7378" s="12">
        <v>7</v>
      </c>
      <c r="G7378" s="14">
        <v>30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1800</v>
      </c>
      <c r="B7379" s="12">
        <v>205</v>
      </c>
      <c r="C7379" s="12">
        <v>65</v>
      </c>
      <c r="D7379" s="12" t="s">
        <v>1789</v>
      </c>
      <c r="E7379" s="12">
        <v>20</v>
      </c>
      <c r="F7379" s="12">
        <v>7</v>
      </c>
      <c r="G7379" s="14">
        <v>30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1800</v>
      </c>
      <c r="B7380" s="12">
        <v>205</v>
      </c>
      <c r="C7380" s="12">
        <v>65</v>
      </c>
      <c r="D7380" s="12" t="s">
        <v>1790</v>
      </c>
      <c r="E7380" s="12">
        <v>20</v>
      </c>
      <c r="F7380" s="12">
        <v>7</v>
      </c>
      <c r="G7380" s="14">
        <v>30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1800</v>
      </c>
      <c r="B7381" s="12">
        <v>205</v>
      </c>
      <c r="C7381" s="12">
        <v>65</v>
      </c>
      <c r="D7381" s="12" t="s">
        <v>1794</v>
      </c>
      <c r="E7381" s="12">
        <v>20</v>
      </c>
      <c r="F7381" s="12">
        <v>7</v>
      </c>
      <c r="G7381" s="14">
        <v>30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1800</v>
      </c>
      <c r="B7382" s="12">
        <v>205</v>
      </c>
      <c r="C7382" s="12">
        <v>65</v>
      </c>
      <c r="D7382" s="12" t="s">
        <v>1801</v>
      </c>
      <c r="E7382" s="12">
        <v>20</v>
      </c>
      <c r="F7382" s="12">
        <v>7</v>
      </c>
      <c r="G7382" s="14">
        <v>30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1800</v>
      </c>
      <c r="B7383" s="12">
        <v>205</v>
      </c>
      <c r="C7383" s="12">
        <v>65</v>
      </c>
      <c r="D7383" s="12" t="s">
        <v>1791</v>
      </c>
      <c r="E7383" s="12">
        <v>20</v>
      </c>
      <c r="F7383" s="12">
        <v>7</v>
      </c>
      <c r="G7383" s="14">
        <v>30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1800</v>
      </c>
      <c r="B7384" s="12">
        <v>255</v>
      </c>
      <c r="C7384" s="12">
        <v>90</v>
      </c>
      <c r="D7384" s="12" t="s">
        <v>1789</v>
      </c>
      <c r="E7384" s="12">
        <v>20</v>
      </c>
      <c r="F7384" s="12">
        <v>7</v>
      </c>
      <c r="G7384" s="14">
        <v>30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1800</v>
      </c>
      <c r="B7385" s="12">
        <v>255</v>
      </c>
      <c r="C7385" s="12">
        <v>90</v>
      </c>
      <c r="D7385" s="12" t="s">
        <v>1790</v>
      </c>
      <c r="E7385" s="12">
        <v>20</v>
      </c>
      <c r="F7385" s="12">
        <v>7</v>
      </c>
      <c r="G7385" s="14">
        <v>30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1800</v>
      </c>
      <c r="B7386" s="12">
        <v>255</v>
      </c>
      <c r="C7386" s="12">
        <v>90</v>
      </c>
      <c r="D7386" s="12" t="s">
        <v>1794</v>
      </c>
      <c r="E7386" s="12">
        <v>20</v>
      </c>
      <c r="F7386" s="12">
        <v>7</v>
      </c>
      <c r="G7386" s="14">
        <v>30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1800</v>
      </c>
      <c r="B7387" s="12">
        <v>255</v>
      </c>
      <c r="C7387" s="12">
        <v>90</v>
      </c>
      <c r="D7387" s="12" t="s">
        <v>1801</v>
      </c>
      <c r="E7387" s="12">
        <v>20</v>
      </c>
      <c r="F7387" s="12">
        <v>7</v>
      </c>
      <c r="G7387" s="14">
        <v>30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1800</v>
      </c>
      <c r="B7388" s="12">
        <v>255</v>
      </c>
      <c r="C7388" s="12">
        <v>90</v>
      </c>
      <c r="D7388" s="12" t="s">
        <v>1791</v>
      </c>
      <c r="E7388" s="12">
        <v>20</v>
      </c>
      <c r="F7388" s="12">
        <v>7</v>
      </c>
      <c r="G7388" s="14">
        <v>30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1800</v>
      </c>
      <c r="B7389" s="12">
        <v>330</v>
      </c>
      <c r="C7389" s="12">
        <v>75</v>
      </c>
      <c r="D7389" s="12" t="s">
        <v>1789</v>
      </c>
      <c r="E7389" s="12">
        <v>20</v>
      </c>
      <c r="F7389" s="12">
        <v>7</v>
      </c>
      <c r="G7389" s="14">
        <v>30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1800</v>
      </c>
      <c r="B7390" s="12">
        <v>330</v>
      </c>
      <c r="C7390" s="12">
        <v>75</v>
      </c>
      <c r="D7390" s="12" t="s">
        <v>1790</v>
      </c>
      <c r="E7390" s="12">
        <v>20</v>
      </c>
      <c r="F7390" s="12">
        <v>7</v>
      </c>
      <c r="G7390" s="14">
        <v>30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1800</v>
      </c>
      <c r="B7391" s="12">
        <v>330</v>
      </c>
      <c r="C7391" s="12">
        <v>75</v>
      </c>
      <c r="D7391" s="12" t="s">
        <v>1794</v>
      </c>
      <c r="E7391" s="12">
        <v>20</v>
      </c>
      <c r="F7391" s="12">
        <v>7</v>
      </c>
      <c r="G7391" s="14">
        <v>30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1800</v>
      </c>
      <c r="B7392" s="12">
        <v>330</v>
      </c>
      <c r="C7392" s="12">
        <v>75</v>
      </c>
      <c r="D7392" s="12" t="s">
        <v>1801</v>
      </c>
      <c r="E7392" s="12">
        <v>20</v>
      </c>
      <c r="F7392" s="12">
        <v>7</v>
      </c>
      <c r="G7392" s="14">
        <v>30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1800</v>
      </c>
      <c r="B7393" s="12">
        <v>330</v>
      </c>
      <c r="C7393" s="12">
        <v>75</v>
      </c>
      <c r="D7393" s="12" t="s">
        <v>1791</v>
      </c>
      <c r="E7393" s="12">
        <v>20</v>
      </c>
      <c r="F7393" s="12">
        <v>7</v>
      </c>
      <c r="G7393" s="14">
        <v>30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1800</v>
      </c>
      <c r="B7394" s="12">
        <v>280</v>
      </c>
      <c r="C7394" s="12">
        <v>120</v>
      </c>
      <c r="D7394" s="12" t="s">
        <v>1789</v>
      </c>
      <c r="E7394" s="12">
        <v>20</v>
      </c>
      <c r="F7394" s="12">
        <v>7</v>
      </c>
      <c r="G7394" s="14">
        <v>30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1800</v>
      </c>
      <c r="B7395" s="12">
        <v>280</v>
      </c>
      <c r="C7395" s="12">
        <v>120</v>
      </c>
      <c r="D7395" s="12" t="s">
        <v>1790</v>
      </c>
      <c r="E7395" s="12">
        <v>20</v>
      </c>
      <c r="F7395" s="12">
        <v>7</v>
      </c>
      <c r="G7395" s="14">
        <v>30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1800</v>
      </c>
      <c r="B7396" s="12">
        <v>280</v>
      </c>
      <c r="C7396" s="12">
        <v>120</v>
      </c>
      <c r="D7396" s="12" t="s">
        <v>1794</v>
      </c>
      <c r="E7396" s="12">
        <v>20</v>
      </c>
      <c r="F7396" s="12">
        <v>7</v>
      </c>
      <c r="G7396" s="14">
        <v>30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1800</v>
      </c>
      <c r="B7397" s="12">
        <v>280</v>
      </c>
      <c r="C7397" s="12">
        <v>120</v>
      </c>
      <c r="D7397" s="12" t="s">
        <v>1801</v>
      </c>
      <c r="E7397" s="12">
        <v>20</v>
      </c>
      <c r="F7397" s="12">
        <v>7</v>
      </c>
      <c r="G7397" s="14">
        <v>30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1800</v>
      </c>
      <c r="B7398" s="12">
        <v>280</v>
      </c>
      <c r="C7398" s="12">
        <v>120</v>
      </c>
      <c r="D7398" s="12" t="s">
        <v>1791</v>
      </c>
      <c r="E7398" s="12">
        <v>20</v>
      </c>
      <c r="F7398" s="12">
        <v>7</v>
      </c>
      <c r="G7398" s="14">
        <v>30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399" spans="1:14">
      <c r="A7399" s="11" t="s">
        <v>1800</v>
      </c>
      <c r="B7399" s="12">
        <v>320</v>
      </c>
      <c r="C7399" s="12">
        <v>150</v>
      </c>
      <c r="D7399" s="12" t="s">
        <v>1789</v>
      </c>
      <c r="E7399" s="12">
        <v>20</v>
      </c>
      <c r="F7399" s="12">
        <v>7</v>
      </c>
      <c r="G7399" s="14">
        <v>30</v>
      </c>
      <c r="H7399" s="12">
        <v>0</v>
      </c>
      <c r="I7399" s="12">
        <v>246</v>
      </c>
      <c r="J7399" s="12">
        <v>0</v>
      </c>
      <c r="K7399" s="12">
        <v>0</v>
      </c>
      <c r="L7399" s="12">
        <v>0</v>
      </c>
      <c r="M7399" s="12">
        <v>0</v>
      </c>
      <c r="N7399" s="12">
        <v>0</v>
      </c>
    </row>
    <row r="7400" spans="1:14">
      <c r="A7400" s="11" t="s">
        <v>1800</v>
      </c>
      <c r="B7400" s="12">
        <v>320</v>
      </c>
      <c r="C7400" s="12">
        <v>150</v>
      </c>
      <c r="D7400" s="12" t="s">
        <v>1790</v>
      </c>
      <c r="E7400" s="12">
        <v>20</v>
      </c>
      <c r="F7400" s="12">
        <v>7</v>
      </c>
      <c r="G7400" s="14">
        <v>30</v>
      </c>
      <c r="H7400" s="12">
        <v>0</v>
      </c>
      <c r="I7400" s="12">
        <v>246</v>
      </c>
      <c r="J7400" s="12">
        <v>0</v>
      </c>
      <c r="K7400" s="12">
        <v>0</v>
      </c>
      <c r="L7400" s="12">
        <v>0</v>
      </c>
      <c r="M7400" s="12">
        <v>0</v>
      </c>
      <c r="N7400" s="12">
        <v>0</v>
      </c>
    </row>
    <row r="7401" spans="1:14">
      <c r="A7401" s="11" t="s">
        <v>1800</v>
      </c>
      <c r="B7401" s="12">
        <v>320</v>
      </c>
      <c r="C7401" s="12">
        <v>150</v>
      </c>
      <c r="D7401" s="12" t="s">
        <v>1794</v>
      </c>
      <c r="E7401" s="12">
        <v>20</v>
      </c>
      <c r="F7401" s="12">
        <v>7</v>
      </c>
      <c r="G7401" s="14">
        <v>30</v>
      </c>
      <c r="H7401" s="12">
        <v>0</v>
      </c>
      <c r="I7401" s="12">
        <v>246</v>
      </c>
      <c r="J7401" s="12">
        <v>0</v>
      </c>
      <c r="K7401" s="12">
        <v>0</v>
      </c>
      <c r="L7401" s="12">
        <v>0</v>
      </c>
      <c r="M7401" s="12">
        <v>0</v>
      </c>
      <c r="N7401" s="12">
        <v>0</v>
      </c>
    </row>
    <row r="7402" spans="1:14">
      <c r="A7402" s="11" t="s">
        <v>1800</v>
      </c>
      <c r="B7402" s="12">
        <v>320</v>
      </c>
      <c r="C7402" s="12">
        <v>150</v>
      </c>
      <c r="D7402" s="12" t="s">
        <v>1801</v>
      </c>
      <c r="E7402" s="12">
        <v>20</v>
      </c>
      <c r="F7402" s="12">
        <v>7</v>
      </c>
      <c r="G7402" s="14">
        <v>30</v>
      </c>
      <c r="H7402" s="12">
        <v>0</v>
      </c>
      <c r="I7402" s="12">
        <v>246</v>
      </c>
      <c r="J7402" s="12">
        <v>0</v>
      </c>
      <c r="K7402" s="12">
        <v>0</v>
      </c>
      <c r="L7402" s="12">
        <v>0</v>
      </c>
      <c r="M7402" s="12">
        <v>0</v>
      </c>
      <c r="N7402" s="12">
        <v>0</v>
      </c>
    </row>
    <row r="7403" spans="1:14">
      <c r="A7403" s="11" t="s">
        <v>1800</v>
      </c>
      <c r="B7403" s="12">
        <v>320</v>
      </c>
      <c r="C7403" s="12">
        <v>150</v>
      </c>
      <c r="D7403" s="12" t="s">
        <v>1791</v>
      </c>
      <c r="E7403" s="12">
        <v>20</v>
      </c>
      <c r="F7403" s="12">
        <v>7</v>
      </c>
      <c r="G7403" s="14">
        <v>30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5" spans="1:14">
      <c r="A7405" s="11" t="s">
        <v>1802</v>
      </c>
    </row>
    <row r="7406" spans="1:14">
      <c r="A7406" s="11" t="s">
        <v>1803</v>
      </c>
      <c r="B7406" s="12">
        <v>100</v>
      </c>
      <c r="C7406" s="12">
        <v>250</v>
      </c>
      <c r="D7406" s="12" t="s">
        <v>1794</v>
      </c>
      <c r="E7406" s="12">
        <v>250</v>
      </c>
      <c r="F7406" s="12">
        <v>60</v>
      </c>
      <c r="G7406" s="12">
        <v>80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1803</v>
      </c>
      <c r="B7407" s="12">
        <v>100</v>
      </c>
      <c r="C7407" s="12">
        <v>250</v>
      </c>
      <c r="D7407" s="12" t="s">
        <v>1187</v>
      </c>
      <c r="E7407" s="12">
        <v>250</v>
      </c>
      <c r="F7407" s="12">
        <v>5</v>
      </c>
      <c r="G7407" s="12">
        <v>80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1803</v>
      </c>
      <c r="B7408" s="12">
        <v>100</v>
      </c>
      <c r="C7408" s="12">
        <v>250</v>
      </c>
      <c r="D7408" s="12" t="s">
        <v>1189</v>
      </c>
      <c r="E7408" s="12">
        <v>250</v>
      </c>
      <c r="F7408" s="12">
        <v>60</v>
      </c>
      <c r="G7408" s="12">
        <v>80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1803</v>
      </c>
      <c r="B7409" s="12">
        <v>100</v>
      </c>
      <c r="C7409" s="12">
        <v>250</v>
      </c>
      <c r="D7409" s="12" t="s">
        <v>1190</v>
      </c>
      <c r="E7409" s="12">
        <v>250</v>
      </c>
      <c r="F7409" s="12">
        <v>5</v>
      </c>
      <c r="G7409" s="12">
        <v>80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0" spans="1:14">
      <c r="A7410" s="11" t="s">
        <v>1803</v>
      </c>
      <c r="B7410" s="12">
        <v>100</v>
      </c>
      <c r="C7410" s="12">
        <v>250</v>
      </c>
      <c r="D7410" s="12" t="s">
        <v>1791</v>
      </c>
      <c r="E7410" s="12">
        <v>250</v>
      </c>
      <c r="F7410" s="12">
        <v>60</v>
      </c>
      <c r="G7410" s="12">
        <v>80</v>
      </c>
      <c r="H7410" s="12">
        <v>0</v>
      </c>
      <c r="I7410" s="12">
        <v>246</v>
      </c>
      <c r="J7410" s="12">
        <v>0</v>
      </c>
      <c r="K7410" s="12">
        <v>0</v>
      </c>
      <c r="L7410" s="12">
        <v>0</v>
      </c>
      <c r="M7410" s="12">
        <v>0</v>
      </c>
      <c r="N7410" s="12">
        <v>0</v>
      </c>
    </row>
    <row r="7411" spans="1:14">
      <c r="A7411" s="11" t="s">
        <v>1803</v>
      </c>
      <c r="B7411" s="12">
        <v>100</v>
      </c>
      <c r="C7411" s="12">
        <v>250</v>
      </c>
      <c r="D7411" s="12" t="s">
        <v>1193</v>
      </c>
      <c r="E7411" s="12">
        <v>250</v>
      </c>
      <c r="F7411" s="12">
        <v>5</v>
      </c>
      <c r="G7411" s="12">
        <v>80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2" spans="1:14">
      <c r="A7412" s="11" t="s">
        <v>1803</v>
      </c>
      <c r="B7412" s="12">
        <v>100</v>
      </c>
      <c r="C7412" s="12">
        <v>250</v>
      </c>
      <c r="D7412" s="12" t="s">
        <v>1188</v>
      </c>
      <c r="E7412" s="12">
        <v>250</v>
      </c>
      <c r="F7412" s="12">
        <v>10</v>
      </c>
      <c r="G7412" s="12">
        <v>80</v>
      </c>
      <c r="H7412" s="12">
        <v>0</v>
      </c>
      <c r="I7412" s="12">
        <v>246</v>
      </c>
      <c r="J7412" s="12">
        <v>0</v>
      </c>
      <c r="K7412" s="12">
        <v>0</v>
      </c>
      <c r="L7412" s="12">
        <v>0</v>
      </c>
      <c r="M7412" s="12">
        <v>0</v>
      </c>
      <c r="N7412" s="12">
        <v>0</v>
      </c>
    </row>
    <row r="7413" spans="1:14">
      <c r="A7413" s="11" t="s">
        <v>1803</v>
      </c>
      <c r="B7413" s="12">
        <v>100</v>
      </c>
      <c r="C7413" s="12">
        <v>250</v>
      </c>
      <c r="D7413" s="12" t="s">
        <v>1191</v>
      </c>
      <c r="E7413" s="12">
        <v>250</v>
      </c>
      <c r="F7413" s="12">
        <v>10</v>
      </c>
      <c r="G7413" s="12">
        <v>80</v>
      </c>
      <c r="H7413" s="12">
        <v>0</v>
      </c>
      <c r="I7413" s="12">
        <v>246</v>
      </c>
      <c r="J7413" s="12">
        <v>0</v>
      </c>
      <c r="K7413" s="12">
        <v>0</v>
      </c>
      <c r="L7413" s="12">
        <v>0</v>
      </c>
      <c r="M7413" s="12">
        <v>0</v>
      </c>
      <c r="N7413" s="12">
        <v>0</v>
      </c>
    </row>
    <row r="7414" spans="1:14">
      <c r="A7414" s="11" t="s">
        <v>1803</v>
      </c>
      <c r="B7414" s="12">
        <v>100</v>
      </c>
      <c r="C7414" s="12">
        <v>250</v>
      </c>
      <c r="D7414" s="12" t="s">
        <v>1194</v>
      </c>
      <c r="E7414" s="12">
        <v>250</v>
      </c>
      <c r="F7414" s="12">
        <v>10</v>
      </c>
      <c r="G7414" s="12">
        <v>80</v>
      </c>
      <c r="H7414" s="12">
        <v>0</v>
      </c>
      <c r="I7414" s="12">
        <v>246</v>
      </c>
      <c r="J7414" s="12">
        <v>0</v>
      </c>
      <c r="K7414" s="12">
        <v>0</v>
      </c>
      <c r="L7414" s="12">
        <v>0</v>
      </c>
      <c r="M7414" s="12">
        <v>0</v>
      </c>
      <c r="N7414" s="12">
        <v>0</v>
      </c>
    </row>
    <row r="7416" spans="1:14">
      <c r="A7416" s="11" t="s">
        <v>1803</v>
      </c>
      <c r="B7416" s="12">
        <v>90</v>
      </c>
      <c r="C7416" s="12">
        <v>410</v>
      </c>
      <c r="D7416" s="12" t="s">
        <v>1794</v>
      </c>
      <c r="E7416" s="12">
        <v>20</v>
      </c>
      <c r="F7416" s="12">
        <v>7</v>
      </c>
      <c r="G7416" s="14">
        <v>30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1803</v>
      </c>
      <c r="B7417" s="12">
        <v>90</v>
      </c>
      <c r="C7417" s="12">
        <v>410</v>
      </c>
      <c r="D7417" s="12" t="s">
        <v>1189</v>
      </c>
      <c r="E7417" s="12">
        <v>20</v>
      </c>
      <c r="F7417" s="12">
        <v>7</v>
      </c>
      <c r="G7417" s="14">
        <v>30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1803</v>
      </c>
      <c r="B7418" s="12">
        <v>90</v>
      </c>
      <c r="C7418" s="12">
        <v>410</v>
      </c>
      <c r="D7418" s="12" t="s">
        <v>1791</v>
      </c>
      <c r="E7418" s="12">
        <v>20</v>
      </c>
      <c r="F7418" s="12">
        <v>7</v>
      </c>
      <c r="G7418" s="14">
        <v>30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1803</v>
      </c>
      <c r="B7419" s="12">
        <v>90</v>
      </c>
      <c r="C7419" s="12">
        <v>410</v>
      </c>
      <c r="D7419" s="12" t="s">
        <v>1188</v>
      </c>
      <c r="E7419" s="12">
        <v>20</v>
      </c>
      <c r="F7419" s="12">
        <v>1</v>
      </c>
      <c r="G7419" s="14">
        <v>30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1803</v>
      </c>
      <c r="B7420" s="12">
        <v>90</v>
      </c>
      <c r="C7420" s="12">
        <v>410</v>
      </c>
      <c r="D7420" s="12" t="s">
        <v>1191</v>
      </c>
      <c r="E7420" s="12">
        <v>20</v>
      </c>
      <c r="F7420" s="12">
        <v>1</v>
      </c>
      <c r="G7420" s="14">
        <v>30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1803</v>
      </c>
      <c r="B7421" s="12">
        <v>90</v>
      </c>
      <c r="C7421" s="12">
        <v>410</v>
      </c>
      <c r="D7421" s="12" t="s">
        <v>1194</v>
      </c>
      <c r="E7421" s="12">
        <v>20</v>
      </c>
      <c r="F7421" s="12">
        <v>1</v>
      </c>
      <c r="G7421" s="14">
        <v>30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1803</v>
      </c>
      <c r="B7422" s="12">
        <v>123</v>
      </c>
      <c r="C7422" s="12">
        <v>377</v>
      </c>
      <c r="D7422" s="12" t="s">
        <v>1794</v>
      </c>
      <c r="E7422" s="12">
        <v>30</v>
      </c>
      <c r="F7422" s="12">
        <v>10</v>
      </c>
      <c r="G7422" s="14">
        <v>30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1803</v>
      </c>
      <c r="B7423" s="12">
        <v>123</v>
      </c>
      <c r="C7423" s="12">
        <v>377</v>
      </c>
      <c r="D7423" s="12" t="s">
        <v>1189</v>
      </c>
      <c r="E7423" s="12">
        <v>30</v>
      </c>
      <c r="F7423" s="12">
        <v>10</v>
      </c>
      <c r="G7423" s="14">
        <v>30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4" spans="1:14">
      <c r="A7424" s="11" t="s">
        <v>1803</v>
      </c>
      <c r="B7424" s="12">
        <v>123</v>
      </c>
      <c r="C7424" s="12">
        <v>377</v>
      </c>
      <c r="D7424" s="12" t="s">
        <v>1791</v>
      </c>
      <c r="E7424" s="12">
        <v>30</v>
      </c>
      <c r="F7424" s="12">
        <v>10</v>
      </c>
      <c r="G7424" s="14">
        <v>30</v>
      </c>
      <c r="H7424" s="12">
        <v>0</v>
      </c>
      <c r="I7424" s="12">
        <v>246</v>
      </c>
      <c r="J7424" s="12">
        <v>0</v>
      </c>
      <c r="K7424" s="12">
        <v>0</v>
      </c>
      <c r="L7424" s="12">
        <v>0</v>
      </c>
      <c r="M7424" s="12">
        <v>0</v>
      </c>
      <c r="N7424" s="12">
        <v>0</v>
      </c>
    </row>
    <row r="7425" spans="1:14">
      <c r="A7425" s="11" t="s">
        <v>1803</v>
      </c>
      <c r="B7425" s="12">
        <v>123</v>
      </c>
      <c r="C7425" s="12">
        <v>377</v>
      </c>
      <c r="D7425" s="12" t="s">
        <v>1188</v>
      </c>
      <c r="E7425" s="12">
        <v>30</v>
      </c>
      <c r="F7425" s="12">
        <v>1</v>
      </c>
      <c r="G7425" s="14">
        <v>30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1803</v>
      </c>
      <c r="B7426" s="12">
        <v>123</v>
      </c>
      <c r="C7426" s="12">
        <v>377</v>
      </c>
      <c r="D7426" s="12" t="s">
        <v>1191</v>
      </c>
      <c r="E7426" s="12">
        <v>30</v>
      </c>
      <c r="F7426" s="12">
        <v>1</v>
      </c>
      <c r="G7426" s="14">
        <v>30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1803</v>
      </c>
      <c r="B7427" s="12">
        <v>123</v>
      </c>
      <c r="C7427" s="12">
        <v>377</v>
      </c>
      <c r="D7427" s="12" t="s">
        <v>1194</v>
      </c>
      <c r="E7427" s="12">
        <v>30</v>
      </c>
      <c r="F7427" s="12">
        <v>1</v>
      </c>
      <c r="G7427" s="14">
        <v>30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1803</v>
      </c>
      <c r="B7428" s="12">
        <v>60</v>
      </c>
      <c r="C7428" s="12">
        <v>340</v>
      </c>
      <c r="D7428" s="12" t="s">
        <v>1794</v>
      </c>
      <c r="E7428" s="12">
        <v>30</v>
      </c>
      <c r="F7428" s="12">
        <v>10</v>
      </c>
      <c r="G7428" s="14">
        <v>30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1803</v>
      </c>
      <c r="B7429" s="12">
        <v>60</v>
      </c>
      <c r="C7429" s="12">
        <v>340</v>
      </c>
      <c r="D7429" s="12" t="s">
        <v>1189</v>
      </c>
      <c r="E7429" s="12">
        <v>30</v>
      </c>
      <c r="F7429" s="12">
        <v>10</v>
      </c>
      <c r="G7429" s="14">
        <v>30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1803</v>
      </c>
      <c r="B7430" s="12">
        <v>60</v>
      </c>
      <c r="C7430" s="12">
        <v>340</v>
      </c>
      <c r="D7430" s="12" t="s">
        <v>1791</v>
      </c>
      <c r="E7430" s="12">
        <v>30</v>
      </c>
      <c r="F7430" s="12">
        <v>10</v>
      </c>
      <c r="G7430" s="14">
        <v>30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1803</v>
      </c>
      <c r="B7431" s="12">
        <v>60</v>
      </c>
      <c r="C7431" s="12">
        <v>340</v>
      </c>
      <c r="D7431" s="12" t="s">
        <v>1188</v>
      </c>
      <c r="E7431" s="12">
        <v>30</v>
      </c>
      <c r="F7431" s="12">
        <v>1</v>
      </c>
      <c r="G7431" s="14">
        <v>30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1803</v>
      </c>
      <c r="B7432" s="12">
        <v>60</v>
      </c>
      <c r="C7432" s="12">
        <v>340</v>
      </c>
      <c r="D7432" s="12" t="s">
        <v>1191</v>
      </c>
      <c r="E7432" s="12">
        <v>30</v>
      </c>
      <c r="F7432" s="12">
        <v>1</v>
      </c>
      <c r="G7432" s="14">
        <v>30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1803</v>
      </c>
      <c r="B7433" s="12">
        <v>60</v>
      </c>
      <c r="C7433" s="12">
        <v>340</v>
      </c>
      <c r="D7433" s="12" t="s">
        <v>1194</v>
      </c>
      <c r="E7433" s="12">
        <v>30</v>
      </c>
      <c r="F7433" s="12">
        <v>1</v>
      </c>
      <c r="G7433" s="14">
        <v>30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1803</v>
      </c>
      <c r="B7434" s="12">
        <v>44</v>
      </c>
      <c r="C7434" s="12">
        <v>286</v>
      </c>
      <c r="D7434" s="12" t="s">
        <v>1794</v>
      </c>
      <c r="E7434" s="12">
        <v>30</v>
      </c>
      <c r="F7434" s="12">
        <v>10</v>
      </c>
      <c r="G7434" s="14">
        <v>30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1803</v>
      </c>
      <c r="B7435" s="12">
        <v>44</v>
      </c>
      <c r="C7435" s="12">
        <v>286</v>
      </c>
      <c r="D7435" s="12" t="s">
        <v>1189</v>
      </c>
      <c r="E7435" s="12">
        <v>30</v>
      </c>
      <c r="F7435" s="12">
        <v>10</v>
      </c>
      <c r="G7435" s="14">
        <v>30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1803</v>
      </c>
      <c r="B7436" s="12">
        <v>44</v>
      </c>
      <c r="C7436" s="12">
        <v>286</v>
      </c>
      <c r="D7436" s="12" t="s">
        <v>1791</v>
      </c>
      <c r="E7436" s="12">
        <v>30</v>
      </c>
      <c r="F7436" s="12">
        <v>10</v>
      </c>
      <c r="G7436" s="14">
        <v>30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1803</v>
      </c>
      <c r="B7437" s="12">
        <v>44</v>
      </c>
      <c r="C7437" s="12">
        <v>286</v>
      </c>
      <c r="D7437" s="12" t="s">
        <v>1188</v>
      </c>
      <c r="E7437" s="12">
        <v>30</v>
      </c>
      <c r="F7437" s="12">
        <v>1</v>
      </c>
      <c r="G7437" s="14">
        <v>30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1803</v>
      </c>
      <c r="B7438" s="12">
        <v>44</v>
      </c>
      <c r="C7438" s="12">
        <v>286</v>
      </c>
      <c r="D7438" s="12" t="s">
        <v>1191</v>
      </c>
      <c r="E7438" s="12">
        <v>30</v>
      </c>
      <c r="F7438" s="12">
        <v>1</v>
      </c>
      <c r="G7438" s="14">
        <v>30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1803</v>
      </c>
      <c r="B7439" s="12">
        <v>44</v>
      </c>
      <c r="C7439" s="12">
        <v>286</v>
      </c>
      <c r="D7439" s="12" t="s">
        <v>1194</v>
      </c>
      <c r="E7439" s="12">
        <v>30</v>
      </c>
      <c r="F7439" s="12">
        <v>1</v>
      </c>
      <c r="G7439" s="14">
        <v>30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1803</v>
      </c>
      <c r="B7440" s="12">
        <v>50</v>
      </c>
      <c r="C7440" s="12">
        <v>226</v>
      </c>
      <c r="D7440" s="12" t="s">
        <v>1794</v>
      </c>
      <c r="E7440" s="12">
        <v>30</v>
      </c>
      <c r="F7440" s="12">
        <v>10</v>
      </c>
      <c r="G7440" s="14">
        <v>30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1803</v>
      </c>
      <c r="B7441" s="12">
        <v>50</v>
      </c>
      <c r="C7441" s="12">
        <v>226</v>
      </c>
      <c r="D7441" s="12" t="s">
        <v>1189</v>
      </c>
      <c r="E7441" s="12">
        <v>30</v>
      </c>
      <c r="F7441" s="12">
        <v>10</v>
      </c>
      <c r="G7441" s="14">
        <v>30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1803</v>
      </c>
      <c r="B7442" s="12">
        <v>50</v>
      </c>
      <c r="C7442" s="12">
        <v>226</v>
      </c>
      <c r="D7442" s="12" t="s">
        <v>1791</v>
      </c>
      <c r="E7442" s="12">
        <v>30</v>
      </c>
      <c r="F7442" s="12">
        <v>10</v>
      </c>
      <c r="G7442" s="14">
        <v>30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1803</v>
      </c>
      <c r="B7443" s="12">
        <v>50</v>
      </c>
      <c r="C7443" s="12">
        <v>226</v>
      </c>
      <c r="D7443" s="12" t="s">
        <v>1188</v>
      </c>
      <c r="E7443" s="12">
        <v>30</v>
      </c>
      <c r="F7443" s="12">
        <v>1</v>
      </c>
      <c r="G7443" s="14">
        <v>30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1803</v>
      </c>
      <c r="B7444" s="12">
        <v>50</v>
      </c>
      <c r="C7444" s="12">
        <v>226</v>
      </c>
      <c r="D7444" s="12" t="s">
        <v>1191</v>
      </c>
      <c r="E7444" s="12">
        <v>30</v>
      </c>
      <c r="F7444" s="12">
        <v>1</v>
      </c>
      <c r="G7444" s="14">
        <v>30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1803</v>
      </c>
      <c r="B7445" s="12">
        <v>50</v>
      </c>
      <c r="C7445" s="12">
        <v>226</v>
      </c>
      <c r="D7445" s="12" t="s">
        <v>1194</v>
      </c>
      <c r="E7445" s="12">
        <v>30</v>
      </c>
      <c r="F7445" s="12">
        <v>1</v>
      </c>
      <c r="G7445" s="14">
        <v>30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1803</v>
      </c>
      <c r="B7446" s="12">
        <v>40</v>
      </c>
      <c r="C7446" s="12">
        <v>160</v>
      </c>
      <c r="D7446" s="12" t="s">
        <v>1794</v>
      </c>
      <c r="E7446" s="12">
        <v>30</v>
      </c>
      <c r="F7446" s="12">
        <v>10</v>
      </c>
      <c r="G7446" s="14">
        <v>30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1803</v>
      </c>
      <c r="B7447" s="12">
        <v>40</v>
      </c>
      <c r="C7447" s="12">
        <v>160</v>
      </c>
      <c r="D7447" s="12" t="s">
        <v>1189</v>
      </c>
      <c r="E7447" s="12">
        <v>30</v>
      </c>
      <c r="F7447" s="12">
        <v>10</v>
      </c>
      <c r="G7447" s="14">
        <v>30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1803</v>
      </c>
      <c r="B7448" s="12">
        <v>40</v>
      </c>
      <c r="C7448" s="12">
        <v>160</v>
      </c>
      <c r="D7448" s="12" t="s">
        <v>1791</v>
      </c>
      <c r="E7448" s="12">
        <v>30</v>
      </c>
      <c r="F7448" s="12">
        <v>10</v>
      </c>
      <c r="G7448" s="14">
        <v>30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1803</v>
      </c>
      <c r="B7449" s="12">
        <v>40</v>
      </c>
      <c r="C7449" s="12">
        <v>160</v>
      </c>
      <c r="D7449" s="12" t="s">
        <v>1188</v>
      </c>
      <c r="E7449" s="12">
        <v>30</v>
      </c>
      <c r="F7449" s="12">
        <v>1</v>
      </c>
      <c r="G7449" s="14">
        <v>30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1803</v>
      </c>
      <c r="B7450" s="12">
        <v>40</v>
      </c>
      <c r="C7450" s="12">
        <v>160</v>
      </c>
      <c r="D7450" s="12" t="s">
        <v>1191</v>
      </c>
      <c r="E7450" s="12">
        <v>30</v>
      </c>
      <c r="F7450" s="12">
        <v>1</v>
      </c>
      <c r="G7450" s="14">
        <v>30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1803</v>
      </c>
      <c r="B7451" s="12">
        <v>40</v>
      </c>
      <c r="C7451" s="12">
        <v>160</v>
      </c>
      <c r="D7451" s="12" t="s">
        <v>1194</v>
      </c>
      <c r="E7451" s="12">
        <v>30</v>
      </c>
      <c r="F7451" s="12">
        <v>1</v>
      </c>
      <c r="G7451" s="14">
        <v>30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1803</v>
      </c>
      <c r="B7452" s="12">
        <v>55</v>
      </c>
      <c r="C7452" s="12">
        <v>75</v>
      </c>
      <c r="D7452" s="12" t="s">
        <v>1794</v>
      </c>
      <c r="E7452" s="12">
        <v>30</v>
      </c>
      <c r="F7452" s="12">
        <v>10</v>
      </c>
      <c r="G7452" s="14">
        <v>30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1803</v>
      </c>
      <c r="B7453" s="12">
        <v>55</v>
      </c>
      <c r="C7453" s="12">
        <v>75</v>
      </c>
      <c r="D7453" s="12" t="s">
        <v>1189</v>
      </c>
      <c r="E7453" s="12">
        <v>30</v>
      </c>
      <c r="F7453" s="12">
        <v>10</v>
      </c>
      <c r="G7453" s="14">
        <v>30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1803</v>
      </c>
      <c r="B7454" s="12">
        <v>55</v>
      </c>
      <c r="C7454" s="12">
        <v>75</v>
      </c>
      <c r="D7454" s="12" t="s">
        <v>1791</v>
      </c>
      <c r="E7454" s="12">
        <v>30</v>
      </c>
      <c r="F7454" s="12">
        <v>10</v>
      </c>
      <c r="G7454" s="14">
        <v>30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1803</v>
      </c>
      <c r="B7455" s="12">
        <v>55</v>
      </c>
      <c r="C7455" s="12">
        <v>75</v>
      </c>
      <c r="D7455" s="12" t="s">
        <v>1188</v>
      </c>
      <c r="E7455" s="12">
        <v>30</v>
      </c>
      <c r="F7455" s="12">
        <v>1</v>
      </c>
      <c r="G7455" s="14">
        <v>30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1803</v>
      </c>
      <c r="B7456" s="12">
        <v>55</v>
      </c>
      <c r="C7456" s="12">
        <v>75</v>
      </c>
      <c r="D7456" s="12" t="s">
        <v>1191</v>
      </c>
      <c r="E7456" s="12">
        <v>30</v>
      </c>
      <c r="F7456" s="12">
        <v>1</v>
      </c>
      <c r="G7456" s="14">
        <v>30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1803</v>
      </c>
      <c r="B7457" s="12">
        <v>55</v>
      </c>
      <c r="C7457" s="12">
        <v>75</v>
      </c>
      <c r="D7457" s="12" t="s">
        <v>1194</v>
      </c>
      <c r="E7457" s="12">
        <v>30</v>
      </c>
      <c r="F7457" s="12">
        <v>1</v>
      </c>
      <c r="G7457" s="14">
        <v>30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1803</v>
      </c>
      <c r="B7458" s="12">
        <v>150</v>
      </c>
      <c r="C7458" s="12">
        <v>190</v>
      </c>
      <c r="D7458" s="12" t="s">
        <v>1794</v>
      </c>
      <c r="E7458" s="12">
        <v>30</v>
      </c>
      <c r="F7458" s="12">
        <v>10</v>
      </c>
      <c r="G7458" s="14">
        <v>30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1803</v>
      </c>
      <c r="B7459" s="12">
        <v>150</v>
      </c>
      <c r="C7459" s="12">
        <v>190</v>
      </c>
      <c r="D7459" s="12" t="s">
        <v>1189</v>
      </c>
      <c r="E7459" s="12">
        <v>30</v>
      </c>
      <c r="F7459" s="12">
        <v>10</v>
      </c>
      <c r="G7459" s="14">
        <v>30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1803</v>
      </c>
      <c r="B7460" s="12">
        <v>150</v>
      </c>
      <c r="C7460" s="12">
        <v>190</v>
      </c>
      <c r="D7460" s="12" t="s">
        <v>1791</v>
      </c>
      <c r="E7460" s="12">
        <v>30</v>
      </c>
      <c r="F7460" s="12">
        <v>10</v>
      </c>
      <c r="G7460" s="14">
        <v>30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1803</v>
      </c>
      <c r="B7461" s="12">
        <v>150</v>
      </c>
      <c r="C7461" s="12">
        <v>190</v>
      </c>
      <c r="D7461" s="12" t="s">
        <v>1188</v>
      </c>
      <c r="E7461" s="12">
        <v>30</v>
      </c>
      <c r="F7461" s="12">
        <v>1</v>
      </c>
      <c r="G7461" s="14">
        <v>30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1803</v>
      </c>
      <c r="B7462" s="12">
        <v>150</v>
      </c>
      <c r="C7462" s="12">
        <v>190</v>
      </c>
      <c r="D7462" s="12" t="s">
        <v>1191</v>
      </c>
      <c r="E7462" s="12">
        <v>30</v>
      </c>
      <c r="F7462" s="12">
        <v>1</v>
      </c>
      <c r="G7462" s="14">
        <v>30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1803</v>
      </c>
      <c r="B7463" s="12">
        <v>150</v>
      </c>
      <c r="C7463" s="12">
        <v>190</v>
      </c>
      <c r="D7463" s="12" t="s">
        <v>1194</v>
      </c>
      <c r="E7463" s="12">
        <v>30</v>
      </c>
      <c r="F7463" s="12">
        <v>1</v>
      </c>
      <c r="G7463" s="14">
        <v>30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1803</v>
      </c>
      <c r="B7464" s="12">
        <v>160</v>
      </c>
      <c r="C7464" s="12">
        <v>350</v>
      </c>
      <c r="D7464" s="12" t="s">
        <v>1794</v>
      </c>
      <c r="E7464" s="12">
        <v>20</v>
      </c>
      <c r="F7464" s="12">
        <v>7</v>
      </c>
      <c r="G7464" s="14">
        <v>30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1803</v>
      </c>
      <c r="B7465" s="12">
        <v>160</v>
      </c>
      <c r="C7465" s="12">
        <v>350</v>
      </c>
      <c r="D7465" s="12" t="s">
        <v>1189</v>
      </c>
      <c r="E7465" s="12">
        <v>20</v>
      </c>
      <c r="F7465" s="12">
        <v>7</v>
      </c>
      <c r="G7465" s="14">
        <v>30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1803</v>
      </c>
      <c r="B7466" s="12">
        <v>160</v>
      </c>
      <c r="C7466" s="12">
        <v>350</v>
      </c>
      <c r="D7466" s="12" t="s">
        <v>1791</v>
      </c>
      <c r="E7466" s="12">
        <v>20</v>
      </c>
      <c r="F7466" s="12">
        <v>7</v>
      </c>
      <c r="G7466" s="14">
        <v>30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1803</v>
      </c>
      <c r="B7467" s="12">
        <v>160</v>
      </c>
      <c r="C7467" s="12">
        <v>350</v>
      </c>
      <c r="D7467" s="12" t="s">
        <v>1188</v>
      </c>
      <c r="E7467" s="12">
        <v>20</v>
      </c>
      <c r="F7467" s="12">
        <v>1</v>
      </c>
      <c r="G7467" s="14">
        <v>30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1803</v>
      </c>
      <c r="B7468" s="12">
        <v>160</v>
      </c>
      <c r="C7468" s="12">
        <v>350</v>
      </c>
      <c r="D7468" s="12" t="s">
        <v>1191</v>
      </c>
      <c r="E7468" s="12">
        <v>20</v>
      </c>
      <c r="F7468" s="12">
        <v>1</v>
      </c>
      <c r="G7468" s="14">
        <v>30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1803</v>
      </c>
      <c r="B7469" s="12">
        <v>160</v>
      </c>
      <c r="C7469" s="12">
        <v>350</v>
      </c>
      <c r="D7469" s="12" t="s">
        <v>1194</v>
      </c>
      <c r="E7469" s="12">
        <v>20</v>
      </c>
      <c r="F7469" s="12">
        <v>1</v>
      </c>
      <c r="G7469" s="14">
        <v>30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1803</v>
      </c>
      <c r="B7470" s="12">
        <v>150</v>
      </c>
      <c r="C7470" s="12">
        <v>275</v>
      </c>
      <c r="D7470" s="12" t="s">
        <v>1794</v>
      </c>
      <c r="E7470" s="12">
        <v>20</v>
      </c>
      <c r="F7470" s="12">
        <v>7</v>
      </c>
      <c r="G7470" s="14">
        <v>30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1803</v>
      </c>
      <c r="B7471" s="12">
        <v>150</v>
      </c>
      <c r="C7471" s="12">
        <v>275</v>
      </c>
      <c r="D7471" s="12" t="s">
        <v>1189</v>
      </c>
      <c r="E7471" s="12">
        <v>20</v>
      </c>
      <c r="F7471" s="12">
        <v>7</v>
      </c>
      <c r="G7471" s="14">
        <v>30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1803</v>
      </c>
      <c r="B7472" s="12">
        <v>150</v>
      </c>
      <c r="C7472" s="12">
        <v>275</v>
      </c>
      <c r="D7472" s="12" t="s">
        <v>1791</v>
      </c>
      <c r="E7472" s="12">
        <v>20</v>
      </c>
      <c r="F7472" s="12">
        <v>7</v>
      </c>
      <c r="G7472" s="14">
        <v>30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1803</v>
      </c>
      <c r="B7473" s="12">
        <v>150</v>
      </c>
      <c r="C7473" s="12">
        <v>275</v>
      </c>
      <c r="D7473" s="12" t="s">
        <v>1188</v>
      </c>
      <c r="E7473" s="12">
        <v>20</v>
      </c>
      <c r="F7473" s="12">
        <v>1</v>
      </c>
      <c r="G7473" s="14">
        <v>30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1803</v>
      </c>
      <c r="B7474" s="12">
        <v>150</v>
      </c>
      <c r="C7474" s="12">
        <v>275</v>
      </c>
      <c r="D7474" s="12" t="s">
        <v>1191</v>
      </c>
      <c r="E7474" s="12">
        <v>20</v>
      </c>
      <c r="F7474" s="12">
        <v>1</v>
      </c>
      <c r="G7474" s="14">
        <v>30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1803</v>
      </c>
      <c r="B7475" s="12">
        <v>150</v>
      </c>
      <c r="C7475" s="12">
        <v>275</v>
      </c>
      <c r="D7475" s="12" t="s">
        <v>1194</v>
      </c>
      <c r="E7475" s="12">
        <v>20</v>
      </c>
      <c r="F7475" s="12">
        <v>1</v>
      </c>
      <c r="G7475" s="14">
        <v>30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1803</v>
      </c>
      <c r="B7476" s="12">
        <v>120</v>
      </c>
      <c r="C7476" s="12">
        <v>120</v>
      </c>
      <c r="D7476" s="12" t="s">
        <v>1794</v>
      </c>
      <c r="E7476" s="12">
        <v>20</v>
      </c>
      <c r="F7476" s="12">
        <v>7</v>
      </c>
      <c r="G7476" s="14">
        <v>30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1803</v>
      </c>
      <c r="B7477" s="12">
        <v>120</v>
      </c>
      <c r="C7477" s="12">
        <v>120</v>
      </c>
      <c r="D7477" s="12" t="s">
        <v>1189</v>
      </c>
      <c r="E7477" s="12">
        <v>20</v>
      </c>
      <c r="F7477" s="12">
        <v>7</v>
      </c>
      <c r="G7477" s="14">
        <v>30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1803</v>
      </c>
      <c r="B7478" s="12">
        <v>120</v>
      </c>
      <c r="C7478" s="12">
        <v>120</v>
      </c>
      <c r="D7478" s="12" t="s">
        <v>1791</v>
      </c>
      <c r="E7478" s="12">
        <v>20</v>
      </c>
      <c r="F7478" s="12">
        <v>7</v>
      </c>
      <c r="G7478" s="14">
        <v>30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1803</v>
      </c>
      <c r="B7479" s="12">
        <v>120</v>
      </c>
      <c r="C7479" s="12">
        <v>120</v>
      </c>
      <c r="D7479" s="12" t="s">
        <v>1188</v>
      </c>
      <c r="E7479" s="12">
        <v>20</v>
      </c>
      <c r="F7479" s="12">
        <v>1</v>
      </c>
      <c r="G7479" s="14">
        <v>30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1803</v>
      </c>
      <c r="B7480" s="12">
        <v>120</v>
      </c>
      <c r="C7480" s="12">
        <v>120</v>
      </c>
      <c r="D7480" s="12" t="s">
        <v>1191</v>
      </c>
      <c r="E7480" s="12">
        <v>20</v>
      </c>
      <c r="F7480" s="12">
        <v>1</v>
      </c>
      <c r="G7480" s="14">
        <v>30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1803</v>
      </c>
      <c r="B7481" s="12">
        <v>120</v>
      </c>
      <c r="C7481" s="12">
        <v>120</v>
      </c>
      <c r="D7481" s="12" t="s">
        <v>1194</v>
      </c>
      <c r="E7481" s="12">
        <v>20</v>
      </c>
      <c r="F7481" s="12">
        <v>1</v>
      </c>
      <c r="G7481" s="14">
        <v>30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1803</v>
      </c>
      <c r="B7482" s="12">
        <v>95</v>
      </c>
      <c r="C7482" s="12">
        <v>70</v>
      </c>
      <c r="D7482" s="12" t="s">
        <v>1794</v>
      </c>
      <c r="E7482" s="12">
        <v>20</v>
      </c>
      <c r="F7482" s="12">
        <v>7</v>
      </c>
      <c r="G7482" s="14">
        <v>30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3" spans="1:14">
      <c r="A7483" s="11" t="s">
        <v>1803</v>
      </c>
      <c r="B7483" s="12">
        <v>95</v>
      </c>
      <c r="C7483" s="12">
        <v>70</v>
      </c>
      <c r="D7483" s="12" t="s">
        <v>1189</v>
      </c>
      <c r="E7483" s="12">
        <v>20</v>
      </c>
      <c r="F7483" s="12">
        <v>7</v>
      </c>
      <c r="G7483" s="14">
        <v>30</v>
      </c>
      <c r="H7483" s="12">
        <v>0</v>
      </c>
      <c r="I7483" s="12">
        <v>246</v>
      </c>
      <c r="J7483" s="12">
        <v>0</v>
      </c>
      <c r="K7483" s="12">
        <v>0</v>
      </c>
      <c r="L7483" s="12">
        <v>0</v>
      </c>
      <c r="M7483" s="12">
        <v>0</v>
      </c>
      <c r="N7483" s="12">
        <v>0</v>
      </c>
    </row>
    <row r="7484" spans="1:14">
      <c r="A7484" s="11" t="s">
        <v>1803</v>
      </c>
      <c r="B7484" s="12">
        <v>95</v>
      </c>
      <c r="C7484" s="12">
        <v>70</v>
      </c>
      <c r="D7484" s="12" t="s">
        <v>1791</v>
      </c>
      <c r="E7484" s="12">
        <v>20</v>
      </c>
      <c r="F7484" s="12">
        <v>7</v>
      </c>
      <c r="G7484" s="14">
        <v>30</v>
      </c>
      <c r="H7484" s="12">
        <v>0</v>
      </c>
      <c r="I7484" s="12">
        <v>246</v>
      </c>
      <c r="J7484" s="12">
        <v>0</v>
      </c>
      <c r="K7484" s="12">
        <v>0</v>
      </c>
      <c r="L7484" s="12">
        <v>0</v>
      </c>
      <c r="M7484" s="12">
        <v>0</v>
      </c>
      <c r="N7484" s="12">
        <v>0</v>
      </c>
    </row>
    <row r="7485" spans="1:14">
      <c r="A7485" s="11" t="s">
        <v>1803</v>
      </c>
      <c r="B7485" s="12">
        <v>95</v>
      </c>
      <c r="C7485" s="12">
        <v>70</v>
      </c>
      <c r="D7485" s="12" t="s">
        <v>1188</v>
      </c>
      <c r="E7485" s="12">
        <v>20</v>
      </c>
      <c r="F7485" s="12">
        <v>1</v>
      </c>
      <c r="G7485" s="14">
        <v>30</v>
      </c>
      <c r="H7485" s="12">
        <v>0</v>
      </c>
      <c r="I7485" s="12">
        <v>246</v>
      </c>
      <c r="J7485" s="12">
        <v>0</v>
      </c>
      <c r="K7485" s="12">
        <v>0</v>
      </c>
      <c r="L7485" s="12">
        <v>0</v>
      </c>
      <c r="M7485" s="12">
        <v>0</v>
      </c>
      <c r="N7485" s="12">
        <v>0</v>
      </c>
    </row>
    <row r="7486" spans="1:14">
      <c r="A7486" s="11" t="s">
        <v>1803</v>
      </c>
      <c r="B7486" s="12">
        <v>95</v>
      </c>
      <c r="C7486" s="12">
        <v>70</v>
      </c>
      <c r="D7486" s="12" t="s">
        <v>1191</v>
      </c>
      <c r="E7486" s="12">
        <v>20</v>
      </c>
      <c r="F7486" s="12">
        <v>1</v>
      </c>
      <c r="G7486" s="14">
        <v>30</v>
      </c>
      <c r="H7486" s="12">
        <v>0</v>
      </c>
      <c r="I7486" s="12">
        <v>246</v>
      </c>
      <c r="J7486" s="12">
        <v>0</v>
      </c>
      <c r="K7486" s="12">
        <v>0</v>
      </c>
      <c r="L7486" s="12">
        <v>0</v>
      </c>
      <c r="M7486" s="12">
        <v>0</v>
      </c>
      <c r="N7486" s="12">
        <v>0</v>
      </c>
    </row>
    <row r="7487" spans="1:14">
      <c r="A7487" s="11" t="s">
        <v>1803</v>
      </c>
      <c r="B7487" s="12">
        <v>95</v>
      </c>
      <c r="C7487" s="12">
        <v>70</v>
      </c>
      <c r="D7487" s="12" t="s">
        <v>1194</v>
      </c>
      <c r="E7487" s="12">
        <v>20</v>
      </c>
      <c r="F7487" s="12">
        <v>1</v>
      </c>
      <c r="G7487" s="14">
        <v>30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9" spans="1:14">
      <c r="A7489" s="11" t="s">
        <v>1804</v>
      </c>
    </row>
    <row r="7490" spans="1:14">
      <c r="A7490" s="11" t="s">
        <v>1805</v>
      </c>
      <c r="B7490" s="12">
        <v>150</v>
      </c>
      <c r="C7490" s="12">
        <v>150</v>
      </c>
      <c r="D7490" s="12" t="s">
        <v>1794</v>
      </c>
      <c r="E7490" s="12">
        <v>250</v>
      </c>
      <c r="F7490" s="12">
        <v>60</v>
      </c>
      <c r="G7490" s="12">
        <v>80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1806</v>
      </c>
      <c r="B7491" s="12">
        <v>150</v>
      </c>
      <c r="C7491" s="12">
        <v>150</v>
      </c>
      <c r="D7491" s="12" t="s">
        <v>1187</v>
      </c>
      <c r="E7491" s="12">
        <v>250</v>
      </c>
      <c r="F7491" s="12">
        <v>5</v>
      </c>
      <c r="G7491" s="12">
        <v>80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1806</v>
      </c>
      <c r="B7492" s="12">
        <v>150</v>
      </c>
      <c r="C7492" s="12">
        <v>150</v>
      </c>
      <c r="D7492" s="12" t="s">
        <v>1189</v>
      </c>
      <c r="E7492" s="12">
        <v>250</v>
      </c>
      <c r="F7492" s="12">
        <v>60</v>
      </c>
      <c r="G7492" s="12">
        <v>80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1806</v>
      </c>
      <c r="B7493" s="12">
        <v>150</v>
      </c>
      <c r="C7493" s="12">
        <v>150</v>
      </c>
      <c r="D7493" s="12" t="s">
        <v>1190</v>
      </c>
      <c r="E7493" s="12">
        <v>250</v>
      </c>
      <c r="F7493" s="12">
        <v>5</v>
      </c>
      <c r="G7493" s="12">
        <v>80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4" spans="1:14">
      <c r="A7494" s="11" t="s">
        <v>1806</v>
      </c>
      <c r="B7494" s="12">
        <v>150</v>
      </c>
      <c r="C7494" s="12">
        <v>150</v>
      </c>
      <c r="D7494" s="12" t="s">
        <v>1791</v>
      </c>
      <c r="E7494" s="12">
        <v>250</v>
      </c>
      <c r="F7494" s="12">
        <v>60</v>
      </c>
      <c r="G7494" s="12">
        <v>80</v>
      </c>
      <c r="H7494" s="12">
        <v>0</v>
      </c>
      <c r="I7494" s="12">
        <v>246</v>
      </c>
      <c r="J7494" s="12">
        <v>0</v>
      </c>
      <c r="K7494" s="12">
        <v>0</v>
      </c>
      <c r="L7494" s="12">
        <v>0</v>
      </c>
      <c r="M7494" s="12">
        <v>0</v>
      </c>
      <c r="N7494" s="12">
        <v>0</v>
      </c>
    </row>
    <row r="7495" spans="1:14">
      <c r="A7495" s="11" t="s">
        <v>1806</v>
      </c>
      <c r="B7495" s="12">
        <v>150</v>
      </c>
      <c r="C7495" s="12">
        <v>150</v>
      </c>
      <c r="D7495" s="12" t="s">
        <v>1193</v>
      </c>
      <c r="E7495" s="12">
        <v>250</v>
      </c>
      <c r="F7495" s="12">
        <v>5</v>
      </c>
      <c r="G7495" s="12">
        <v>80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6" spans="1:14">
      <c r="A7496" s="11" t="s">
        <v>1806</v>
      </c>
      <c r="B7496" s="12">
        <v>150</v>
      </c>
      <c r="C7496" s="12">
        <v>150</v>
      </c>
      <c r="D7496" s="12" t="s">
        <v>1188</v>
      </c>
      <c r="E7496" s="12">
        <v>150</v>
      </c>
      <c r="F7496" s="12">
        <v>8</v>
      </c>
      <c r="G7496" s="12">
        <v>80</v>
      </c>
      <c r="H7496" s="12">
        <v>0</v>
      </c>
      <c r="I7496" s="12">
        <v>246</v>
      </c>
      <c r="J7496" s="12">
        <v>0</v>
      </c>
      <c r="K7496" s="12">
        <v>0</v>
      </c>
      <c r="L7496" s="12">
        <v>0</v>
      </c>
      <c r="M7496" s="12">
        <v>0</v>
      </c>
      <c r="N7496" s="12">
        <v>0</v>
      </c>
    </row>
    <row r="7497" spans="1:14">
      <c r="A7497" s="11" t="s">
        <v>1806</v>
      </c>
      <c r="B7497" s="12">
        <v>150</v>
      </c>
      <c r="C7497" s="12">
        <v>150</v>
      </c>
      <c r="D7497" s="12" t="s">
        <v>1191</v>
      </c>
      <c r="E7497" s="12">
        <v>150</v>
      </c>
      <c r="F7497" s="12">
        <v>8</v>
      </c>
      <c r="G7497" s="12">
        <v>80</v>
      </c>
      <c r="H7497" s="12">
        <v>0</v>
      </c>
      <c r="I7497" s="12">
        <v>246</v>
      </c>
      <c r="J7497" s="12">
        <v>0</v>
      </c>
      <c r="K7497" s="12">
        <v>0</v>
      </c>
      <c r="L7497" s="12">
        <v>0</v>
      </c>
      <c r="M7497" s="12">
        <v>0</v>
      </c>
      <c r="N7497" s="12">
        <v>0</v>
      </c>
    </row>
    <row r="7498" spans="1:14">
      <c r="A7498" s="11" t="s">
        <v>1806</v>
      </c>
      <c r="B7498" s="12">
        <v>150</v>
      </c>
      <c r="C7498" s="12">
        <v>150</v>
      </c>
      <c r="D7498" s="12" t="s">
        <v>1194</v>
      </c>
      <c r="E7498" s="12">
        <v>150</v>
      </c>
      <c r="F7498" s="12">
        <v>8</v>
      </c>
      <c r="G7498" s="12">
        <v>80</v>
      </c>
      <c r="H7498" s="12">
        <v>0</v>
      </c>
      <c r="I7498" s="12">
        <v>246</v>
      </c>
      <c r="J7498" s="12">
        <v>0</v>
      </c>
      <c r="K7498" s="12">
        <v>0</v>
      </c>
      <c r="L7498" s="12">
        <v>0</v>
      </c>
      <c r="M7498" s="12">
        <v>0</v>
      </c>
      <c r="N7498" s="12">
        <v>0</v>
      </c>
    </row>
    <row r="7500" spans="1:14">
      <c r="A7500" s="11" t="s">
        <v>1805</v>
      </c>
      <c r="B7500" s="12">
        <v>100</v>
      </c>
      <c r="C7500" s="12">
        <v>230</v>
      </c>
      <c r="D7500" s="12" t="s">
        <v>1794</v>
      </c>
      <c r="E7500" s="12">
        <v>40</v>
      </c>
      <c r="F7500" s="12">
        <v>30</v>
      </c>
      <c r="G7500" s="14">
        <v>30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1806</v>
      </c>
      <c r="B7501" s="12">
        <v>100</v>
      </c>
      <c r="C7501" s="12">
        <v>230</v>
      </c>
      <c r="D7501" s="12" t="s">
        <v>1189</v>
      </c>
      <c r="E7501" s="12">
        <v>40</v>
      </c>
      <c r="F7501" s="12">
        <v>30</v>
      </c>
      <c r="G7501" s="14">
        <v>30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1806</v>
      </c>
      <c r="B7502" s="12">
        <v>100</v>
      </c>
      <c r="C7502" s="12">
        <v>230</v>
      </c>
      <c r="D7502" s="12" t="s">
        <v>1791</v>
      </c>
      <c r="E7502" s="12">
        <v>40</v>
      </c>
      <c r="F7502" s="12">
        <v>30</v>
      </c>
      <c r="G7502" s="14">
        <v>30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1806</v>
      </c>
      <c r="B7503" s="12">
        <v>100</v>
      </c>
      <c r="C7503" s="12">
        <v>230</v>
      </c>
      <c r="D7503" s="12" t="s">
        <v>1188</v>
      </c>
      <c r="E7503" s="12">
        <v>40</v>
      </c>
      <c r="F7503" s="12">
        <v>2</v>
      </c>
      <c r="G7503" s="14">
        <v>30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1806</v>
      </c>
      <c r="B7504" s="12">
        <v>100</v>
      </c>
      <c r="C7504" s="12">
        <v>230</v>
      </c>
      <c r="D7504" s="12" t="s">
        <v>1191</v>
      </c>
      <c r="E7504" s="12">
        <v>40</v>
      </c>
      <c r="F7504" s="12">
        <v>2</v>
      </c>
      <c r="G7504" s="14">
        <v>30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1806</v>
      </c>
      <c r="B7505" s="12">
        <v>100</v>
      </c>
      <c r="C7505" s="12">
        <v>230</v>
      </c>
      <c r="D7505" s="12" t="s">
        <v>1194</v>
      </c>
      <c r="E7505" s="12">
        <v>40</v>
      </c>
      <c r="F7505" s="12">
        <v>2</v>
      </c>
      <c r="G7505" s="14">
        <v>30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1805</v>
      </c>
      <c r="B7506" s="12">
        <v>90</v>
      </c>
      <c r="C7506" s="12">
        <v>170</v>
      </c>
      <c r="D7506" s="12" t="s">
        <v>1794</v>
      </c>
      <c r="E7506" s="12">
        <v>40</v>
      </c>
      <c r="F7506" s="12">
        <v>30</v>
      </c>
      <c r="G7506" s="14">
        <v>30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1806</v>
      </c>
      <c r="B7507" s="12">
        <v>90</v>
      </c>
      <c r="C7507" s="12">
        <v>170</v>
      </c>
      <c r="D7507" s="12" t="s">
        <v>1189</v>
      </c>
      <c r="E7507" s="12">
        <v>40</v>
      </c>
      <c r="F7507" s="12">
        <v>30</v>
      </c>
      <c r="G7507" s="14">
        <v>30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8" spans="1:14">
      <c r="A7508" s="11" t="s">
        <v>1806</v>
      </c>
      <c r="B7508" s="12">
        <v>90</v>
      </c>
      <c r="C7508" s="12">
        <v>170</v>
      </c>
      <c r="D7508" s="12" t="s">
        <v>1791</v>
      </c>
      <c r="E7508" s="12">
        <v>40</v>
      </c>
      <c r="F7508" s="12">
        <v>30</v>
      </c>
      <c r="G7508" s="14">
        <v>30</v>
      </c>
      <c r="H7508" s="12">
        <v>0</v>
      </c>
      <c r="I7508" s="12">
        <v>246</v>
      </c>
      <c r="J7508" s="12">
        <v>0</v>
      </c>
      <c r="K7508" s="12">
        <v>0</v>
      </c>
      <c r="L7508" s="12">
        <v>0</v>
      </c>
      <c r="M7508" s="12">
        <v>0</v>
      </c>
      <c r="N7508" s="12">
        <v>0</v>
      </c>
    </row>
    <row r="7509" spans="1:14">
      <c r="A7509" s="11" t="s">
        <v>1806</v>
      </c>
      <c r="B7509" s="12">
        <v>90</v>
      </c>
      <c r="C7509" s="12">
        <v>170</v>
      </c>
      <c r="D7509" s="12" t="s">
        <v>1188</v>
      </c>
      <c r="E7509" s="12">
        <v>40</v>
      </c>
      <c r="F7509" s="12">
        <v>2</v>
      </c>
      <c r="G7509" s="14">
        <v>30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1806</v>
      </c>
      <c r="B7510" s="12">
        <v>90</v>
      </c>
      <c r="C7510" s="12">
        <v>170</v>
      </c>
      <c r="D7510" s="12" t="s">
        <v>1191</v>
      </c>
      <c r="E7510" s="12">
        <v>40</v>
      </c>
      <c r="F7510" s="12">
        <v>2</v>
      </c>
      <c r="G7510" s="14">
        <v>30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1806</v>
      </c>
      <c r="B7511" s="12">
        <v>90</v>
      </c>
      <c r="C7511" s="12">
        <v>170</v>
      </c>
      <c r="D7511" s="12" t="s">
        <v>1194</v>
      </c>
      <c r="E7511" s="12">
        <v>40</v>
      </c>
      <c r="F7511" s="12">
        <v>2</v>
      </c>
      <c r="G7511" s="14">
        <v>30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1805</v>
      </c>
      <c r="B7512" s="12">
        <v>150</v>
      </c>
      <c r="C7512" s="12">
        <v>90</v>
      </c>
      <c r="D7512" s="12" t="s">
        <v>1794</v>
      </c>
      <c r="E7512" s="12">
        <v>40</v>
      </c>
      <c r="F7512" s="12">
        <v>30</v>
      </c>
      <c r="G7512" s="14">
        <v>30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1806</v>
      </c>
      <c r="B7513" s="12">
        <v>150</v>
      </c>
      <c r="C7513" s="12">
        <v>90</v>
      </c>
      <c r="D7513" s="12" t="s">
        <v>1189</v>
      </c>
      <c r="E7513" s="12">
        <v>40</v>
      </c>
      <c r="F7513" s="12">
        <v>30</v>
      </c>
      <c r="G7513" s="14">
        <v>30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1806</v>
      </c>
      <c r="B7514" s="12">
        <v>150</v>
      </c>
      <c r="C7514" s="12">
        <v>90</v>
      </c>
      <c r="D7514" s="12" t="s">
        <v>1791</v>
      </c>
      <c r="E7514" s="12">
        <v>40</v>
      </c>
      <c r="F7514" s="12">
        <v>30</v>
      </c>
      <c r="G7514" s="14">
        <v>30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1806</v>
      </c>
      <c r="B7515" s="12">
        <v>150</v>
      </c>
      <c r="C7515" s="12">
        <v>90</v>
      </c>
      <c r="D7515" s="12" t="s">
        <v>1188</v>
      </c>
      <c r="E7515" s="12">
        <v>40</v>
      </c>
      <c r="F7515" s="12">
        <v>2</v>
      </c>
      <c r="G7515" s="14">
        <v>30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1806</v>
      </c>
      <c r="B7516" s="12">
        <v>150</v>
      </c>
      <c r="C7516" s="12">
        <v>90</v>
      </c>
      <c r="D7516" s="12" t="s">
        <v>1191</v>
      </c>
      <c r="E7516" s="12">
        <v>40</v>
      </c>
      <c r="F7516" s="12">
        <v>2</v>
      </c>
      <c r="G7516" s="14">
        <v>30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1806</v>
      </c>
      <c r="B7517" s="12">
        <v>150</v>
      </c>
      <c r="C7517" s="12">
        <v>90</v>
      </c>
      <c r="D7517" s="12" t="s">
        <v>1194</v>
      </c>
      <c r="E7517" s="12">
        <v>40</v>
      </c>
      <c r="F7517" s="12">
        <v>2</v>
      </c>
      <c r="G7517" s="14">
        <v>30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1805</v>
      </c>
      <c r="B7518" s="12">
        <v>225</v>
      </c>
      <c r="C7518" s="12">
        <v>100</v>
      </c>
      <c r="D7518" s="12" t="s">
        <v>1794</v>
      </c>
      <c r="E7518" s="12">
        <v>40</v>
      </c>
      <c r="F7518" s="12">
        <v>30</v>
      </c>
      <c r="G7518" s="14">
        <v>30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1806</v>
      </c>
      <c r="B7519" s="12">
        <v>225</v>
      </c>
      <c r="C7519" s="12">
        <v>100</v>
      </c>
      <c r="D7519" s="12" t="s">
        <v>1189</v>
      </c>
      <c r="E7519" s="12">
        <v>40</v>
      </c>
      <c r="F7519" s="12">
        <v>30</v>
      </c>
      <c r="G7519" s="14">
        <v>30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1806</v>
      </c>
      <c r="B7520" s="12">
        <v>225</v>
      </c>
      <c r="C7520" s="12">
        <v>100</v>
      </c>
      <c r="D7520" s="12" t="s">
        <v>1791</v>
      </c>
      <c r="E7520" s="12">
        <v>40</v>
      </c>
      <c r="F7520" s="12">
        <v>30</v>
      </c>
      <c r="G7520" s="14">
        <v>30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1806</v>
      </c>
      <c r="B7521" s="12">
        <v>225</v>
      </c>
      <c r="C7521" s="12">
        <v>100</v>
      </c>
      <c r="D7521" s="12" t="s">
        <v>1188</v>
      </c>
      <c r="E7521" s="12">
        <v>40</v>
      </c>
      <c r="F7521" s="12">
        <v>2</v>
      </c>
      <c r="G7521" s="14">
        <v>30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1806</v>
      </c>
      <c r="B7522" s="12">
        <v>225</v>
      </c>
      <c r="C7522" s="12">
        <v>100</v>
      </c>
      <c r="D7522" s="12" t="s">
        <v>1191</v>
      </c>
      <c r="E7522" s="12">
        <v>40</v>
      </c>
      <c r="F7522" s="12">
        <v>2</v>
      </c>
      <c r="G7522" s="14">
        <v>30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1806</v>
      </c>
      <c r="B7523" s="12">
        <v>225</v>
      </c>
      <c r="C7523" s="12">
        <v>100</v>
      </c>
      <c r="D7523" s="12" t="s">
        <v>1194</v>
      </c>
      <c r="E7523" s="12">
        <v>40</v>
      </c>
      <c r="F7523" s="12">
        <v>2</v>
      </c>
      <c r="G7523" s="14">
        <v>30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1805</v>
      </c>
      <c r="B7524" s="12">
        <v>230</v>
      </c>
      <c r="C7524" s="12">
        <v>210</v>
      </c>
      <c r="D7524" s="12" t="s">
        <v>1794</v>
      </c>
      <c r="E7524" s="12">
        <v>40</v>
      </c>
      <c r="F7524" s="12">
        <v>30</v>
      </c>
      <c r="G7524" s="14">
        <v>30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1806</v>
      </c>
      <c r="B7525" s="12">
        <v>230</v>
      </c>
      <c r="C7525" s="12">
        <v>210</v>
      </c>
      <c r="D7525" s="12" t="s">
        <v>1189</v>
      </c>
      <c r="E7525" s="12">
        <v>40</v>
      </c>
      <c r="F7525" s="12">
        <v>30</v>
      </c>
      <c r="G7525" s="14">
        <v>30</v>
      </c>
      <c r="H7525" s="12">
        <v>0</v>
      </c>
      <c r="I7525" s="12">
        <v>246</v>
      </c>
      <c r="J7525" s="12">
        <v>0</v>
      </c>
      <c r="K7525" s="12">
        <v>0</v>
      </c>
      <c r="L7525" s="12">
        <v>0</v>
      </c>
      <c r="M7525" s="12">
        <v>0</v>
      </c>
      <c r="N7525" s="12">
        <v>0</v>
      </c>
    </row>
    <row r="7526" spans="1:14">
      <c r="A7526" s="11" t="s">
        <v>1806</v>
      </c>
      <c r="B7526" s="12">
        <v>230</v>
      </c>
      <c r="C7526" s="12">
        <v>210</v>
      </c>
      <c r="D7526" s="12" t="s">
        <v>1791</v>
      </c>
      <c r="E7526" s="12">
        <v>40</v>
      </c>
      <c r="F7526" s="12">
        <v>30</v>
      </c>
      <c r="G7526" s="14">
        <v>30</v>
      </c>
      <c r="H7526" s="12">
        <v>0</v>
      </c>
      <c r="I7526" s="12">
        <v>246</v>
      </c>
      <c r="J7526" s="12">
        <v>0</v>
      </c>
      <c r="K7526" s="12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1806</v>
      </c>
      <c r="B7527" s="12">
        <v>230</v>
      </c>
      <c r="C7527" s="12">
        <v>210</v>
      </c>
      <c r="D7527" s="12" t="s">
        <v>1188</v>
      </c>
      <c r="E7527" s="12">
        <v>40</v>
      </c>
      <c r="F7527" s="12">
        <v>2</v>
      </c>
      <c r="G7527" s="14">
        <v>30</v>
      </c>
      <c r="H7527" s="12">
        <v>0</v>
      </c>
      <c r="I7527" s="12">
        <v>246</v>
      </c>
      <c r="J7527" s="12">
        <v>0</v>
      </c>
      <c r="K7527" s="12">
        <v>0</v>
      </c>
      <c r="L7527" s="12">
        <v>0</v>
      </c>
      <c r="M7527" s="12">
        <v>0</v>
      </c>
      <c r="N7527" s="12">
        <v>0</v>
      </c>
    </row>
    <row r="7528" spans="1:14">
      <c r="A7528" s="11" t="s">
        <v>1806</v>
      </c>
      <c r="B7528" s="12">
        <v>230</v>
      </c>
      <c r="C7528" s="12">
        <v>210</v>
      </c>
      <c r="D7528" s="12" t="s">
        <v>1191</v>
      </c>
      <c r="E7528" s="12">
        <v>40</v>
      </c>
      <c r="F7528" s="12">
        <v>2</v>
      </c>
      <c r="G7528" s="14">
        <v>30</v>
      </c>
      <c r="H7528" s="12">
        <v>0</v>
      </c>
      <c r="I7528" s="12">
        <v>246</v>
      </c>
      <c r="J7528" s="12">
        <v>0</v>
      </c>
      <c r="K7528" s="12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1806</v>
      </c>
      <c r="B7529" s="12">
        <v>230</v>
      </c>
      <c r="C7529" s="12">
        <v>210</v>
      </c>
      <c r="D7529" s="12" t="s">
        <v>1194</v>
      </c>
      <c r="E7529" s="12">
        <v>40</v>
      </c>
      <c r="F7529" s="12">
        <v>2</v>
      </c>
      <c r="G7529" s="14">
        <v>30</v>
      </c>
      <c r="H7529" s="12">
        <v>0</v>
      </c>
      <c r="I7529" s="12">
        <v>246</v>
      </c>
      <c r="J7529" s="12">
        <v>0</v>
      </c>
      <c r="K7529" s="12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1807</v>
      </c>
    </row>
    <row r="7531" spans="1:14">
      <c r="A7531" s="11" t="s">
        <v>1805</v>
      </c>
      <c r="B7531" s="12">
        <v>255</v>
      </c>
      <c r="C7531" s="12">
        <v>92</v>
      </c>
      <c r="D7531" s="12" t="s">
        <v>1182</v>
      </c>
      <c r="E7531" s="12">
        <v>0</v>
      </c>
      <c r="F7531" s="12">
        <v>1</v>
      </c>
      <c r="G7531" s="14">
        <v>30</v>
      </c>
      <c r="H7531" s="12">
        <v>0</v>
      </c>
      <c r="I7531" s="12">
        <v>246</v>
      </c>
      <c r="J7531" s="12">
        <v>0</v>
      </c>
      <c r="K7531" s="18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1805</v>
      </c>
      <c r="B7532" s="12">
        <v>255</v>
      </c>
      <c r="C7532" s="12">
        <v>93</v>
      </c>
      <c r="D7532" s="12" t="s">
        <v>1182</v>
      </c>
      <c r="E7532" s="12">
        <v>0</v>
      </c>
      <c r="F7532" s="12">
        <v>1</v>
      </c>
      <c r="G7532" s="14">
        <v>30</v>
      </c>
      <c r="H7532" s="12">
        <v>0</v>
      </c>
      <c r="I7532" s="12">
        <v>246</v>
      </c>
      <c r="J7532" s="12">
        <v>0</v>
      </c>
      <c r="K7532" s="18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1805</v>
      </c>
      <c r="B7533" s="12">
        <v>255</v>
      </c>
      <c r="C7533" s="12">
        <v>94</v>
      </c>
      <c r="D7533" s="12" t="s">
        <v>1182</v>
      </c>
      <c r="E7533" s="12">
        <v>0</v>
      </c>
      <c r="F7533" s="12">
        <v>1</v>
      </c>
      <c r="G7533" s="14">
        <v>30</v>
      </c>
      <c r="H7533" s="12">
        <v>0</v>
      </c>
      <c r="I7533" s="12">
        <v>246</v>
      </c>
      <c r="J7533" s="12">
        <v>0</v>
      </c>
      <c r="K7533" s="18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1805</v>
      </c>
      <c r="B7534" s="12">
        <v>256</v>
      </c>
      <c r="C7534" s="12">
        <v>92</v>
      </c>
      <c r="D7534" s="12" t="s">
        <v>1182</v>
      </c>
      <c r="E7534" s="12">
        <v>0</v>
      </c>
      <c r="F7534" s="12">
        <v>1</v>
      </c>
      <c r="G7534" s="14">
        <v>30</v>
      </c>
      <c r="H7534" s="12">
        <v>0</v>
      </c>
      <c r="I7534" s="12">
        <v>246</v>
      </c>
      <c r="J7534" s="12">
        <v>0</v>
      </c>
      <c r="K7534" s="18">
        <v>0</v>
      </c>
      <c r="L7534" s="12">
        <v>0</v>
      </c>
      <c r="M7534" s="12">
        <v>0</v>
      </c>
      <c r="N7534" s="12">
        <v>0</v>
      </c>
    </row>
    <row r="7535" spans="1:14">
      <c r="A7535" s="11" t="s">
        <v>1805</v>
      </c>
      <c r="B7535" s="12">
        <v>256</v>
      </c>
      <c r="C7535" s="12">
        <v>93</v>
      </c>
      <c r="D7535" s="12" t="s">
        <v>1182</v>
      </c>
      <c r="E7535" s="12">
        <v>0</v>
      </c>
      <c r="F7535" s="12">
        <v>1</v>
      </c>
      <c r="G7535" s="14">
        <v>30</v>
      </c>
      <c r="H7535" s="12">
        <v>0</v>
      </c>
      <c r="I7535" s="12">
        <v>246</v>
      </c>
      <c r="J7535" s="12">
        <v>0</v>
      </c>
      <c r="K7535" s="18">
        <v>0</v>
      </c>
      <c r="L7535" s="12">
        <v>0</v>
      </c>
      <c r="M7535" s="12">
        <v>0</v>
      </c>
      <c r="N7535" s="12">
        <v>0</v>
      </c>
    </row>
    <row r="7536" spans="1:14">
      <c r="A7536" s="11" t="s">
        <v>1805</v>
      </c>
      <c r="B7536" s="12">
        <v>256</v>
      </c>
      <c r="C7536" s="12">
        <v>94</v>
      </c>
      <c r="D7536" s="12" t="s">
        <v>1182</v>
      </c>
      <c r="E7536" s="12">
        <v>0</v>
      </c>
      <c r="F7536" s="12">
        <v>1</v>
      </c>
      <c r="G7536" s="14">
        <v>30</v>
      </c>
      <c r="H7536" s="12">
        <v>0</v>
      </c>
      <c r="I7536" s="12">
        <v>246</v>
      </c>
      <c r="J7536" s="12">
        <v>0</v>
      </c>
      <c r="K7536" s="18">
        <v>0</v>
      </c>
      <c r="L7536" s="12">
        <v>0</v>
      </c>
      <c r="M7536" s="12">
        <v>0</v>
      </c>
      <c r="N7536" s="12">
        <v>0</v>
      </c>
    </row>
    <row r="7537" spans="1:14">
      <c r="A7537" s="11" t="s">
        <v>1805</v>
      </c>
      <c r="B7537" s="12">
        <v>257</v>
      </c>
      <c r="C7537" s="12">
        <v>92</v>
      </c>
      <c r="D7537" s="12" t="s">
        <v>1182</v>
      </c>
      <c r="E7537" s="12">
        <v>0</v>
      </c>
      <c r="F7537" s="12">
        <v>1</v>
      </c>
      <c r="G7537" s="14">
        <v>30</v>
      </c>
      <c r="H7537" s="12">
        <v>0</v>
      </c>
      <c r="I7537" s="12">
        <v>246</v>
      </c>
      <c r="J7537" s="12">
        <v>0</v>
      </c>
      <c r="K7537" s="18">
        <v>0</v>
      </c>
      <c r="L7537" s="12">
        <v>0</v>
      </c>
      <c r="M7537" s="12">
        <v>0</v>
      </c>
      <c r="N7537" s="12">
        <v>0</v>
      </c>
    </row>
    <row r="7538" spans="1:14">
      <c r="A7538" s="11" t="s">
        <v>1805</v>
      </c>
      <c r="B7538" s="12">
        <v>257</v>
      </c>
      <c r="C7538" s="12">
        <v>93</v>
      </c>
      <c r="D7538" s="12" t="s">
        <v>1182</v>
      </c>
      <c r="E7538" s="12">
        <v>0</v>
      </c>
      <c r="F7538" s="12">
        <v>1</v>
      </c>
      <c r="G7538" s="14">
        <v>30</v>
      </c>
      <c r="H7538" s="12">
        <v>0</v>
      </c>
      <c r="I7538" s="12">
        <v>246</v>
      </c>
      <c r="J7538" s="12">
        <v>0</v>
      </c>
      <c r="K7538" s="18">
        <v>0</v>
      </c>
      <c r="L7538" s="12">
        <v>0</v>
      </c>
      <c r="M7538" s="12">
        <v>0</v>
      </c>
      <c r="N7538" s="12">
        <v>0</v>
      </c>
    </row>
    <row r="7539" spans="1:14">
      <c r="A7539" s="11" t="s">
        <v>1805</v>
      </c>
      <c r="B7539" s="12">
        <v>257</v>
      </c>
      <c r="C7539" s="12">
        <v>94</v>
      </c>
      <c r="D7539" s="12" t="s">
        <v>1182</v>
      </c>
      <c r="E7539" s="12">
        <v>0</v>
      </c>
      <c r="F7539" s="12">
        <v>1</v>
      </c>
      <c r="G7539" s="14">
        <v>30</v>
      </c>
      <c r="H7539" s="12">
        <v>0</v>
      </c>
      <c r="I7539" s="12">
        <v>246</v>
      </c>
      <c r="J7539" s="12">
        <v>0</v>
      </c>
      <c r="K7539" s="18">
        <v>0</v>
      </c>
      <c r="L7539" s="12">
        <v>0</v>
      </c>
      <c r="M7539" s="12">
        <v>0</v>
      </c>
      <c r="N7539" s="12">
        <v>0</v>
      </c>
    </row>
    <row r="7541" spans="1:14">
      <c r="A7541" s="11" t="s">
        <v>1808</v>
      </c>
    </row>
    <row r="7542" spans="1:14">
      <c r="A7542" s="11" t="s">
        <v>1809</v>
      </c>
      <c r="B7542" s="12">
        <v>14</v>
      </c>
      <c r="C7542" s="12">
        <v>16</v>
      </c>
      <c r="D7542" s="12" t="s">
        <v>1810</v>
      </c>
      <c r="E7542" s="12">
        <v>10</v>
      </c>
      <c r="F7542" s="12">
        <v>25</v>
      </c>
      <c r="G7542" s="12">
        <v>60</v>
      </c>
      <c r="H7542" s="12">
        <v>0</v>
      </c>
      <c r="I7542" s="12">
        <v>249</v>
      </c>
      <c r="J7542" s="12">
        <v>0</v>
      </c>
      <c r="K7542" s="18">
        <v>0</v>
      </c>
      <c r="L7542" s="12">
        <v>0</v>
      </c>
      <c r="M7542" s="12">
        <v>0</v>
      </c>
      <c r="N7542" s="12">
        <v>0</v>
      </c>
    </row>
    <row r="7544" spans="1:14">
      <c r="A7544" s="11" t="s">
        <v>1811</v>
      </c>
    </row>
    <row r="7545" spans="1:14">
      <c r="A7545" s="11" t="s">
        <v>1812</v>
      </c>
      <c r="B7545" s="12">
        <v>100</v>
      </c>
      <c r="C7545" s="12">
        <v>100</v>
      </c>
      <c r="D7545" s="12" t="s">
        <v>1789</v>
      </c>
      <c r="E7545" s="12">
        <v>250</v>
      </c>
      <c r="F7545" s="12">
        <v>10</v>
      </c>
      <c r="G7545" s="12">
        <v>80</v>
      </c>
      <c r="H7545" s="12">
        <v>0</v>
      </c>
      <c r="I7545" s="12">
        <v>246</v>
      </c>
      <c r="J7545" s="12">
        <v>0</v>
      </c>
      <c r="K7545" s="12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1812</v>
      </c>
      <c r="B7546" s="12">
        <v>100</v>
      </c>
      <c r="C7546" s="12">
        <v>100</v>
      </c>
      <c r="D7546" s="12" t="s">
        <v>1183</v>
      </c>
      <c r="E7546" s="12">
        <v>250</v>
      </c>
      <c r="F7546" s="12">
        <v>5</v>
      </c>
      <c r="G7546" s="12">
        <v>80</v>
      </c>
      <c r="H7546" s="12">
        <v>0</v>
      </c>
      <c r="I7546" s="12">
        <v>246</v>
      </c>
      <c r="J7546" s="12">
        <v>0</v>
      </c>
      <c r="K7546" s="12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1812</v>
      </c>
      <c r="B7547" s="12">
        <v>100</v>
      </c>
      <c r="C7547" s="12">
        <v>100</v>
      </c>
      <c r="D7547" s="12" t="s">
        <v>1790</v>
      </c>
      <c r="E7547" s="12">
        <v>250</v>
      </c>
      <c r="F7547" s="12">
        <v>10</v>
      </c>
      <c r="G7547" s="12">
        <v>80</v>
      </c>
      <c r="H7547" s="12">
        <v>0</v>
      </c>
      <c r="I7547" s="12">
        <v>246</v>
      </c>
      <c r="J7547" s="12">
        <v>0</v>
      </c>
      <c r="K7547" s="12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1812</v>
      </c>
      <c r="B7548" s="12">
        <v>100</v>
      </c>
      <c r="C7548" s="12">
        <v>100</v>
      </c>
      <c r="D7548" s="12" t="s">
        <v>1185</v>
      </c>
      <c r="E7548" s="12">
        <v>250</v>
      </c>
      <c r="F7548" s="12">
        <v>5</v>
      </c>
      <c r="G7548" s="12">
        <v>80</v>
      </c>
      <c r="H7548" s="12">
        <v>0</v>
      </c>
      <c r="I7548" s="12">
        <v>246</v>
      </c>
      <c r="J7548" s="12">
        <v>0</v>
      </c>
      <c r="K7548" s="12">
        <v>0</v>
      </c>
      <c r="L7548" s="12">
        <v>0</v>
      </c>
      <c r="M7548" s="12">
        <v>0</v>
      </c>
      <c r="N7548" s="12">
        <v>0</v>
      </c>
    </row>
    <row r="7549" spans="1:14">
      <c r="A7549" s="11" t="s">
        <v>1812</v>
      </c>
      <c r="B7549" s="12">
        <v>100</v>
      </c>
      <c r="C7549" s="12">
        <v>100</v>
      </c>
      <c r="D7549" s="12" t="s">
        <v>1788</v>
      </c>
      <c r="E7549" s="12">
        <v>250</v>
      </c>
      <c r="F7549" s="12">
        <v>10</v>
      </c>
      <c r="G7549" s="12">
        <v>80</v>
      </c>
      <c r="H7549" s="12">
        <v>0</v>
      </c>
      <c r="I7549" s="12">
        <v>246</v>
      </c>
      <c r="J7549" s="12">
        <v>0</v>
      </c>
      <c r="K7549" s="12">
        <v>0</v>
      </c>
      <c r="L7549" s="12">
        <v>0</v>
      </c>
      <c r="M7549" s="12">
        <v>0</v>
      </c>
      <c r="N7549" s="12">
        <v>0</v>
      </c>
    </row>
    <row r="7550" spans="1:14">
      <c r="A7550" s="11" t="s">
        <v>1812</v>
      </c>
      <c r="B7550" s="12">
        <v>100</v>
      </c>
      <c r="C7550" s="12">
        <v>100</v>
      </c>
      <c r="D7550" s="12" t="s">
        <v>1181</v>
      </c>
      <c r="E7550" s="12">
        <v>250</v>
      </c>
      <c r="F7550" s="12">
        <v>5</v>
      </c>
      <c r="G7550" s="12">
        <v>80</v>
      </c>
      <c r="H7550" s="12">
        <v>0</v>
      </c>
      <c r="I7550" s="12">
        <v>246</v>
      </c>
      <c r="J7550" s="12">
        <v>0</v>
      </c>
      <c r="K7550" s="12">
        <v>0</v>
      </c>
      <c r="L7550" s="12">
        <v>0</v>
      </c>
      <c r="M7550" s="12">
        <v>0</v>
      </c>
      <c r="N7550" s="12">
        <v>0</v>
      </c>
    </row>
    <row r="7551" spans="1:14">
      <c r="A7551" s="11" t="s">
        <v>1812</v>
      </c>
      <c r="B7551" s="12">
        <v>100</v>
      </c>
      <c r="C7551" s="12">
        <v>100</v>
      </c>
      <c r="D7551" s="12" t="s">
        <v>1794</v>
      </c>
      <c r="E7551" s="12">
        <v>250</v>
      </c>
      <c r="F7551" s="12">
        <v>40</v>
      </c>
      <c r="G7551" s="12">
        <v>80</v>
      </c>
      <c r="H7551" s="12">
        <v>0</v>
      </c>
      <c r="I7551" s="12">
        <v>246</v>
      </c>
      <c r="J7551" s="12">
        <v>0</v>
      </c>
      <c r="K7551" s="12">
        <v>0</v>
      </c>
      <c r="L7551" s="12">
        <v>0</v>
      </c>
      <c r="M7551" s="12">
        <v>0</v>
      </c>
      <c r="N7551" s="12">
        <v>0</v>
      </c>
    </row>
    <row r="7552" spans="1:14">
      <c r="A7552" s="11" t="s">
        <v>1812</v>
      </c>
      <c r="B7552" s="12">
        <v>100</v>
      </c>
      <c r="C7552" s="12">
        <v>100</v>
      </c>
      <c r="D7552" s="12" t="s">
        <v>1187</v>
      </c>
      <c r="E7552" s="12">
        <v>250</v>
      </c>
      <c r="F7552" s="12">
        <v>5</v>
      </c>
      <c r="G7552" s="12">
        <v>80</v>
      </c>
      <c r="H7552" s="12">
        <v>0</v>
      </c>
      <c r="I7552" s="12">
        <v>246</v>
      </c>
      <c r="J7552" s="12">
        <v>0</v>
      </c>
      <c r="K7552" s="12">
        <v>0</v>
      </c>
      <c r="L7552" s="12">
        <v>0</v>
      </c>
      <c r="M7552" s="12">
        <v>0</v>
      </c>
      <c r="N7552" s="12">
        <v>0</v>
      </c>
    </row>
    <row r="7553" spans="1:14">
      <c r="A7553" s="11" t="s">
        <v>1812</v>
      </c>
      <c r="B7553" s="12">
        <v>100</v>
      </c>
      <c r="C7553" s="12">
        <v>100</v>
      </c>
      <c r="D7553" s="12" t="s">
        <v>1189</v>
      </c>
      <c r="E7553" s="12">
        <v>250</v>
      </c>
      <c r="F7553" s="12">
        <v>40</v>
      </c>
      <c r="G7553" s="12">
        <v>80</v>
      </c>
      <c r="H7553" s="12">
        <v>0</v>
      </c>
      <c r="I7553" s="12">
        <v>246</v>
      </c>
      <c r="J7553" s="12">
        <v>0</v>
      </c>
      <c r="K7553" s="12">
        <v>0</v>
      </c>
      <c r="L7553" s="12">
        <v>0</v>
      </c>
      <c r="M7553" s="12">
        <v>0</v>
      </c>
      <c r="N7553" s="12">
        <v>0</v>
      </c>
    </row>
    <row r="7554" spans="1:14">
      <c r="A7554" s="11" t="s">
        <v>1812</v>
      </c>
      <c r="B7554" s="12">
        <v>100</v>
      </c>
      <c r="C7554" s="12">
        <v>100</v>
      </c>
      <c r="D7554" s="12" t="s">
        <v>1190</v>
      </c>
      <c r="E7554" s="12">
        <v>250</v>
      </c>
      <c r="F7554" s="12">
        <v>5</v>
      </c>
      <c r="G7554" s="12">
        <v>80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5" spans="1:14">
      <c r="A7555" s="11" t="s">
        <v>1812</v>
      </c>
      <c r="B7555" s="12">
        <v>100</v>
      </c>
      <c r="C7555" s="12">
        <v>100</v>
      </c>
      <c r="D7555" s="12" t="s">
        <v>1791</v>
      </c>
      <c r="E7555" s="12">
        <v>250</v>
      </c>
      <c r="F7555" s="12">
        <v>40</v>
      </c>
      <c r="G7555" s="12">
        <v>80</v>
      </c>
      <c r="H7555" s="12">
        <v>0</v>
      </c>
      <c r="I7555" s="12">
        <v>246</v>
      </c>
      <c r="J7555" s="12">
        <v>0</v>
      </c>
      <c r="K7555" s="12">
        <v>0</v>
      </c>
      <c r="L7555" s="12">
        <v>0</v>
      </c>
      <c r="M7555" s="12">
        <v>0</v>
      </c>
      <c r="N7555" s="12">
        <v>0</v>
      </c>
    </row>
    <row r="7556" spans="1:14">
      <c r="A7556" s="11" t="s">
        <v>1812</v>
      </c>
      <c r="B7556" s="12">
        <v>100</v>
      </c>
      <c r="C7556" s="12">
        <v>100</v>
      </c>
      <c r="D7556" s="12" t="s">
        <v>1193</v>
      </c>
      <c r="E7556" s="12">
        <v>250</v>
      </c>
      <c r="F7556" s="12">
        <v>5</v>
      </c>
      <c r="G7556" s="12">
        <v>80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7" spans="1:14">
      <c r="A7557" s="11" t="s">
        <v>1812</v>
      </c>
      <c r="B7557" s="12">
        <v>100</v>
      </c>
      <c r="C7557" s="12">
        <v>100</v>
      </c>
      <c r="D7557" s="12" t="s">
        <v>1188</v>
      </c>
      <c r="E7557" s="12">
        <v>250</v>
      </c>
      <c r="F7557" s="12">
        <v>20</v>
      </c>
      <c r="G7557" s="12">
        <v>80</v>
      </c>
      <c r="H7557" s="12">
        <v>0</v>
      </c>
      <c r="I7557" s="12">
        <v>246</v>
      </c>
      <c r="J7557" s="12">
        <v>0</v>
      </c>
      <c r="K7557" s="12">
        <v>0</v>
      </c>
      <c r="L7557" s="12">
        <v>0</v>
      </c>
      <c r="M7557" s="12">
        <v>0</v>
      </c>
      <c r="N7557" s="12">
        <v>0</v>
      </c>
    </row>
    <row r="7558" spans="1:14">
      <c r="A7558" s="11" t="s">
        <v>1812</v>
      </c>
      <c r="B7558" s="12">
        <v>100</v>
      </c>
      <c r="C7558" s="12">
        <v>100</v>
      </c>
      <c r="D7558" s="12" t="s">
        <v>1191</v>
      </c>
      <c r="E7558" s="12">
        <v>250</v>
      </c>
      <c r="F7558" s="12">
        <v>20</v>
      </c>
      <c r="G7558" s="12">
        <v>80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1812</v>
      </c>
      <c r="B7559" s="12">
        <v>100</v>
      </c>
      <c r="C7559" s="12">
        <v>100</v>
      </c>
      <c r="D7559" s="12" t="s">
        <v>1194</v>
      </c>
      <c r="E7559" s="12">
        <v>250</v>
      </c>
      <c r="F7559" s="12">
        <v>20</v>
      </c>
      <c r="G7559" s="12">
        <v>80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1" spans="1:14">
      <c r="A7561" s="11" t="s">
        <v>1812</v>
      </c>
      <c r="B7561" s="12">
        <v>130</v>
      </c>
      <c r="C7561" s="12">
        <v>165</v>
      </c>
      <c r="D7561" s="12" t="s">
        <v>1789</v>
      </c>
      <c r="E7561" s="12">
        <v>20</v>
      </c>
      <c r="F7561" s="12">
        <v>5</v>
      </c>
      <c r="G7561" s="14">
        <v>30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1812</v>
      </c>
      <c r="B7562" s="12">
        <v>130</v>
      </c>
      <c r="C7562" s="12">
        <v>165</v>
      </c>
      <c r="D7562" s="12" t="s">
        <v>1790</v>
      </c>
      <c r="E7562" s="12">
        <v>20</v>
      </c>
      <c r="F7562" s="12">
        <v>5</v>
      </c>
      <c r="G7562" s="14">
        <v>30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1812</v>
      </c>
      <c r="B7563" s="12">
        <v>130</v>
      </c>
      <c r="C7563" s="12">
        <v>165</v>
      </c>
      <c r="D7563" s="12" t="s">
        <v>1788</v>
      </c>
      <c r="E7563" s="12">
        <v>20</v>
      </c>
      <c r="F7563" s="12">
        <v>5</v>
      </c>
      <c r="G7563" s="14">
        <v>30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1812</v>
      </c>
      <c r="B7564" s="12">
        <v>130</v>
      </c>
      <c r="C7564" s="12">
        <v>165</v>
      </c>
      <c r="D7564" s="12" t="s">
        <v>1794</v>
      </c>
      <c r="E7564" s="12">
        <v>20</v>
      </c>
      <c r="F7564" s="12">
        <v>5</v>
      </c>
      <c r="G7564" s="14">
        <v>30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1812</v>
      </c>
      <c r="B7565" s="12">
        <v>130</v>
      </c>
      <c r="C7565" s="12">
        <v>165</v>
      </c>
      <c r="D7565" s="12" t="s">
        <v>1189</v>
      </c>
      <c r="E7565" s="12">
        <v>20</v>
      </c>
      <c r="F7565" s="12">
        <v>5</v>
      </c>
      <c r="G7565" s="14">
        <v>30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1812</v>
      </c>
      <c r="B7566" s="12">
        <v>130</v>
      </c>
      <c r="C7566" s="12">
        <v>165</v>
      </c>
      <c r="D7566" s="12" t="s">
        <v>1791</v>
      </c>
      <c r="E7566" s="12">
        <v>20</v>
      </c>
      <c r="F7566" s="12">
        <v>5</v>
      </c>
      <c r="G7566" s="14">
        <v>30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1812</v>
      </c>
      <c r="B7567" s="12">
        <v>60</v>
      </c>
      <c r="C7567" s="12">
        <v>160</v>
      </c>
      <c r="D7567" s="12" t="s">
        <v>1789</v>
      </c>
      <c r="E7567" s="12">
        <v>20</v>
      </c>
      <c r="F7567" s="12">
        <v>5</v>
      </c>
      <c r="G7567" s="14">
        <v>30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1812</v>
      </c>
      <c r="B7568" s="12">
        <v>60</v>
      </c>
      <c r="C7568" s="12">
        <v>160</v>
      </c>
      <c r="D7568" s="12" t="s">
        <v>1790</v>
      </c>
      <c r="E7568" s="12">
        <v>20</v>
      </c>
      <c r="F7568" s="12">
        <v>5</v>
      </c>
      <c r="G7568" s="14">
        <v>30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69" spans="1:14">
      <c r="A7569" s="11" t="s">
        <v>1812</v>
      </c>
      <c r="B7569" s="12">
        <v>60</v>
      </c>
      <c r="C7569" s="12">
        <v>160</v>
      </c>
      <c r="D7569" s="12" t="s">
        <v>1788</v>
      </c>
      <c r="E7569" s="12">
        <v>20</v>
      </c>
      <c r="F7569" s="12">
        <v>5</v>
      </c>
      <c r="G7569" s="14">
        <v>30</v>
      </c>
      <c r="H7569" s="12">
        <v>0</v>
      </c>
      <c r="I7569" s="12">
        <v>246</v>
      </c>
      <c r="J7569" s="12">
        <v>0</v>
      </c>
      <c r="K7569" s="12">
        <v>0</v>
      </c>
      <c r="L7569" s="12">
        <v>0</v>
      </c>
      <c r="M7569" s="12">
        <v>0</v>
      </c>
      <c r="N7569" s="12">
        <v>0</v>
      </c>
    </row>
    <row r="7570" spans="1:14">
      <c r="A7570" s="11" t="s">
        <v>1812</v>
      </c>
      <c r="B7570" s="12">
        <v>60</v>
      </c>
      <c r="C7570" s="12">
        <v>160</v>
      </c>
      <c r="D7570" s="12" t="s">
        <v>1794</v>
      </c>
      <c r="E7570" s="12">
        <v>20</v>
      </c>
      <c r="F7570" s="12">
        <v>5</v>
      </c>
      <c r="G7570" s="14">
        <v>30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1812</v>
      </c>
      <c r="B7571" s="12">
        <v>60</v>
      </c>
      <c r="C7571" s="12">
        <v>160</v>
      </c>
      <c r="D7571" s="12" t="s">
        <v>1189</v>
      </c>
      <c r="E7571" s="12">
        <v>20</v>
      </c>
      <c r="F7571" s="12">
        <v>5</v>
      </c>
      <c r="G7571" s="14">
        <v>30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1812</v>
      </c>
      <c r="B7572" s="12">
        <v>60</v>
      </c>
      <c r="C7572" s="12">
        <v>160</v>
      </c>
      <c r="D7572" s="12" t="s">
        <v>1791</v>
      </c>
      <c r="E7572" s="12">
        <v>20</v>
      </c>
      <c r="F7572" s="12">
        <v>5</v>
      </c>
      <c r="G7572" s="14">
        <v>30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1812</v>
      </c>
      <c r="B7573" s="12">
        <v>145</v>
      </c>
      <c r="C7573" s="12">
        <v>90</v>
      </c>
      <c r="D7573" s="12" t="s">
        <v>1789</v>
      </c>
      <c r="E7573" s="12">
        <v>20</v>
      </c>
      <c r="F7573" s="12">
        <v>5</v>
      </c>
      <c r="G7573" s="14">
        <v>30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1812</v>
      </c>
      <c r="B7574" s="12">
        <v>145</v>
      </c>
      <c r="C7574" s="12">
        <v>90</v>
      </c>
      <c r="D7574" s="12" t="s">
        <v>1790</v>
      </c>
      <c r="E7574" s="12">
        <v>20</v>
      </c>
      <c r="F7574" s="12">
        <v>5</v>
      </c>
      <c r="G7574" s="14">
        <v>30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1812</v>
      </c>
      <c r="B7575" s="12">
        <v>145</v>
      </c>
      <c r="C7575" s="12">
        <v>90</v>
      </c>
      <c r="D7575" s="12" t="s">
        <v>1788</v>
      </c>
      <c r="E7575" s="12">
        <v>20</v>
      </c>
      <c r="F7575" s="12">
        <v>5</v>
      </c>
      <c r="G7575" s="14">
        <v>30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1812</v>
      </c>
      <c r="B7576" s="12">
        <v>145</v>
      </c>
      <c r="C7576" s="12">
        <v>90</v>
      </c>
      <c r="D7576" s="12" t="s">
        <v>1794</v>
      </c>
      <c r="E7576" s="12">
        <v>20</v>
      </c>
      <c r="F7576" s="12">
        <v>5</v>
      </c>
      <c r="G7576" s="14">
        <v>30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1812</v>
      </c>
      <c r="B7577" s="12">
        <v>145</v>
      </c>
      <c r="C7577" s="12">
        <v>90</v>
      </c>
      <c r="D7577" s="12" t="s">
        <v>1189</v>
      </c>
      <c r="E7577" s="12">
        <v>20</v>
      </c>
      <c r="F7577" s="12">
        <v>5</v>
      </c>
      <c r="G7577" s="14">
        <v>30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1812</v>
      </c>
      <c r="B7578" s="12">
        <v>145</v>
      </c>
      <c r="C7578" s="12">
        <v>90</v>
      </c>
      <c r="D7578" s="12" t="s">
        <v>1791</v>
      </c>
      <c r="E7578" s="12">
        <v>20</v>
      </c>
      <c r="F7578" s="12">
        <v>5</v>
      </c>
      <c r="G7578" s="14">
        <v>30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1812</v>
      </c>
      <c r="B7579" s="12">
        <v>146</v>
      </c>
      <c r="C7579" s="12">
        <v>50</v>
      </c>
      <c r="D7579" s="12" t="s">
        <v>1789</v>
      </c>
      <c r="E7579" s="12">
        <v>20</v>
      </c>
      <c r="F7579" s="12">
        <v>5</v>
      </c>
      <c r="G7579" s="14">
        <v>30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1812</v>
      </c>
      <c r="B7580" s="12">
        <v>146</v>
      </c>
      <c r="C7580" s="12">
        <v>50</v>
      </c>
      <c r="D7580" s="12" t="s">
        <v>1790</v>
      </c>
      <c r="E7580" s="12">
        <v>20</v>
      </c>
      <c r="F7580" s="12">
        <v>5</v>
      </c>
      <c r="G7580" s="14">
        <v>30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1812</v>
      </c>
      <c r="B7581" s="12">
        <v>146</v>
      </c>
      <c r="C7581" s="12">
        <v>50</v>
      </c>
      <c r="D7581" s="12" t="s">
        <v>1788</v>
      </c>
      <c r="E7581" s="12">
        <v>20</v>
      </c>
      <c r="F7581" s="12">
        <v>5</v>
      </c>
      <c r="G7581" s="14">
        <v>30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1812</v>
      </c>
      <c r="B7582" s="12">
        <v>146</v>
      </c>
      <c r="C7582" s="12">
        <v>50</v>
      </c>
      <c r="D7582" s="12" t="s">
        <v>1794</v>
      </c>
      <c r="E7582" s="12">
        <v>20</v>
      </c>
      <c r="F7582" s="12">
        <v>5</v>
      </c>
      <c r="G7582" s="14">
        <v>30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1812</v>
      </c>
      <c r="B7583" s="12">
        <v>146</v>
      </c>
      <c r="C7583" s="12">
        <v>50</v>
      </c>
      <c r="D7583" s="12" t="s">
        <v>1189</v>
      </c>
      <c r="E7583" s="12">
        <v>20</v>
      </c>
      <c r="F7583" s="12">
        <v>5</v>
      </c>
      <c r="G7583" s="14">
        <v>30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1812</v>
      </c>
      <c r="B7584" s="12">
        <v>146</v>
      </c>
      <c r="C7584" s="12">
        <v>50</v>
      </c>
      <c r="D7584" s="12" t="s">
        <v>1791</v>
      </c>
      <c r="E7584" s="12">
        <v>20</v>
      </c>
      <c r="F7584" s="12">
        <v>5</v>
      </c>
      <c r="G7584" s="14">
        <v>30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1812</v>
      </c>
      <c r="B7585" s="12">
        <v>66</v>
      </c>
      <c r="C7585" s="12">
        <v>77</v>
      </c>
      <c r="D7585" s="12" t="s">
        <v>1789</v>
      </c>
      <c r="E7585" s="12">
        <v>20</v>
      </c>
      <c r="F7585" s="12">
        <v>5</v>
      </c>
      <c r="G7585" s="14">
        <v>30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6" spans="1:14">
      <c r="A7586" s="11" t="s">
        <v>1812</v>
      </c>
      <c r="B7586" s="12">
        <v>66</v>
      </c>
      <c r="C7586" s="12">
        <v>77</v>
      </c>
      <c r="D7586" s="12" t="s">
        <v>1790</v>
      </c>
      <c r="E7586" s="12">
        <v>20</v>
      </c>
      <c r="F7586" s="12">
        <v>5</v>
      </c>
      <c r="G7586" s="14">
        <v>30</v>
      </c>
      <c r="H7586" s="12">
        <v>0</v>
      </c>
      <c r="I7586" s="12">
        <v>246</v>
      </c>
      <c r="J7586" s="12">
        <v>0</v>
      </c>
      <c r="K7586" s="12">
        <v>0</v>
      </c>
      <c r="L7586" s="12">
        <v>0</v>
      </c>
      <c r="M7586" s="12">
        <v>0</v>
      </c>
      <c r="N7586" s="12">
        <v>0</v>
      </c>
    </row>
    <row r="7587" spans="1:14">
      <c r="A7587" s="11" t="s">
        <v>1812</v>
      </c>
      <c r="B7587" s="12">
        <v>66</v>
      </c>
      <c r="C7587" s="12">
        <v>77</v>
      </c>
      <c r="D7587" s="12" t="s">
        <v>1788</v>
      </c>
      <c r="E7587" s="12">
        <v>20</v>
      </c>
      <c r="F7587" s="12">
        <v>5</v>
      </c>
      <c r="G7587" s="14">
        <v>30</v>
      </c>
      <c r="H7587" s="12">
        <v>0</v>
      </c>
      <c r="I7587" s="12">
        <v>246</v>
      </c>
      <c r="J7587" s="12">
        <v>0</v>
      </c>
      <c r="K7587" s="12">
        <v>0</v>
      </c>
      <c r="L7587" s="12">
        <v>0</v>
      </c>
      <c r="M7587" s="12">
        <v>0</v>
      </c>
      <c r="N7587" s="12">
        <v>0</v>
      </c>
    </row>
    <row r="7588" spans="1:14">
      <c r="A7588" s="11" t="s">
        <v>1812</v>
      </c>
      <c r="B7588" s="12">
        <v>66</v>
      </c>
      <c r="C7588" s="12">
        <v>77</v>
      </c>
      <c r="D7588" s="12" t="s">
        <v>1794</v>
      </c>
      <c r="E7588" s="12">
        <v>20</v>
      </c>
      <c r="F7588" s="12">
        <v>5</v>
      </c>
      <c r="G7588" s="14">
        <v>30</v>
      </c>
      <c r="H7588" s="12">
        <v>0</v>
      </c>
      <c r="I7588" s="12">
        <v>246</v>
      </c>
      <c r="J7588" s="12">
        <v>0</v>
      </c>
      <c r="K7588" s="12">
        <v>0</v>
      </c>
      <c r="L7588" s="12">
        <v>0</v>
      </c>
      <c r="M7588" s="12">
        <v>0</v>
      </c>
      <c r="N7588" s="12">
        <v>0</v>
      </c>
    </row>
    <row r="7589" spans="1:14">
      <c r="A7589" s="11" t="s">
        <v>1812</v>
      </c>
      <c r="B7589" s="12">
        <v>66</v>
      </c>
      <c r="C7589" s="12">
        <v>77</v>
      </c>
      <c r="D7589" s="12" t="s">
        <v>1189</v>
      </c>
      <c r="E7589" s="12">
        <v>20</v>
      </c>
      <c r="F7589" s="12">
        <v>5</v>
      </c>
      <c r="G7589" s="14">
        <v>30</v>
      </c>
      <c r="H7589" s="12">
        <v>0</v>
      </c>
      <c r="I7589" s="12">
        <v>246</v>
      </c>
      <c r="J7589" s="12">
        <v>0</v>
      </c>
      <c r="K7589" s="12">
        <v>0</v>
      </c>
      <c r="L7589" s="12">
        <v>0</v>
      </c>
      <c r="M7589" s="12">
        <v>0</v>
      </c>
      <c r="N7589" s="12">
        <v>0</v>
      </c>
    </row>
    <row r="7590" spans="1:14">
      <c r="A7590" s="11" t="s">
        <v>1812</v>
      </c>
      <c r="B7590" s="12">
        <v>66</v>
      </c>
      <c r="C7590" s="12">
        <v>77</v>
      </c>
      <c r="D7590" s="12" t="s">
        <v>1791</v>
      </c>
      <c r="E7590" s="12">
        <v>20</v>
      </c>
      <c r="F7590" s="12">
        <v>5</v>
      </c>
      <c r="G7590" s="14">
        <v>30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2" spans="1:14">
      <c r="A7592" s="11" t="s">
        <v>1813</v>
      </c>
    </row>
    <row r="7593" spans="1:14">
      <c r="A7593" s="11" t="s">
        <v>1814</v>
      </c>
      <c r="B7593" s="12">
        <v>150</v>
      </c>
      <c r="C7593" s="12">
        <v>200</v>
      </c>
      <c r="D7593" s="12" t="s">
        <v>1794</v>
      </c>
      <c r="E7593" s="12">
        <v>250</v>
      </c>
      <c r="F7593" s="12">
        <v>65</v>
      </c>
      <c r="G7593" s="12">
        <v>80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1814</v>
      </c>
      <c r="B7594" s="12">
        <v>150</v>
      </c>
      <c r="C7594" s="12">
        <v>200</v>
      </c>
      <c r="D7594" s="12" t="s">
        <v>1187</v>
      </c>
      <c r="E7594" s="12">
        <v>250</v>
      </c>
      <c r="F7594" s="12">
        <v>5</v>
      </c>
      <c r="G7594" s="12">
        <v>80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1814</v>
      </c>
      <c r="B7595" s="12">
        <v>150</v>
      </c>
      <c r="C7595" s="12">
        <v>200</v>
      </c>
      <c r="D7595" s="12" t="s">
        <v>1189</v>
      </c>
      <c r="E7595" s="12">
        <v>250</v>
      </c>
      <c r="F7595" s="12">
        <v>65</v>
      </c>
      <c r="G7595" s="12">
        <v>80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1814</v>
      </c>
      <c r="B7596" s="12">
        <v>150</v>
      </c>
      <c r="C7596" s="12">
        <v>200</v>
      </c>
      <c r="D7596" s="12" t="s">
        <v>1190</v>
      </c>
      <c r="E7596" s="12">
        <v>250</v>
      </c>
      <c r="F7596" s="12">
        <v>5</v>
      </c>
      <c r="G7596" s="12">
        <v>80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7" spans="1:14">
      <c r="A7597" s="11" t="s">
        <v>1814</v>
      </c>
      <c r="B7597" s="12">
        <v>150</v>
      </c>
      <c r="C7597" s="12">
        <v>200</v>
      </c>
      <c r="D7597" s="12" t="s">
        <v>1791</v>
      </c>
      <c r="E7597" s="12">
        <v>250</v>
      </c>
      <c r="F7597" s="12">
        <v>65</v>
      </c>
      <c r="G7597" s="12">
        <v>80</v>
      </c>
      <c r="H7597" s="12">
        <v>0</v>
      </c>
      <c r="I7597" s="12">
        <v>246</v>
      </c>
      <c r="J7597" s="12">
        <v>0</v>
      </c>
      <c r="K7597" s="12">
        <v>0</v>
      </c>
      <c r="L7597" s="12">
        <v>0</v>
      </c>
      <c r="M7597" s="12">
        <v>0</v>
      </c>
      <c r="N7597" s="12">
        <v>0</v>
      </c>
    </row>
    <row r="7598" spans="1:14">
      <c r="A7598" s="11" t="s">
        <v>1814</v>
      </c>
      <c r="B7598" s="12">
        <v>150</v>
      </c>
      <c r="C7598" s="12">
        <v>200</v>
      </c>
      <c r="D7598" s="12" t="s">
        <v>1193</v>
      </c>
      <c r="E7598" s="12">
        <v>250</v>
      </c>
      <c r="F7598" s="12">
        <v>5</v>
      </c>
      <c r="G7598" s="12">
        <v>80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599" spans="1:14">
      <c r="A7599" s="11" t="s">
        <v>1814</v>
      </c>
      <c r="B7599" s="12">
        <v>150</v>
      </c>
      <c r="C7599" s="12">
        <v>200</v>
      </c>
      <c r="D7599" s="12" t="s">
        <v>1188</v>
      </c>
      <c r="E7599" s="12">
        <v>250</v>
      </c>
      <c r="F7599" s="12">
        <v>10</v>
      </c>
      <c r="G7599" s="12">
        <v>80</v>
      </c>
      <c r="H7599" s="12">
        <v>0</v>
      </c>
      <c r="I7599" s="12">
        <v>246</v>
      </c>
      <c r="J7599" s="12">
        <v>0</v>
      </c>
      <c r="K7599" s="12">
        <v>0</v>
      </c>
      <c r="L7599" s="12">
        <v>0</v>
      </c>
      <c r="M7599" s="12">
        <v>0</v>
      </c>
      <c r="N7599" s="12">
        <v>0</v>
      </c>
    </row>
    <row r="7600" spans="1:14">
      <c r="A7600" s="11" t="s">
        <v>1814</v>
      </c>
      <c r="B7600" s="12">
        <v>150</v>
      </c>
      <c r="C7600" s="12">
        <v>200</v>
      </c>
      <c r="D7600" s="12" t="s">
        <v>1191</v>
      </c>
      <c r="E7600" s="12">
        <v>250</v>
      </c>
      <c r="F7600" s="12">
        <v>10</v>
      </c>
      <c r="G7600" s="12">
        <v>80</v>
      </c>
      <c r="H7600" s="12">
        <v>0</v>
      </c>
      <c r="I7600" s="12">
        <v>246</v>
      </c>
      <c r="J7600" s="12">
        <v>0</v>
      </c>
      <c r="K7600" s="12">
        <v>0</v>
      </c>
      <c r="L7600" s="12">
        <v>0</v>
      </c>
      <c r="M7600" s="12">
        <v>0</v>
      </c>
      <c r="N7600" s="12">
        <v>0</v>
      </c>
    </row>
    <row r="7601" spans="1:14">
      <c r="A7601" s="11" t="s">
        <v>1814</v>
      </c>
      <c r="B7601" s="12">
        <v>150</v>
      </c>
      <c r="C7601" s="12">
        <v>200</v>
      </c>
      <c r="D7601" s="12" t="s">
        <v>1194</v>
      </c>
      <c r="E7601" s="12">
        <v>250</v>
      </c>
      <c r="F7601" s="12">
        <v>10</v>
      </c>
      <c r="G7601" s="12">
        <v>80</v>
      </c>
      <c r="H7601" s="12">
        <v>0</v>
      </c>
      <c r="I7601" s="12">
        <v>246</v>
      </c>
      <c r="J7601" s="12">
        <v>0</v>
      </c>
      <c r="K7601" s="12">
        <v>0</v>
      </c>
      <c r="L7601" s="12">
        <v>0</v>
      </c>
      <c r="M7601" s="12">
        <v>0</v>
      </c>
      <c r="N7601" s="12">
        <v>0</v>
      </c>
    </row>
    <row r="7603" spans="1:14">
      <c r="A7603" s="11" t="s">
        <v>1814</v>
      </c>
      <c r="B7603" s="12">
        <v>90</v>
      </c>
      <c r="C7603" s="12">
        <v>300</v>
      </c>
      <c r="D7603" s="12" t="s">
        <v>1794</v>
      </c>
      <c r="E7603" s="12">
        <v>40</v>
      </c>
      <c r="F7603" s="12">
        <v>20</v>
      </c>
      <c r="G7603" s="14">
        <v>30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1814</v>
      </c>
      <c r="B7604" s="12">
        <v>90</v>
      </c>
      <c r="C7604" s="12">
        <v>300</v>
      </c>
      <c r="D7604" s="12" t="s">
        <v>1189</v>
      </c>
      <c r="E7604" s="12">
        <v>40</v>
      </c>
      <c r="F7604" s="12">
        <v>20</v>
      </c>
      <c r="G7604" s="14">
        <v>30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1814</v>
      </c>
      <c r="B7605" s="12">
        <v>90</v>
      </c>
      <c r="C7605" s="12">
        <v>300</v>
      </c>
      <c r="D7605" s="12" t="s">
        <v>1791</v>
      </c>
      <c r="E7605" s="12">
        <v>40</v>
      </c>
      <c r="F7605" s="12">
        <v>20</v>
      </c>
      <c r="G7605" s="14">
        <v>30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1814</v>
      </c>
      <c r="B7606" s="12">
        <v>90</v>
      </c>
      <c r="C7606" s="12">
        <v>300</v>
      </c>
      <c r="D7606" s="12" t="s">
        <v>1188</v>
      </c>
      <c r="E7606" s="12">
        <v>40</v>
      </c>
      <c r="F7606" s="12">
        <v>2</v>
      </c>
      <c r="G7606" s="14">
        <v>30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1814</v>
      </c>
      <c r="B7607" s="12">
        <v>90</v>
      </c>
      <c r="C7607" s="12">
        <v>300</v>
      </c>
      <c r="D7607" s="12" t="s">
        <v>1191</v>
      </c>
      <c r="E7607" s="12">
        <v>40</v>
      </c>
      <c r="F7607" s="12">
        <v>2</v>
      </c>
      <c r="G7607" s="14">
        <v>30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1814</v>
      </c>
      <c r="B7608" s="12">
        <v>90</v>
      </c>
      <c r="C7608" s="12">
        <v>300</v>
      </c>
      <c r="D7608" s="12" t="s">
        <v>1194</v>
      </c>
      <c r="E7608" s="12">
        <v>40</v>
      </c>
      <c r="F7608" s="12">
        <v>2</v>
      </c>
      <c r="G7608" s="14">
        <v>30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1814</v>
      </c>
      <c r="B7609" s="12">
        <v>90</v>
      </c>
      <c r="C7609" s="12">
        <v>210</v>
      </c>
      <c r="D7609" s="12" t="s">
        <v>1794</v>
      </c>
      <c r="E7609" s="12">
        <v>40</v>
      </c>
      <c r="F7609" s="12">
        <v>20</v>
      </c>
      <c r="G7609" s="14">
        <v>30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1814</v>
      </c>
      <c r="B7610" s="12">
        <v>90</v>
      </c>
      <c r="C7610" s="12">
        <v>210</v>
      </c>
      <c r="D7610" s="12" t="s">
        <v>1189</v>
      </c>
      <c r="E7610" s="12">
        <v>40</v>
      </c>
      <c r="F7610" s="12">
        <v>20</v>
      </c>
      <c r="G7610" s="14">
        <v>30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1" spans="1:14">
      <c r="A7611" s="11" t="s">
        <v>1814</v>
      </c>
      <c r="B7611" s="12">
        <v>90</v>
      </c>
      <c r="C7611" s="12">
        <v>210</v>
      </c>
      <c r="D7611" s="12" t="s">
        <v>1791</v>
      </c>
      <c r="E7611" s="12">
        <v>40</v>
      </c>
      <c r="F7611" s="12">
        <v>20</v>
      </c>
      <c r="G7611" s="14">
        <v>30</v>
      </c>
      <c r="H7611" s="12">
        <v>0</v>
      </c>
      <c r="I7611" s="12">
        <v>246</v>
      </c>
      <c r="J7611" s="12">
        <v>0</v>
      </c>
      <c r="K7611" s="12">
        <v>0</v>
      </c>
      <c r="L7611" s="12">
        <v>0</v>
      </c>
      <c r="M7611" s="12">
        <v>0</v>
      </c>
      <c r="N7611" s="12">
        <v>0</v>
      </c>
    </row>
    <row r="7612" spans="1:14">
      <c r="A7612" s="11" t="s">
        <v>1814</v>
      </c>
      <c r="B7612" s="12">
        <v>90</v>
      </c>
      <c r="C7612" s="12">
        <v>210</v>
      </c>
      <c r="D7612" s="12" t="s">
        <v>1188</v>
      </c>
      <c r="E7612" s="12">
        <v>40</v>
      </c>
      <c r="F7612" s="12">
        <v>2</v>
      </c>
      <c r="G7612" s="14">
        <v>30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1814</v>
      </c>
      <c r="B7613" s="12">
        <v>90</v>
      </c>
      <c r="C7613" s="12">
        <v>210</v>
      </c>
      <c r="D7613" s="12" t="s">
        <v>1191</v>
      </c>
      <c r="E7613" s="12">
        <v>40</v>
      </c>
      <c r="F7613" s="12">
        <v>2</v>
      </c>
      <c r="G7613" s="14">
        <v>30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1814</v>
      </c>
      <c r="B7614" s="12">
        <v>90</v>
      </c>
      <c r="C7614" s="12">
        <v>210</v>
      </c>
      <c r="D7614" s="12" t="s">
        <v>1194</v>
      </c>
      <c r="E7614" s="12">
        <v>40</v>
      </c>
      <c r="F7614" s="12">
        <v>2</v>
      </c>
      <c r="G7614" s="14">
        <v>30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1814</v>
      </c>
      <c r="B7615" s="12">
        <v>90</v>
      </c>
      <c r="C7615" s="12">
        <v>120</v>
      </c>
      <c r="D7615" s="12" t="s">
        <v>1794</v>
      </c>
      <c r="E7615" s="12">
        <v>40</v>
      </c>
      <c r="F7615" s="12">
        <v>20</v>
      </c>
      <c r="G7615" s="14">
        <v>30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1814</v>
      </c>
      <c r="B7616" s="12">
        <v>90</v>
      </c>
      <c r="C7616" s="12">
        <v>120</v>
      </c>
      <c r="D7616" s="12" t="s">
        <v>1189</v>
      </c>
      <c r="E7616" s="12">
        <v>40</v>
      </c>
      <c r="F7616" s="12">
        <v>20</v>
      </c>
      <c r="G7616" s="14">
        <v>30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1814</v>
      </c>
      <c r="B7617" s="12">
        <v>90</v>
      </c>
      <c r="C7617" s="12">
        <v>120</v>
      </c>
      <c r="D7617" s="12" t="s">
        <v>1791</v>
      </c>
      <c r="E7617" s="12">
        <v>40</v>
      </c>
      <c r="F7617" s="12">
        <v>20</v>
      </c>
      <c r="G7617" s="14">
        <v>30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1814</v>
      </c>
      <c r="B7618" s="12">
        <v>90</v>
      </c>
      <c r="C7618" s="12">
        <v>120</v>
      </c>
      <c r="D7618" s="12" t="s">
        <v>1188</v>
      </c>
      <c r="E7618" s="12">
        <v>40</v>
      </c>
      <c r="F7618" s="12">
        <v>2</v>
      </c>
      <c r="G7618" s="14">
        <v>30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1814</v>
      </c>
      <c r="B7619" s="12">
        <v>90</v>
      </c>
      <c r="C7619" s="12">
        <v>120</v>
      </c>
      <c r="D7619" s="12" t="s">
        <v>1191</v>
      </c>
      <c r="E7619" s="12">
        <v>40</v>
      </c>
      <c r="F7619" s="12">
        <v>2</v>
      </c>
      <c r="G7619" s="14">
        <v>30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1814</v>
      </c>
      <c r="B7620" s="12">
        <v>90</v>
      </c>
      <c r="C7620" s="12">
        <v>120</v>
      </c>
      <c r="D7620" s="12" t="s">
        <v>1194</v>
      </c>
      <c r="E7620" s="12">
        <v>40</v>
      </c>
      <c r="F7620" s="12">
        <v>2</v>
      </c>
      <c r="G7620" s="14">
        <v>30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1814</v>
      </c>
      <c r="B7621" s="12">
        <v>145</v>
      </c>
      <c r="C7621" s="12">
        <v>300</v>
      </c>
      <c r="D7621" s="12" t="s">
        <v>1794</v>
      </c>
      <c r="E7621" s="12">
        <v>40</v>
      </c>
      <c r="F7621" s="12">
        <v>20</v>
      </c>
      <c r="G7621" s="14">
        <v>30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1814</v>
      </c>
      <c r="B7622" s="12">
        <v>145</v>
      </c>
      <c r="C7622" s="12">
        <v>300</v>
      </c>
      <c r="D7622" s="12" t="s">
        <v>1189</v>
      </c>
      <c r="E7622" s="12">
        <v>40</v>
      </c>
      <c r="F7622" s="12">
        <v>20</v>
      </c>
      <c r="G7622" s="14">
        <v>30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1814</v>
      </c>
      <c r="B7623" s="12">
        <v>145</v>
      </c>
      <c r="C7623" s="12">
        <v>300</v>
      </c>
      <c r="D7623" s="12" t="s">
        <v>1791</v>
      </c>
      <c r="E7623" s="12">
        <v>40</v>
      </c>
      <c r="F7623" s="12">
        <v>20</v>
      </c>
      <c r="G7623" s="14">
        <v>30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1814</v>
      </c>
      <c r="B7624" s="12">
        <v>145</v>
      </c>
      <c r="C7624" s="12">
        <v>300</v>
      </c>
      <c r="D7624" s="12" t="s">
        <v>1188</v>
      </c>
      <c r="E7624" s="12">
        <v>40</v>
      </c>
      <c r="F7624" s="12">
        <v>2</v>
      </c>
      <c r="G7624" s="14">
        <v>30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1814</v>
      </c>
      <c r="B7625" s="12">
        <v>145</v>
      </c>
      <c r="C7625" s="12">
        <v>300</v>
      </c>
      <c r="D7625" s="12" t="s">
        <v>1191</v>
      </c>
      <c r="E7625" s="12">
        <v>40</v>
      </c>
      <c r="F7625" s="12">
        <v>2</v>
      </c>
      <c r="G7625" s="14">
        <v>30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1814</v>
      </c>
      <c r="B7626" s="12">
        <v>145</v>
      </c>
      <c r="C7626" s="12">
        <v>300</v>
      </c>
      <c r="D7626" s="12" t="s">
        <v>1194</v>
      </c>
      <c r="E7626" s="12">
        <v>40</v>
      </c>
      <c r="F7626" s="12">
        <v>2</v>
      </c>
      <c r="G7626" s="14">
        <v>30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1814</v>
      </c>
      <c r="B7627" s="12">
        <v>145</v>
      </c>
      <c r="C7627" s="12">
        <v>210</v>
      </c>
      <c r="D7627" s="12" t="s">
        <v>1794</v>
      </c>
      <c r="E7627" s="12">
        <v>40</v>
      </c>
      <c r="F7627" s="12">
        <v>20</v>
      </c>
      <c r="G7627" s="14">
        <v>30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1814</v>
      </c>
      <c r="B7628" s="12">
        <v>145</v>
      </c>
      <c r="C7628" s="12">
        <v>210</v>
      </c>
      <c r="D7628" s="12" t="s">
        <v>1189</v>
      </c>
      <c r="E7628" s="12">
        <v>40</v>
      </c>
      <c r="F7628" s="12">
        <v>20</v>
      </c>
      <c r="G7628" s="14">
        <v>30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1814</v>
      </c>
      <c r="B7629" s="12">
        <v>145</v>
      </c>
      <c r="C7629" s="12">
        <v>210</v>
      </c>
      <c r="D7629" s="12" t="s">
        <v>1791</v>
      </c>
      <c r="E7629" s="12">
        <v>40</v>
      </c>
      <c r="F7629" s="12">
        <v>20</v>
      </c>
      <c r="G7629" s="14">
        <v>30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1814</v>
      </c>
      <c r="B7630" s="12">
        <v>145</v>
      </c>
      <c r="C7630" s="12">
        <v>210</v>
      </c>
      <c r="D7630" s="12" t="s">
        <v>1188</v>
      </c>
      <c r="E7630" s="12">
        <v>40</v>
      </c>
      <c r="F7630" s="12">
        <v>2</v>
      </c>
      <c r="G7630" s="14">
        <v>30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1814</v>
      </c>
      <c r="B7631" s="12">
        <v>145</v>
      </c>
      <c r="C7631" s="12">
        <v>210</v>
      </c>
      <c r="D7631" s="12" t="s">
        <v>1191</v>
      </c>
      <c r="E7631" s="12">
        <v>40</v>
      </c>
      <c r="F7631" s="12">
        <v>2</v>
      </c>
      <c r="G7631" s="14">
        <v>30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1814</v>
      </c>
      <c r="B7632" s="12">
        <v>145</v>
      </c>
      <c r="C7632" s="12">
        <v>210</v>
      </c>
      <c r="D7632" s="12" t="s">
        <v>1194</v>
      </c>
      <c r="E7632" s="12">
        <v>40</v>
      </c>
      <c r="F7632" s="12">
        <v>2</v>
      </c>
      <c r="G7632" s="14">
        <v>30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1814</v>
      </c>
      <c r="B7633" s="12">
        <v>145</v>
      </c>
      <c r="C7633" s="12">
        <v>120</v>
      </c>
      <c r="D7633" s="12" t="s">
        <v>1794</v>
      </c>
      <c r="E7633" s="12">
        <v>40</v>
      </c>
      <c r="F7633" s="12">
        <v>20</v>
      </c>
      <c r="G7633" s="14">
        <v>30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1814</v>
      </c>
      <c r="B7634" s="12">
        <v>145</v>
      </c>
      <c r="C7634" s="12">
        <v>120</v>
      </c>
      <c r="D7634" s="12" t="s">
        <v>1189</v>
      </c>
      <c r="E7634" s="12">
        <v>40</v>
      </c>
      <c r="F7634" s="12">
        <v>20</v>
      </c>
      <c r="G7634" s="14">
        <v>30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1814</v>
      </c>
      <c r="B7635" s="12">
        <v>145</v>
      </c>
      <c r="C7635" s="12">
        <v>120</v>
      </c>
      <c r="D7635" s="12" t="s">
        <v>1791</v>
      </c>
      <c r="E7635" s="12">
        <v>40</v>
      </c>
      <c r="F7635" s="12">
        <v>20</v>
      </c>
      <c r="G7635" s="14">
        <v>30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1814</v>
      </c>
      <c r="B7636" s="12">
        <v>145</v>
      </c>
      <c r="C7636" s="12">
        <v>120</v>
      </c>
      <c r="D7636" s="12" t="s">
        <v>1188</v>
      </c>
      <c r="E7636" s="12">
        <v>40</v>
      </c>
      <c r="F7636" s="12">
        <v>2</v>
      </c>
      <c r="G7636" s="14">
        <v>30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1814</v>
      </c>
      <c r="B7637" s="12">
        <v>145</v>
      </c>
      <c r="C7637" s="12">
        <v>120</v>
      </c>
      <c r="D7637" s="12" t="s">
        <v>1191</v>
      </c>
      <c r="E7637" s="12">
        <v>40</v>
      </c>
      <c r="F7637" s="12">
        <v>2</v>
      </c>
      <c r="G7637" s="14">
        <v>30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1814</v>
      </c>
      <c r="B7638" s="12">
        <v>145</v>
      </c>
      <c r="C7638" s="12">
        <v>120</v>
      </c>
      <c r="D7638" s="12" t="s">
        <v>1194</v>
      </c>
      <c r="E7638" s="12">
        <v>40</v>
      </c>
      <c r="F7638" s="12">
        <v>2</v>
      </c>
      <c r="G7638" s="14">
        <v>30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1814</v>
      </c>
      <c r="B7639" s="12">
        <v>210</v>
      </c>
      <c r="C7639" s="12">
        <v>300</v>
      </c>
      <c r="D7639" s="12" t="s">
        <v>1794</v>
      </c>
      <c r="E7639" s="12">
        <v>40</v>
      </c>
      <c r="F7639" s="12">
        <v>20</v>
      </c>
      <c r="G7639" s="14">
        <v>30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1814</v>
      </c>
      <c r="B7640" s="12">
        <v>210</v>
      </c>
      <c r="C7640" s="12">
        <v>300</v>
      </c>
      <c r="D7640" s="12" t="s">
        <v>1189</v>
      </c>
      <c r="E7640" s="12">
        <v>40</v>
      </c>
      <c r="F7640" s="12">
        <v>20</v>
      </c>
      <c r="G7640" s="14">
        <v>30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1814</v>
      </c>
      <c r="B7641" s="12">
        <v>210</v>
      </c>
      <c r="C7641" s="12">
        <v>300</v>
      </c>
      <c r="D7641" s="12" t="s">
        <v>1791</v>
      </c>
      <c r="E7641" s="12">
        <v>40</v>
      </c>
      <c r="F7641" s="12">
        <v>20</v>
      </c>
      <c r="G7641" s="14">
        <v>30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1814</v>
      </c>
      <c r="B7642" s="12">
        <v>210</v>
      </c>
      <c r="C7642" s="12">
        <v>300</v>
      </c>
      <c r="D7642" s="12" t="s">
        <v>1188</v>
      </c>
      <c r="E7642" s="12">
        <v>40</v>
      </c>
      <c r="F7642" s="12">
        <v>2</v>
      </c>
      <c r="G7642" s="14">
        <v>30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1814</v>
      </c>
      <c r="B7643" s="12">
        <v>210</v>
      </c>
      <c r="C7643" s="12">
        <v>300</v>
      </c>
      <c r="D7643" s="12" t="s">
        <v>1191</v>
      </c>
      <c r="E7643" s="12">
        <v>40</v>
      </c>
      <c r="F7643" s="12">
        <v>2</v>
      </c>
      <c r="G7643" s="14">
        <v>30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1814</v>
      </c>
      <c r="B7644" s="12">
        <v>210</v>
      </c>
      <c r="C7644" s="12">
        <v>300</v>
      </c>
      <c r="D7644" s="12" t="s">
        <v>1194</v>
      </c>
      <c r="E7644" s="12">
        <v>40</v>
      </c>
      <c r="F7644" s="12">
        <v>2</v>
      </c>
      <c r="G7644" s="14">
        <v>30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1814</v>
      </c>
      <c r="B7645" s="12">
        <v>210</v>
      </c>
      <c r="C7645" s="12">
        <v>210</v>
      </c>
      <c r="D7645" s="12" t="s">
        <v>1794</v>
      </c>
      <c r="E7645" s="12">
        <v>40</v>
      </c>
      <c r="F7645" s="12">
        <v>20</v>
      </c>
      <c r="G7645" s="14">
        <v>30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1814</v>
      </c>
      <c r="B7646" s="12">
        <v>210</v>
      </c>
      <c r="C7646" s="12">
        <v>210</v>
      </c>
      <c r="D7646" s="12" t="s">
        <v>1189</v>
      </c>
      <c r="E7646" s="12">
        <v>40</v>
      </c>
      <c r="F7646" s="12">
        <v>20</v>
      </c>
      <c r="G7646" s="14">
        <v>30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1814</v>
      </c>
      <c r="B7647" s="12">
        <v>210</v>
      </c>
      <c r="C7647" s="12">
        <v>210</v>
      </c>
      <c r="D7647" s="12" t="s">
        <v>1791</v>
      </c>
      <c r="E7647" s="12">
        <v>40</v>
      </c>
      <c r="F7647" s="12">
        <v>20</v>
      </c>
      <c r="G7647" s="14">
        <v>30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1814</v>
      </c>
      <c r="B7648" s="12">
        <v>210</v>
      </c>
      <c r="C7648" s="12">
        <v>210</v>
      </c>
      <c r="D7648" s="12" t="s">
        <v>1188</v>
      </c>
      <c r="E7648" s="12">
        <v>40</v>
      </c>
      <c r="F7648" s="12">
        <v>2</v>
      </c>
      <c r="G7648" s="14">
        <v>30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1814</v>
      </c>
      <c r="B7649" s="12">
        <v>210</v>
      </c>
      <c r="C7649" s="12">
        <v>210</v>
      </c>
      <c r="D7649" s="12" t="s">
        <v>1191</v>
      </c>
      <c r="E7649" s="12">
        <v>40</v>
      </c>
      <c r="F7649" s="12">
        <v>2</v>
      </c>
      <c r="G7649" s="14">
        <v>30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1814</v>
      </c>
      <c r="B7650" s="12">
        <v>210</v>
      </c>
      <c r="C7650" s="12">
        <v>210</v>
      </c>
      <c r="D7650" s="12" t="s">
        <v>1194</v>
      </c>
      <c r="E7650" s="12">
        <v>40</v>
      </c>
      <c r="F7650" s="12">
        <v>2</v>
      </c>
      <c r="G7650" s="14">
        <v>30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1814</v>
      </c>
      <c r="B7651" s="12">
        <v>210</v>
      </c>
      <c r="C7651" s="12">
        <v>120</v>
      </c>
      <c r="D7651" s="12" t="s">
        <v>1794</v>
      </c>
      <c r="E7651" s="12">
        <v>40</v>
      </c>
      <c r="F7651" s="12">
        <v>20</v>
      </c>
      <c r="G7651" s="14">
        <v>30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2" spans="1:14">
      <c r="A7652" s="11" t="s">
        <v>1814</v>
      </c>
      <c r="B7652" s="12">
        <v>210</v>
      </c>
      <c r="C7652" s="12">
        <v>120</v>
      </c>
      <c r="D7652" s="12" t="s">
        <v>1189</v>
      </c>
      <c r="E7652" s="12">
        <v>40</v>
      </c>
      <c r="F7652" s="12">
        <v>20</v>
      </c>
      <c r="G7652" s="14">
        <v>30</v>
      </c>
      <c r="H7652" s="12">
        <v>0</v>
      </c>
      <c r="I7652" s="12">
        <v>246</v>
      </c>
      <c r="J7652" s="12">
        <v>0</v>
      </c>
      <c r="K7652" s="12">
        <v>0</v>
      </c>
      <c r="L7652" s="12">
        <v>0</v>
      </c>
      <c r="M7652" s="12">
        <v>0</v>
      </c>
      <c r="N7652" s="12">
        <v>0</v>
      </c>
    </row>
    <row r="7653" spans="1:14">
      <c r="A7653" s="11" t="s">
        <v>1814</v>
      </c>
      <c r="B7653" s="12">
        <v>210</v>
      </c>
      <c r="C7653" s="12">
        <v>120</v>
      </c>
      <c r="D7653" s="12" t="s">
        <v>1791</v>
      </c>
      <c r="E7653" s="12">
        <v>40</v>
      </c>
      <c r="F7653" s="12">
        <v>20</v>
      </c>
      <c r="G7653" s="14">
        <v>30</v>
      </c>
      <c r="H7653" s="12">
        <v>0</v>
      </c>
      <c r="I7653" s="12">
        <v>246</v>
      </c>
      <c r="J7653" s="12">
        <v>0</v>
      </c>
      <c r="K7653" s="12">
        <v>0</v>
      </c>
      <c r="L7653" s="12">
        <v>0</v>
      </c>
      <c r="M7653" s="12">
        <v>0</v>
      </c>
      <c r="N7653" s="12">
        <v>0</v>
      </c>
    </row>
    <row r="7654" spans="1:14">
      <c r="A7654" s="11" t="s">
        <v>1814</v>
      </c>
      <c r="B7654" s="12">
        <v>210</v>
      </c>
      <c r="C7654" s="12">
        <v>120</v>
      </c>
      <c r="D7654" s="12" t="s">
        <v>1188</v>
      </c>
      <c r="E7654" s="12">
        <v>40</v>
      </c>
      <c r="F7654" s="12">
        <v>2</v>
      </c>
      <c r="G7654" s="14">
        <v>30</v>
      </c>
      <c r="H7654" s="12">
        <v>0</v>
      </c>
      <c r="I7654" s="12">
        <v>246</v>
      </c>
      <c r="J7654" s="12">
        <v>0</v>
      </c>
      <c r="K7654" s="12">
        <v>0</v>
      </c>
      <c r="L7654" s="12">
        <v>0</v>
      </c>
      <c r="M7654" s="12">
        <v>0</v>
      </c>
      <c r="N7654" s="12">
        <v>0</v>
      </c>
    </row>
    <row r="7655" spans="1:14">
      <c r="A7655" s="11" t="s">
        <v>1814</v>
      </c>
      <c r="B7655" s="12">
        <v>210</v>
      </c>
      <c r="C7655" s="12">
        <v>120</v>
      </c>
      <c r="D7655" s="12" t="s">
        <v>1191</v>
      </c>
      <c r="E7655" s="12">
        <v>40</v>
      </c>
      <c r="F7655" s="12">
        <v>2</v>
      </c>
      <c r="G7655" s="14">
        <v>30</v>
      </c>
      <c r="H7655" s="12">
        <v>0</v>
      </c>
      <c r="I7655" s="12">
        <v>246</v>
      </c>
      <c r="J7655" s="12">
        <v>0</v>
      </c>
      <c r="K7655" s="12">
        <v>0</v>
      </c>
      <c r="L7655" s="12">
        <v>0</v>
      </c>
      <c r="M7655" s="12">
        <v>0</v>
      </c>
      <c r="N7655" s="12">
        <v>0</v>
      </c>
    </row>
    <row r="7656" spans="1:14">
      <c r="A7656" s="11" t="s">
        <v>1814</v>
      </c>
      <c r="B7656" s="12">
        <v>210</v>
      </c>
      <c r="C7656" s="12">
        <v>120</v>
      </c>
      <c r="D7656" s="12" t="s">
        <v>1194</v>
      </c>
      <c r="E7656" s="12">
        <v>40</v>
      </c>
      <c r="F7656" s="12">
        <v>2</v>
      </c>
      <c r="G7656" s="14">
        <v>30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8" spans="1:14">
      <c r="A7658" s="11" t="s">
        <v>1815</v>
      </c>
    </row>
    <row r="7659" spans="1:14">
      <c r="A7659" s="11" t="s">
        <v>1816</v>
      </c>
      <c r="B7659" s="12">
        <v>100</v>
      </c>
      <c r="C7659" s="12">
        <v>100</v>
      </c>
      <c r="D7659" s="12" t="s">
        <v>1794</v>
      </c>
      <c r="E7659" s="12">
        <v>250</v>
      </c>
      <c r="F7659" s="12">
        <v>30</v>
      </c>
      <c r="G7659" s="12">
        <v>80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1816</v>
      </c>
      <c r="B7660" s="12">
        <v>100</v>
      </c>
      <c r="C7660" s="12">
        <v>100</v>
      </c>
      <c r="D7660" s="12" t="s">
        <v>1187</v>
      </c>
      <c r="E7660" s="12">
        <v>250</v>
      </c>
      <c r="F7660" s="12">
        <v>5</v>
      </c>
      <c r="G7660" s="12">
        <v>80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1816</v>
      </c>
      <c r="B7661" s="12">
        <v>100</v>
      </c>
      <c r="C7661" s="12">
        <v>100</v>
      </c>
      <c r="D7661" s="12" t="s">
        <v>1188</v>
      </c>
      <c r="E7661" s="12">
        <v>250</v>
      </c>
      <c r="F7661" s="12">
        <v>10</v>
      </c>
      <c r="G7661" s="12">
        <v>80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1816</v>
      </c>
      <c r="B7662" s="12">
        <v>100</v>
      </c>
      <c r="C7662" s="12">
        <v>100</v>
      </c>
      <c r="D7662" s="12" t="s">
        <v>1189</v>
      </c>
      <c r="E7662" s="12">
        <v>250</v>
      </c>
      <c r="F7662" s="12">
        <v>30</v>
      </c>
      <c r="G7662" s="12">
        <v>80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3" spans="1:14">
      <c r="A7663" s="11" t="s">
        <v>1816</v>
      </c>
      <c r="B7663" s="12">
        <v>100</v>
      </c>
      <c r="C7663" s="12">
        <v>100</v>
      </c>
      <c r="D7663" s="12" t="s">
        <v>1190</v>
      </c>
      <c r="E7663" s="12">
        <v>250</v>
      </c>
      <c r="F7663" s="12">
        <v>5</v>
      </c>
      <c r="G7663" s="12">
        <v>80</v>
      </c>
      <c r="H7663" s="12">
        <v>0</v>
      </c>
      <c r="I7663" s="12">
        <v>246</v>
      </c>
      <c r="J7663" s="12">
        <v>0</v>
      </c>
      <c r="K7663" s="12">
        <v>0</v>
      </c>
      <c r="L7663" s="12">
        <v>0</v>
      </c>
      <c r="M7663" s="12">
        <v>0</v>
      </c>
      <c r="N7663" s="12">
        <v>0</v>
      </c>
    </row>
    <row r="7664" spans="1:14">
      <c r="A7664" s="11" t="s">
        <v>1816</v>
      </c>
      <c r="B7664" s="12">
        <v>100</v>
      </c>
      <c r="C7664" s="12">
        <v>100</v>
      </c>
      <c r="D7664" s="12" t="s">
        <v>1191</v>
      </c>
      <c r="E7664" s="12">
        <v>250</v>
      </c>
      <c r="F7664" s="12">
        <v>10</v>
      </c>
      <c r="G7664" s="12">
        <v>80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5" spans="1:14">
      <c r="A7665" s="11" t="s">
        <v>1816</v>
      </c>
      <c r="B7665" s="12">
        <v>100</v>
      </c>
      <c r="C7665" s="12">
        <v>100</v>
      </c>
      <c r="D7665" s="12" t="s">
        <v>1192</v>
      </c>
      <c r="E7665" s="12">
        <v>250</v>
      </c>
      <c r="F7665" s="12">
        <v>30</v>
      </c>
      <c r="G7665" s="12">
        <v>80</v>
      </c>
      <c r="H7665" s="12">
        <v>0</v>
      </c>
      <c r="I7665" s="12">
        <v>246</v>
      </c>
      <c r="J7665" s="12">
        <v>0</v>
      </c>
      <c r="K7665" s="12">
        <v>0</v>
      </c>
      <c r="L7665" s="12">
        <v>0</v>
      </c>
      <c r="M7665" s="12">
        <v>0</v>
      </c>
      <c r="N7665" s="12">
        <v>0</v>
      </c>
    </row>
    <row r="7666" spans="1:14">
      <c r="A7666" s="11" t="s">
        <v>1816</v>
      </c>
      <c r="B7666" s="12">
        <v>100</v>
      </c>
      <c r="C7666" s="12">
        <v>100</v>
      </c>
      <c r="D7666" s="12" t="s">
        <v>1193</v>
      </c>
      <c r="E7666" s="12">
        <v>250</v>
      </c>
      <c r="F7666" s="12">
        <v>5</v>
      </c>
      <c r="G7666" s="12">
        <v>80</v>
      </c>
      <c r="H7666" s="12">
        <v>0</v>
      </c>
      <c r="I7666" s="12">
        <v>246</v>
      </c>
      <c r="J7666" s="12">
        <v>0</v>
      </c>
      <c r="K7666" s="12">
        <v>0</v>
      </c>
      <c r="L7666" s="12">
        <v>0</v>
      </c>
      <c r="M7666" s="12">
        <v>0</v>
      </c>
      <c r="N7666" s="12">
        <v>0</v>
      </c>
    </row>
    <row r="7667" spans="1:14">
      <c r="A7667" s="11" t="s">
        <v>1816</v>
      </c>
      <c r="B7667" s="12">
        <v>100</v>
      </c>
      <c r="C7667" s="12">
        <v>100</v>
      </c>
      <c r="D7667" s="12" t="s">
        <v>1194</v>
      </c>
      <c r="E7667" s="12">
        <v>250</v>
      </c>
      <c r="F7667" s="12">
        <v>10</v>
      </c>
      <c r="G7667" s="12">
        <v>80</v>
      </c>
      <c r="H7667" s="12">
        <v>0</v>
      </c>
      <c r="I7667" s="12">
        <v>246</v>
      </c>
      <c r="J7667" s="12">
        <v>0</v>
      </c>
      <c r="K7667" s="12">
        <v>0</v>
      </c>
      <c r="L7667" s="12">
        <v>0</v>
      </c>
      <c r="M7667" s="12">
        <v>0</v>
      </c>
      <c r="N7667" s="12">
        <v>0</v>
      </c>
    </row>
    <row r="7669" spans="1:14">
      <c r="A7669" s="11" t="s">
        <v>1816</v>
      </c>
      <c r="B7669" s="12">
        <v>32</v>
      </c>
      <c r="C7669" s="12">
        <v>88</v>
      </c>
      <c r="D7669" s="12" t="s">
        <v>1794</v>
      </c>
      <c r="E7669" s="12">
        <v>20</v>
      </c>
      <c r="F7669" s="12">
        <v>5</v>
      </c>
      <c r="G7669" s="14">
        <v>30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1816</v>
      </c>
      <c r="B7670" s="12">
        <v>32</v>
      </c>
      <c r="C7670" s="12">
        <v>88</v>
      </c>
      <c r="D7670" s="12" t="s">
        <v>1189</v>
      </c>
      <c r="E7670" s="12">
        <v>20</v>
      </c>
      <c r="F7670" s="12">
        <v>5</v>
      </c>
      <c r="G7670" s="14">
        <v>30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1816</v>
      </c>
      <c r="B7671" s="12">
        <v>32</v>
      </c>
      <c r="C7671" s="12">
        <v>88</v>
      </c>
      <c r="D7671" s="12" t="s">
        <v>1192</v>
      </c>
      <c r="E7671" s="12">
        <v>20</v>
      </c>
      <c r="F7671" s="12">
        <v>5</v>
      </c>
      <c r="G7671" s="14">
        <v>30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1816</v>
      </c>
      <c r="B7672" s="12">
        <v>32</v>
      </c>
      <c r="C7672" s="12">
        <v>88</v>
      </c>
      <c r="D7672" s="12" t="s">
        <v>1188</v>
      </c>
      <c r="E7672" s="12">
        <v>20</v>
      </c>
      <c r="F7672" s="12">
        <v>1</v>
      </c>
      <c r="G7672" s="14">
        <v>30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1816</v>
      </c>
      <c r="B7673" s="12">
        <v>32</v>
      </c>
      <c r="C7673" s="12">
        <v>88</v>
      </c>
      <c r="D7673" s="12" t="s">
        <v>1191</v>
      </c>
      <c r="E7673" s="12">
        <v>20</v>
      </c>
      <c r="F7673" s="12">
        <v>1</v>
      </c>
      <c r="G7673" s="14">
        <v>30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1816</v>
      </c>
      <c r="B7674" s="12">
        <v>32</v>
      </c>
      <c r="C7674" s="12">
        <v>88</v>
      </c>
      <c r="D7674" s="12" t="s">
        <v>1194</v>
      </c>
      <c r="E7674" s="12">
        <v>20</v>
      </c>
      <c r="F7674" s="12">
        <v>1</v>
      </c>
      <c r="G7674" s="14">
        <v>30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1816</v>
      </c>
      <c r="B7675" s="12">
        <v>30</v>
      </c>
      <c r="C7675" s="12">
        <v>125</v>
      </c>
      <c r="D7675" s="12" t="s">
        <v>1794</v>
      </c>
      <c r="E7675" s="12">
        <v>20</v>
      </c>
      <c r="F7675" s="12">
        <v>5</v>
      </c>
      <c r="G7675" s="14">
        <v>30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1816</v>
      </c>
      <c r="B7676" s="12">
        <v>30</v>
      </c>
      <c r="C7676" s="12">
        <v>125</v>
      </c>
      <c r="D7676" s="12" t="s">
        <v>1189</v>
      </c>
      <c r="E7676" s="12">
        <v>20</v>
      </c>
      <c r="F7676" s="12">
        <v>5</v>
      </c>
      <c r="G7676" s="14">
        <v>30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7" spans="1:14">
      <c r="A7677" s="11" t="s">
        <v>1816</v>
      </c>
      <c r="B7677" s="12">
        <v>30</v>
      </c>
      <c r="C7677" s="12">
        <v>125</v>
      </c>
      <c r="D7677" s="12" t="s">
        <v>1192</v>
      </c>
      <c r="E7677" s="12">
        <v>20</v>
      </c>
      <c r="F7677" s="12">
        <v>5</v>
      </c>
      <c r="G7677" s="14">
        <v>30</v>
      </c>
      <c r="H7677" s="12">
        <v>0</v>
      </c>
      <c r="I7677" s="12">
        <v>246</v>
      </c>
      <c r="J7677" s="12">
        <v>0</v>
      </c>
      <c r="K7677" s="12">
        <v>0</v>
      </c>
      <c r="L7677" s="12">
        <v>0</v>
      </c>
      <c r="M7677" s="12">
        <v>0</v>
      </c>
      <c r="N7677" s="12">
        <v>0</v>
      </c>
    </row>
    <row r="7678" spans="1:14">
      <c r="A7678" s="11" t="s">
        <v>1816</v>
      </c>
      <c r="B7678" s="12">
        <v>30</v>
      </c>
      <c r="C7678" s="12">
        <v>125</v>
      </c>
      <c r="D7678" s="12" t="s">
        <v>1188</v>
      </c>
      <c r="E7678" s="12">
        <v>20</v>
      </c>
      <c r="F7678" s="12">
        <v>1</v>
      </c>
      <c r="G7678" s="14">
        <v>30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1816</v>
      </c>
      <c r="B7679" s="12">
        <v>30</v>
      </c>
      <c r="C7679" s="12">
        <v>125</v>
      </c>
      <c r="D7679" s="12" t="s">
        <v>1191</v>
      </c>
      <c r="E7679" s="12">
        <v>20</v>
      </c>
      <c r="F7679" s="12">
        <v>1</v>
      </c>
      <c r="G7679" s="14">
        <v>30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1816</v>
      </c>
      <c r="B7680" s="12">
        <v>30</v>
      </c>
      <c r="C7680" s="12">
        <v>125</v>
      </c>
      <c r="D7680" s="12" t="s">
        <v>1194</v>
      </c>
      <c r="E7680" s="12">
        <v>20</v>
      </c>
      <c r="F7680" s="12">
        <v>1</v>
      </c>
      <c r="G7680" s="14">
        <v>30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1816</v>
      </c>
      <c r="B7681" s="12">
        <v>40</v>
      </c>
      <c r="C7681" s="12">
        <v>160</v>
      </c>
      <c r="D7681" s="12" t="s">
        <v>1794</v>
      </c>
      <c r="E7681" s="12">
        <v>20</v>
      </c>
      <c r="F7681" s="12">
        <v>5</v>
      </c>
      <c r="G7681" s="14">
        <v>30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1816</v>
      </c>
      <c r="B7682" s="12">
        <v>40</v>
      </c>
      <c r="C7682" s="12">
        <v>160</v>
      </c>
      <c r="D7682" s="12" t="s">
        <v>1189</v>
      </c>
      <c r="E7682" s="12">
        <v>20</v>
      </c>
      <c r="F7682" s="12">
        <v>5</v>
      </c>
      <c r="G7682" s="14">
        <v>30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1816</v>
      </c>
      <c r="B7683" s="12">
        <v>40</v>
      </c>
      <c r="C7683" s="12">
        <v>160</v>
      </c>
      <c r="D7683" s="12" t="s">
        <v>1192</v>
      </c>
      <c r="E7683" s="12">
        <v>20</v>
      </c>
      <c r="F7683" s="12">
        <v>5</v>
      </c>
      <c r="G7683" s="14">
        <v>30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1816</v>
      </c>
      <c r="B7684" s="12">
        <v>40</v>
      </c>
      <c r="C7684" s="12">
        <v>160</v>
      </c>
      <c r="D7684" s="12" t="s">
        <v>1188</v>
      </c>
      <c r="E7684" s="12">
        <v>20</v>
      </c>
      <c r="F7684" s="12">
        <v>1</v>
      </c>
      <c r="G7684" s="14">
        <v>30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1816</v>
      </c>
      <c r="B7685" s="12">
        <v>40</v>
      </c>
      <c r="C7685" s="12">
        <v>160</v>
      </c>
      <c r="D7685" s="12" t="s">
        <v>1191</v>
      </c>
      <c r="E7685" s="12">
        <v>20</v>
      </c>
      <c r="F7685" s="12">
        <v>1</v>
      </c>
      <c r="G7685" s="14">
        <v>30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1816</v>
      </c>
      <c r="B7686" s="12">
        <v>40</v>
      </c>
      <c r="C7686" s="12">
        <v>160</v>
      </c>
      <c r="D7686" s="12" t="s">
        <v>1194</v>
      </c>
      <c r="E7686" s="12">
        <v>20</v>
      </c>
      <c r="F7686" s="12">
        <v>1</v>
      </c>
      <c r="G7686" s="14">
        <v>30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1816</v>
      </c>
      <c r="B7687" s="12">
        <v>100</v>
      </c>
      <c r="C7687" s="12">
        <v>130</v>
      </c>
      <c r="D7687" s="12" t="s">
        <v>1794</v>
      </c>
      <c r="E7687" s="12">
        <v>20</v>
      </c>
      <c r="F7687" s="12">
        <v>5</v>
      </c>
      <c r="G7687" s="14">
        <v>30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1816</v>
      </c>
      <c r="B7688" s="12">
        <v>100</v>
      </c>
      <c r="C7688" s="12">
        <v>130</v>
      </c>
      <c r="D7688" s="12" t="s">
        <v>1189</v>
      </c>
      <c r="E7688" s="12">
        <v>20</v>
      </c>
      <c r="F7688" s="12">
        <v>5</v>
      </c>
      <c r="G7688" s="14">
        <v>30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1816</v>
      </c>
      <c r="B7689" s="12">
        <v>100</v>
      </c>
      <c r="C7689" s="12">
        <v>130</v>
      </c>
      <c r="D7689" s="12" t="s">
        <v>1192</v>
      </c>
      <c r="E7689" s="12">
        <v>20</v>
      </c>
      <c r="F7689" s="12">
        <v>5</v>
      </c>
      <c r="G7689" s="14">
        <v>30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1816</v>
      </c>
      <c r="B7690" s="12">
        <v>100</v>
      </c>
      <c r="C7690" s="12">
        <v>130</v>
      </c>
      <c r="D7690" s="12" t="s">
        <v>1188</v>
      </c>
      <c r="E7690" s="12">
        <v>20</v>
      </c>
      <c r="F7690" s="12">
        <v>1</v>
      </c>
      <c r="G7690" s="14">
        <v>30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1816</v>
      </c>
      <c r="B7691" s="12">
        <v>100</v>
      </c>
      <c r="C7691" s="12">
        <v>130</v>
      </c>
      <c r="D7691" s="12" t="s">
        <v>1191</v>
      </c>
      <c r="E7691" s="12">
        <v>20</v>
      </c>
      <c r="F7691" s="12">
        <v>1</v>
      </c>
      <c r="G7691" s="14">
        <v>30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1816</v>
      </c>
      <c r="B7692" s="12">
        <v>100</v>
      </c>
      <c r="C7692" s="12">
        <v>130</v>
      </c>
      <c r="D7692" s="12" t="s">
        <v>1194</v>
      </c>
      <c r="E7692" s="12">
        <v>20</v>
      </c>
      <c r="F7692" s="12">
        <v>1</v>
      </c>
      <c r="G7692" s="14">
        <v>30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1816</v>
      </c>
      <c r="B7693" s="12">
        <v>110</v>
      </c>
      <c r="C7693" s="12">
        <v>90</v>
      </c>
      <c r="D7693" s="12" t="s">
        <v>1794</v>
      </c>
      <c r="E7693" s="12">
        <v>20</v>
      </c>
      <c r="F7693" s="12">
        <v>5</v>
      </c>
      <c r="G7693" s="14">
        <v>30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1816</v>
      </c>
      <c r="B7694" s="12">
        <v>110</v>
      </c>
      <c r="C7694" s="12">
        <v>90</v>
      </c>
      <c r="D7694" s="12" t="s">
        <v>1189</v>
      </c>
      <c r="E7694" s="12">
        <v>20</v>
      </c>
      <c r="F7694" s="12">
        <v>5</v>
      </c>
      <c r="G7694" s="14">
        <v>30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1816</v>
      </c>
      <c r="B7695" s="12">
        <v>110</v>
      </c>
      <c r="C7695" s="12">
        <v>90</v>
      </c>
      <c r="D7695" s="12" t="s">
        <v>1192</v>
      </c>
      <c r="E7695" s="12">
        <v>20</v>
      </c>
      <c r="F7695" s="12">
        <v>5</v>
      </c>
      <c r="G7695" s="14">
        <v>30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1816</v>
      </c>
      <c r="B7696" s="12">
        <v>110</v>
      </c>
      <c r="C7696" s="12">
        <v>90</v>
      </c>
      <c r="D7696" s="12" t="s">
        <v>1188</v>
      </c>
      <c r="E7696" s="12">
        <v>20</v>
      </c>
      <c r="F7696" s="12">
        <v>1</v>
      </c>
      <c r="G7696" s="14">
        <v>30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1816</v>
      </c>
      <c r="B7697" s="12">
        <v>110</v>
      </c>
      <c r="C7697" s="12">
        <v>90</v>
      </c>
      <c r="D7697" s="12" t="s">
        <v>1191</v>
      </c>
      <c r="E7697" s="12">
        <v>20</v>
      </c>
      <c r="F7697" s="12">
        <v>1</v>
      </c>
      <c r="G7697" s="14">
        <v>30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1816</v>
      </c>
      <c r="B7698" s="12">
        <v>110</v>
      </c>
      <c r="C7698" s="12">
        <v>90</v>
      </c>
      <c r="D7698" s="12" t="s">
        <v>1194</v>
      </c>
      <c r="E7698" s="12">
        <v>20</v>
      </c>
      <c r="F7698" s="12">
        <v>1</v>
      </c>
      <c r="G7698" s="14">
        <v>30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1816</v>
      </c>
      <c r="B7699" s="12">
        <v>110</v>
      </c>
      <c r="C7699" s="12">
        <v>90</v>
      </c>
      <c r="D7699" s="12" t="s">
        <v>1794</v>
      </c>
      <c r="E7699" s="12">
        <v>20</v>
      </c>
      <c r="F7699" s="12">
        <v>5</v>
      </c>
      <c r="G7699" s="14">
        <v>30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1816</v>
      </c>
      <c r="B7700" s="12">
        <v>110</v>
      </c>
      <c r="C7700" s="12">
        <v>90</v>
      </c>
      <c r="D7700" s="12" t="s">
        <v>1189</v>
      </c>
      <c r="E7700" s="12">
        <v>20</v>
      </c>
      <c r="F7700" s="12">
        <v>5</v>
      </c>
      <c r="G7700" s="14">
        <v>30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1816</v>
      </c>
      <c r="B7701" s="12">
        <v>110</v>
      </c>
      <c r="C7701" s="12">
        <v>90</v>
      </c>
      <c r="D7701" s="12" t="s">
        <v>1192</v>
      </c>
      <c r="E7701" s="12">
        <v>20</v>
      </c>
      <c r="F7701" s="12">
        <v>5</v>
      </c>
      <c r="G7701" s="14">
        <v>30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1816</v>
      </c>
      <c r="B7702" s="12">
        <v>110</v>
      </c>
      <c r="C7702" s="12">
        <v>90</v>
      </c>
      <c r="D7702" s="12" t="s">
        <v>1188</v>
      </c>
      <c r="E7702" s="12">
        <v>20</v>
      </c>
      <c r="F7702" s="12">
        <v>1</v>
      </c>
      <c r="G7702" s="14">
        <v>30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1816</v>
      </c>
      <c r="B7703" s="12">
        <v>110</v>
      </c>
      <c r="C7703" s="12">
        <v>90</v>
      </c>
      <c r="D7703" s="12" t="s">
        <v>1191</v>
      </c>
      <c r="E7703" s="12">
        <v>20</v>
      </c>
      <c r="F7703" s="12">
        <v>1</v>
      </c>
      <c r="G7703" s="14">
        <v>30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1816</v>
      </c>
      <c r="B7704" s="12">
        <v>110</v>
      </c>
      <c r="C7704" s="12">
        <v>90</v>
      </c>
      <c r="D7704" s="12" t="s">
        <v>1194</v>
      </c>
      <c r="E7704" s="12">
        <v>20</v>
      </c>
      <c r="F7704" s="12">
        <v>1</v>
      </c>
      <c r="G7704" s="14">
        <v>30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1816</v>
      </c>
      <c r="B7705" s="12">
        <v>120</v>
      </c>
      <c r="C7705" s="12">
        <v>40</v>
      </c>
      <c r="D7705" s="12" t="s">
        <v>1794</v>
      </c>
      <c r="E7705" s="12">
        <v>20</v>
      </c>
      <c r="F7705" s="12">
        <v>5</v>
      </c>
      <c r="G7705" s="14">
        <v>30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1816</v>
      </c>
      <c r="B7706" s="12">
        <v>120</v>
      </c>
      <c r="C7706" s="12">
        <v>40</v>
      </c>
      <c r="D7706" s="12" t="s">
        <v>1189</v>
      </c>
      <c r="E7706" s="12">
        <v>20</v>
      </c>
      <c r="F7706" s="12">
        <v>5</v>
      </c>
      <c r="G7706" s="14">
        <v>30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1816</v>
      </c>
      <c r="B7707" s="12">
        <v>120</v>
      </c>
      <c r="C7707" s="12">
        <v>40</v>
      </c>
      <c r="D7707" s="12" t="s">
        <v>1192</v>
      </c>
      <c r="E7707" s="12">
        <v>20</v>
      </c>
      <c r="F7707" s="12">
        <v>5</v>
      </c>
      <c r="G7707" s="14">
        <v>30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1816</v>
      </c>
      <c r="B7708" s="12">
        <v>120</v>
      </c>
      <c r="C7708" s="12">
        <v>40</v>
      </c>
      <c r="D7708" s="12" t="s">
        <v>1188</v>
      </c>
      <c r="E7708" s="12">
        <v>20</v>
      </c>
      <c r="F7708" s="12">
        <v>1</v>
      </c>
      <c r="G7708" s="14">
        <v>30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1816</v>
      </c>
      <c r="B7709" s="12">
        <v>120</v>
      </c>
      <c r="C7709" s="12">
        <v>40</v>
      </c>
      <c r="D7709" s="12" t="s">
        <v>1191</v>
      </c>
      <c r="E7709" s="12">
        <v>20</v>
      </c>
      <c r="F7709" s="12">
        <v>1</v>
      </c>
      <c r="G7709" s="14">
        <v>30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1816</v>
      </c>
      <c r="B7710" s="12">
        <v>120</v>
      </c>
      <c r="C7710" s="12">
        <v>40</v>
      </c>
      <c r="D7710" s="12" t="s">
        <v>1194</v>
      </c>
      <c r="E7710" s="12">
        <v>20</v>
      </c>
      <c r="F7710" s="12">
        <v>1</v>
      </c>
      <c r="G7710" s="14">
        <v>30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1816</v>
      </c>
      <c r="B7711" s="12">
        <v>168</v>
      </c>
      <c r="C7711" s="12">
        <v>90</v>
      </c>
      <c r="D7711" s="12" t="s">
        <v>1794</v>
      </c>
      <c r="E7711" s="12">
        <v>20</v>
      </c>
      <c r="F7711" s="12">
        <v>5</v>
      </c>
      <c r="G7711" s="14">
        <v>30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1816</v>
      </c>
      <c r="B7712" s="12">
        <v>168</v>
      </c>
      <c r="C7712" s="12">
        <v>90</v>
      </c>
      <c r="D7712" s="12" t="s">
        <v>1189</v>
      </c>
      <c r="E7712" s="12">
        <v>20</v>
      </c>
      <c r="F7712" s="12">
        <v>5</v>
      </c>
      <c r="G7712" s="14">
        <v>30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1816</v>
      </c>
      <c r="B7713" s="12">
        <v>168</v>
      </c>
      <c r="C7713" s="12">
        <v>90</v>
      </c>
      <c r="D7713" s="12" t="s">
        <v>1192</v>
      </c>
      <c r="E7713" s="12">
        <v>20</v>
      </c>
      <c r="F7713" s="12">
        <v>5</v>
      </c>
      <c r="G7713" s="14">
        <v>30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1816</v>
      </c>
      <c r="B7714" s="12">
        <v>168</v>
      </c>
      <c r="C7714" s="12">
        <v>90</v>
      </c>
      <c r="D7714" s="12" t="s">
        <v>1188</v>
      </c>
      <c r="E7714" s="12">
        <v>20</v>
      </c>
      <c r="F7714" s="12">
        <v>1</v>
      </c>
      <c r="G7714" s="14">
        <v>30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1816</v>
      </c>
      <c r="B7715" s="12">
        <v>168</v>
      </c>
      <c r="C7715" s="12">
        <v>90</v>
      </c>
      <c r="D7715" s="12" t="s">
        <v>1191</v>
      </c>
      <c r="E7715" s="12">
        <v>20</v>
      </c>
      <c r="F7715" s="12">
        <v>1</v>
      </c>
      <c r="G7715" s="14">
        <v>30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1816</v>
      </c>
      <c r="B7716" s="12">
        <v>168</v>
      </c>
      <c r="C7716" s="12">
        <v>90</v>
      </c>
      <c r="D7716" s="12" t="s">
        <v>1194</v>
      </c>
      <c r="E7716" s="12">
        <v>20</v>
      </c>
      <c r="F7716" s="12">
        <v>1</v>
      </c>
      <c r="G7716" s="14">
        <v>30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1816</v>
      </c>
      <c r="B7717" s="12">
        <v>165</v>
      </c>
      <c r="C7717" s="12">
        <v>130</v>
      </c>
      <c r="D7717" s="12" t="s">
        <v>1794</v>
      </c>
      <c r="E7717" s="12">
        <v>20</v>
      </c>
      <c r="F7717" s="12">
        <v>5</v>
      </c>
      <c r="G7717" s="14">
        <v>30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8" spans="1:14">
      <c r="A7718" s="11" t="s">
        <v>1816</v>
      </c>
      <c r="B7718" s="12">
        <v>165</v>
      </c>
      <c r="C7718" s="12">
        <v>130</v>
      </c>
      <c r="D7718" s="12" t="s">
        <v>1189</v>
      </c>
      <c r="E7718" s="12">
        <v>20</v>
      </c>
      <c r="F7718" s="12">
        <v>5</v>
      </c>
      <c r="G7718" s="14">
        <v>30</v>
      </c>
      <c r="H7718" s="12">
        <v>0</v>
      </c>
      <c r="I7718" s="12">
        <v>246</v>
      </c>
      <c r="J7718" s="12">
        <v>0</v>
      </c>
      <c r="K7718" s="12">
        <v>0</v>
      </c>
      <c r="L7718" s="12">
        <v>0</v>
      </c>
      <c r="M7718" s="12">
        <v>0</v>
      </c>
      <c r="N7718" s="12">
        <v>0</v>
      </c>
    </row>
    <row r="7719" spans="1:14">
      <c r="A7719" s="11" t="s">
        <v>1816</v>
      </c>
      <c r="B7719" s="12">
        <v>165</v>
      </c>
      <c r="C7719" s="12">
        <v>130</v>
      </c>
      <c r="D7719" s="12" t="s">
        <v>1192</v>
      </c>
      <c r="E7719" s="12">
        <v>20</v>
      </c>
      <c r="F7719" s="12">
        <v>5</v>
      </c>
      <c r="G7719" s="14">
        <v>30</v>
      </c>
      <c r="H7719" s="12">
        <v>0</v>
      </c>
      <c r="I7719" s="12">
        <v>246</v>
      </c>
      <c r="J7719" s="12">
        <v>0</v>
      </c>
      <c r="K7719" s="12">
        <v>0</v>
      </c>
      <c r="L7719" s="12">
        <v>0</v>
      </c>
      <c r="M7719" s="12">
        <v>0</v>
      </c>
      <c r="N7719" s="12">
        <v>0</v>
      </c>
    </row>
    <row r="7720" spans="1:14">
      <c r="A7720" s="11" t="s">
        <v>1816</v>
      </c>
      <c r="B7720" s="12">
        <v>165</v>
      </c>
      <c r="C7720" s="12">
        <v>130</v>
      </c>
      <c r="D7720" s="12" t="s">
        <v>1188</v>
      </c>
      <c r="E7720" s="12">
        <v>20</v>
      </c>
      <c r="F7720" s="12">
        <v>1</v>
      </c>
      <c r="G7720" s="14">
        <v>30</v>
      </c>
      <c r="H7720" s="12">
        <v>0</v>
      </c>
      <c r="I7720" s="12">
        <v>246</v>
      </c>
      <c r="J7720" s="12">
        <v>0</v>
      </c>
      <c r="K7720" s="12">
        <v>0</v>
      </c>
      <c r="L7720" s="12">
        <v>0</v>
      </c>
      <c r="M7720" s="12">
        <v>0</v>
      </c>
      <c r="N7720" s="12">
        <v>0</v>
      </c>
    </row>
    <row r="7721" spans="1:14">
      <c r="A7721" s="11" t="s">
        <v>1816</v>
      </c>
      <c r="B7721" s="12">
        <v>165</v>
      </c>
      <c r="C7721" s="12">
        <v>130</v>
      </c>
      <c r="D7721" s="12" t="s">
        <v>1191</v>
      </c>
      <c r="E7721" s="12">
        <v>20</v>
      </c>
      <c r="F7721" s="12">
        <v>1</v>
      </c>
      <c r="G7721" s="14">
        <v>30</v>
      </c>
      <c r="H7721" s="12">
        <v>0</v>
      </c>
      <c r="I7721" s="12">
        <v>246</v>
      </c>
      <c r="J7721" s="12">
        <v>0</v>
      </c>
      <c r="K7721" s="12">
        <v>0</v>
      </c>
      <c r="L7721" s="12">
        <v>0</v>
      </c>
      <c r="M7721" s="12">
        <v>0</v>
      </c>
      <c r="N7721" s="12">
        <v>0</v>
      </c>
    </row>
    <row r="7722" spans="1:14">
      <c r="A7722" s="11" t="s">
        <v>1816</v>
      </c>
      <c r="B7722" s="12">
        <v>165</v>
      </c>
      <c r="C7722" s="12">
        <v>130</v>
      </c>
      <c r="D7722" s="12" t="s">
        <v>1194</v>
      </c>
      <c r="E7722" s="12">
        <v>20</v>
      </c>
      <c r="F7722" s="12">
        <v>1</v>
      </c>
      <c r="G7722" s="14">
        <v>30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4" spans="1:14">
      <c r="A7724" s="11" t="s">
        <v>1817</v>
      </c>
    </row>
    <row r="7725" spans="1:14">
      <c r="A7725" s="11" t="s">
        <v>1818</v>
      </c>
      <c r="B7725" s="12">
        <v>100</v>
      </c>
      <c r="C7725" s="12">
        <v>100</v>
      </c>
      <c r="D7725" s="12" t="s">
        <v>1794</v>
      </c>
      <c r="E7725" s="12">
        <v>250</v>
      </c>
      <c r="F7725" s="12">
        <v>30</v>
      </c>
      <c r="G7725" s="12">
        <v>80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1818</v>
      </c>
      <c r="B7726" s="12">
        <v>100</v>
      </c>
      <c r="C7726" s="12">
        <v>100</v>
      </c>
      <c r="D7726" s="12" t="s">
        <v>1187</v>
      </c>
      <c r="E7726" s="12">
        <v>250</v>
      </c>
      <c r="F7726" s="12">
        <v>5</v>
      </c>
      <c r="G7726" s="12">
        <v>80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1818</v>
      </c>
      <c r="B7727" s="12">
        <v>100</v>
      </c>
      <c r="C7727" s="12">
        <v>100</v>
      </c>
      <c r="D7727" s="12" t="s">
        <v>1188</v>
      </c>
      <c r="E7727" s="12">
        <v>250</v>
      </c>
      <c r="F7727" s="12">
        <v>10</v>
      </c>
      <c r="G7727" s="12">
        <v>80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1818</v>
      </c>
      <c r="B7728" s="12">
        <v>100</v>
      </c>
      <c r="C7728" s="12">
        <v>100</v>
      </c>
      <c r="D7728" s="12" t="s">
        <v>1189</v>
      </c>
      <c r="E7728" s="12">
        <v>250</v>
      </c>
      <c r="F7728" s="12">
        <v>30</v>
      </c>
      <c r="G7728" s="12">
        <v>80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29" spans="1:14">
      <c r="A7729" s="11" t="s">
        <v>1818</v>
      </c>
      <c r="B7729" s="12">
        <v>100</v>
      </c>
      <c r="C7729" s="12">
        <v>100</v>
      </c>
      <c r="D7729" s="12" t="s">
        <v>1190</v>
      </c>
      <c r="E7729" s="12">
        <v>250</v>
      </c>
      <c r="F7729" s="12">
        <v>5</v>
      </c>
      <c r="G7729" s="12">
        <v>80</v>
      </c>
      <c r="H7729" s="12">
        <v>0</v>
      </c>
      <c r="I7729" s="12">
        <v>246</v>
      </c>
      <c r="J7729" s="12">
        <v>0</v>
      </c>
      <c r="K7729" s="12">
        <v>0</v>
      </c>
      <c r="L7729" s="12">
        <v>0</v>
      </c>
      <c r="M7729" s="12">
        <v>0</v>
      </c>
      <c r="N7729" s="12">
        <v>0</v>
      </c>
    </row>
    <row r="7730" spans="1:14">
      <c r="A7730" s="11" t="s">
        <v>1818</v>
      </c>
      <c r="B7730" s="12">
        <v>100</v>
      </c>
      <c r="C7730" s="12">
        <v>100</v>
      </c>
      <c r="D7730" s="12" t="s">
        <v>1191</v>
      </c>
      <c r="E7730" s="12">
        <v>250</v>
      </c>
      <c r="F7730" s="12">
        <v>10</v>
      </c>
      <c r="G7730" s="12">
        <v>80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1" spans="1:14">
      <c r="A7731" s="11" t="s">
        <v>1818</v>
      </c>
      <c r="B7731" s="12">
        <v>100</v>
      </c>
      <c r="C7731" s="12">
        <v>100</v>
      </c>
      <c r="D7731" s="12" t="s">
        <v>1791</v>
      </c>
      <c r="E7731" s="12">
        <v>250</v>
      </c>
      <c r="F7731" s="12">
        <v>30</v>
      </c>
      <c r="G7731" s="12">
        <v>80</v>
      </c>
      <c r="H7731" s="12">
        <v>0</v>
      </c>
      <c r="I7731" s="12">
        <v>246</v>
      </c>
      <c r="J7731" s="12">
        <v>0</v>
      </c>
      <c r="K7731" s="12">
        <v>0</v>
      </c>
      <c r="L7731" s="12">
        <v>0</v>
      </c>
      <c r="M7731" s="12">
        <v>0</v>
      </c>
      <c r="N7731" s="12">
        <v>0</v>
      </c>
    </row>
    <row r="7732" spans="1:14">
      <c r="A7732" s="11" t="s">
        <v>1818</v>
      </c>
      <c r="B7732" s="12">
        <v>100</v>
      </c>
      <c r="C7732" s="12">
        <v>100</v>
      </c>
      <c r="D7732" s="12" t="s">
        <v>1193</v>
      </c>
      <c r="E7732" s="12">
        <v>250</v>
      </c>
      <c r="F7732" s="12">
        <v>5</v>
      </c>
      <c r="G7732" s="12">
        <v>80</v>
      </c>
      <c r="H7732" s="12">
        <v>0</v>
      </c>
      <c r="I7732" s="12">
        <v>246</v>
      </c>
      <c r="J7732" s="12">
        <v>0</v>
      </c>
      <c r="K7732" s="12">
        <v>0</v>
      </c>
      <c r="L7732" s="12">
        <v>0</v>
      </c>
      <c r="M7732" s="12">
        <v>0</v>
      </c>
      <c r="N7732" s="12">
        <v>0</v>
      </c>
    </row>
    <row r="7733" spans="1:14">
      <c r="A7733" s="11" t="s">
        <v>1818</v>
      </c>
      <c r="B7733" s="12">
        <v>100</v>
      </c>
      <c r="C7733" s="12">
        <v>100</v>
      </c>
      <c r="D7733" s="12" t="s">
        <v>1194</v>
      </c>
      <c r="E7733" s="12">
        <v>250</v>
      </c>
      <c r="F7733" s="12">
        <v>10</v>
      </c>
      <c r="G7733" s="12">
        <v>80</v>
      </c>
      <c r="H7733" s="12">
        <v>0</v>
      </c>
      <c r="I7733" s="12">
        <v>246</v>
      </c>
      <c r="J7733" s="12">
        <v>0</v>
      </c>
      <c r="K7733" s="12">
        <v>0</v>
      </c>
      <c r="L7733" s="12">
        <v>0</v>
      </c>
      <c r="M7733" s="12">
        <v>0</v>
      </c>
      <c r="N7733" s="12">
        <v>0</v>
      </c>
    </row>
    <row r="7735" spans="1:14">
      <c r="A7735" s="11" t="s">
        <v>1818</v>
      </c>
      <c r="B7735" s="12">
        <v>30</v>
      </c>
      <c r="C7735" s="12">
        <v>160</v>
      </c>
      <c r="D7735" s="12" t="s">
        <v>1794</v>
      </c>
      <c r="E7735" s="12">
        <v>20</v>
      </c>
      <c r="F7735" s="12">
        <v>5</v>
      </c>
      <c r="G7735" s="14">
        <v>30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1818</v>
      </c>
      <c r="B7736" s="12">
        <v>30</v>
      </c>
      <c r="C7736" s="12">
        <v>160</v>
      </c>
      <c r="D7736" s="12" t="s">
        <v>1189</v>
      </c>
      <c r="E7736" s="12">
        <v>20</v>
      </c>
      <c r="F7736" s="12">
        <v>5</v>
      </c>
      <c r="G7736" s="14">
        <v>30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1818</v>
      </c>
      <c r="B7737" s="12">
        <v>30</v>
      </c>
      <c r="C7737" s="12">
        <v>160</v>
      </c>
      <c r="D7737" s="12" t="s">
        <v>1192</v>
      </c>
      <c r="E7737" s="12">
        <v>20</v>
      </c>
      <c r="F7737" s="12">
        <v>5</v>
      </c>
      <c r="G7737" s="14">
        <v>30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1818</v>
      </c>
      <c r="B7738" s="12">
        <v>30</v>
      </c>
      <c r="C7738" s="12">
        <v>160</v>
      </c>
      <c r="D7738" s="12" t="s">
        <v>1188</v>
      </c>
      <c r="E7738" s="12">
        <v>20</v>
      </c>
      <c r="F7738" s="12">
        <v>1</v>
      </c>
      <c r="G7738" s="14">
        <v>30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1818</v>
      </c>
      <c r="B7739" s="12">
        <v>30</v>
      </c>
      <c r="C7739" s="12">
        <v>160</v>
      </c>
      <c r="D7739" s="12" t="s">
        <v>1191</v>
      </c>
      <c r="E7739" s="12">
        <v>20</v>
      </c>
      <c r="F7739" s="12">
        <v>1</v>
      </c>
      <c r="G7739" s="14">
        <v>30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1818</v>
      </c>
      <c r="B7740" s="12">
        <v>30</v>
      </c>
      <c r="C7740" s="12">
        <v>160</v>
      </c>
      <c r="D7740" s="12" t="s">
        <v>1194</v>
      </c>
      <c r="E7740" s="12">
        <v>20</v>
      </c>
      <c r="F7740" s="12">
        <v>1</v>
      </c>
      <c r="G7740" s="14">
        <v>30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1818</v>
      </c>
      <c r="B7741" s="12">
        <v>30</v>
      </c>
      <c r="C7741" s="12">
        <v>120</v>
      </c>
      <c r="D7741" s="12" t="s">
        <v>1794</v>
      </c>
      <c r="E7741" s="12">
        <v>20</v>
      </c>
      <c r="F7741" s="12">
        <v>5</v>
      </c>
      <c r="G7741" s="14">
        <v>30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1818</v>
      </c>
      <c r="B7742" s="12">
        <v>30</v>
      </c>
      <c r="C7742" s="12">
        <v>120</v>
      </c>
      <c r="D7742" s="12" t="s">
        <v>1189</v>
      </c>
      <c r="E7742" s="12">
        <v>20</v>
      </c>
      <c r="F7742" s="12">
        <v>5</v>
      </c>
      <c r="G7742" s="14">
        <v>30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3" spans="1:14">
      <c r="A7743" s="11" t="s">
        <v>1818</v>
      </c>
      <c r="B7743" s="12">
        <v>30</v>
      </c>
      <c r="C7743" s="12">
        <v>120</v>
      </c>
      <c r="D7743" s="12" t="s">
        <v>1192</v>
      </c>
      <c r="E7743" s="12">
        <v>20</v>
      </c>
      <c r="F7743" s="12">
        <v>5</v>
      </c>
      <c r="G7743" s="14">
        <v>30</v>
      </c>
      <c r="H7743" s="12">
        <v>0</v>
      </c>
      <c r="I7743" s="12">
        <v>246</v>
      </c>
      <c r="J7743" s="12">
        <v>0</v>
      </c>
      <c r="K7743" s="12">
        <v>0</v>
      </c>
      <c r="L7743" s="12">
        <v>0</v>
      </c>
      <c r="M7743" s="12">
        <v>0</v>
      </c>
      <c r="N7743" s="12">
        <v>0</v>
      </c>
    </row>
    <row r="7744" spans="1:14">
      <c r="A7744" s="11" t="s">
        <v>1818</v>
      </c>
      <c r="B7744" s="12">
        <v>30</v>
      </c>
      <c r="C7744" s="12">
        <v>120</v>
      </c>
      <c r="D7744" s="12" t="s">
        <v>1188</v>
      </c>
      <c r="E7744" s="12">
        <v>20</v>
      </c>
      <c r="F7744" s="12">
        <v>1</v>
      </c>
      <c r="G7744" s="14">
        <v>30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1818</v>
      </c>
      <c r="B7745" s="12">
        <v>30</v>
      </c>
      <c r="C7745" s="12">
        <v>120</v>
      </c>
      <c r="D7745" s="12" t="s">
        <v>1191</v>
      </c>
      <c r="E7745" s="12">
        <v>20</v>
      </c>
      <c r="F7745" s="12">
        <v>1</v>
      </c>
      <c r="G7745" s="14">
        <v>30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1818</v>
      </c>
      <c r="B7746" s="12">
        <v>30</v>
      </c>
      <c r="C7746" s="12">
        <v>120</v>
      </c>
      <c r="D7746" s="12" t="s">
        <v>1194</v>
      </c>
      <c r="E7746" s="12">
        <v>20</v>
      </c>
      <c r="F7746" s="12">
        <v>1</v>
      </c>
      <c r="G7746" s="14">
        <v>30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1818</v>
      </c>
      <c r="B7747" s="12">
        <v>110</v>
      </c>
      <c r="C7747" s="12">
        <v>140</v>
      </c>
      <c r="D7747" s="12" t="s">
        <v>1794</v>
      </c>
      <c r="E7747" s="12">
        <v>20</v>
      </c>
      <c r="F7747" s="12">
        <v>5</v>
      </c>
      <c r="G7747" s="14">
        <v>30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1818</v>
      </c>
      <c r="B7748" s="12">
        <v>110</v>
      </c>
      <c r="C7748" s="12">
        <v>140</v>
      </c>
      <c r="D7748" s="12" t="s">
        <v>1189</v>
      </c>
      <c r="E7748" s="12">
        <v>20</v>
      </c>
      <c r="F7748" s="12">
        <v>5</v>
      </c>
      <c r="G7748" s="14">
        <v>30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1818</v>
      </c>
      <c r="B7749" s="12">
        <v>110</v>
      </c>
      <c r="C7749" s="12">
        <v>140</v>
      </c>
      <c r="D7749" s="12" t="s">
        <v>1192</v>
      </c>
      <c r="E7749" s="12">
        <v>20</v>
      </c>
      <c r="F7749" s="12">
        <v>5</v>
      </c>
      <c r="G7749" s="14">
        <v>30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1818</v>
      </c>
      <c r="B7750" s="12">
        <v>110</v>
      </c>
      <c r="C7750" s="12">
        <v>140</v>
      </c>
      <c r="D7750" s="12" t="s">
        <v>1188</v>
      </c>
      <c r="E7750" s="12">
        <v>20</v>
      </c>
      <c r="F7750" s="12">
        <v>1</v>
      </c>
      <c r="G7750" s="14">
        <v>30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1818</v>
      </c>
      <c r="B7751" s="12">
        <v>110</v>
      </c>
      <c r="C7751" s="12">
        <v>140</v>
      </c>
      <c r="D7751" s="12" t="s">
        <v>1191</v>
      </c>
      <c r="E7751" s="12">
        <v>20</v>
      </c>
      <c r="F7751" s="12">
        <v>1</v>
      </c>
      <c r="G7751" s="14">
        <v>30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1818</v>
      </c>
      <c r="B7752" s="12">
        <v>110</v>
      </c>
      <c r="C7752" s="12">
        <v>140</v>
      </c>
      <c r="D7752" s="12" t="s">
        <v>1194</v>
      </c>
      <c r="E7752" s="12">
        <v>20</v>
      </c>
      <c r="F7752" s="12">
        <v>1</v>
      </c>
      <c r="G7752" s="14">
        <v>30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1818</v>
      </c>
      <c r="B7753" s="12">
        <v>160</v>
      </c>
      <c r="C7753" s="12">
        <v>160</v>
      </c>
      <c r="D7753" s="12" t="s">
        <v>1794</v>
      </c>
      <c r="E7753" s="12">
        <v>20</v>
      </c>
      <c r="F7753" s="12">
        <v>5</v>
      </c>
      <c r="G7753" s="14">
        <v>30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1818</v>
      </c>
      <c r="B7754" s="12">
        <v>160</v>
      </c>
      <c r="C7754" s="12">
        <v>160</v>
      </c>
      <c r="D7754" s="12" t="s">
        <v>1189</v>
      </c>
      <c r="E7754" s="12">
        <v>20</v>
      </c>
      <c r="F7754" s="12">
        <v>5</v>
      </c>
      <c r="G7754" s="14">
        <v>30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1818</v>
      </c>
      <c r="B7755" s="12">
        <v>160</v>
      </c>
      <c r="C7755" s="12">
        <v>160</v>
      </c>
      <c r="D7755" s="12" t="s">
        <v>1192</v>
      </c>
      <c r="E7755" s="12">
        <v>20</v>
      </c>
      <c r="F7755" s="12">
        <v>5</v>
      </c>
      <c r="G7755" s="14">
        <v>30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1818</v>
      </c>
      <c r="B7756" s="12">
        <v>160</v>
      </c>
      <c r="C7756" s="12">
        <v>160</v>
      </c>
      <c r="D7756" s="12" t="s">
        <v>1188</v>
      </c>
      <c r="E7756" s="12">
        <v>20</v>
      </c>
      <c r="F7756" s="12">
        <v>1</v>
      </c>
      <c r="G7756" s="14">
        <v>30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1818</v>
      </c>
      <c r="B7757" s="12">
        <v>160</v>
      </c>
      <c r="C7757" s="12">
        <v>160</v>
      </c>
      <c r="D7757" s="12" t="s">
        <v>1191</v>
      </c>
      <c r="E7757" s="12">
        <v>20</v>
      </c>
      <c r="F7757" s="12">
        <v>1</v>
      </c>
      <c r="G7757" s="14">
        <v>30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1818</v>
      </c>
      <c r="B7758" s="12">
        <v>160</v>
      </c>
      <c r="C7758" s="12">
        <v>160</v>
      </c>
      <c r="D7758" s="12" t="s">
        <v>1194</v>
      </c>
      <c r="E7758" s="12">
        <v>20</v>
      </c>
      <c r="F7758" s="12">
        <v>1</v>
      </c>
      <c r="G7758" s="14">
        <v>30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1818</v>
      </c>
      <c r="B7759" s="12">
        <v>170</v>
      </c>
      <c r="C7759" s="12">
        <v>140</v>
      </c>
      <c r="D7759" s="12" t="s">
        <v>1794</v>
      </c>
      <c r="E7759" s="12">
        <v>20</v>
      </c>
      <c r="F7759" s="12">
        <v>5</v>
      </c>
      <c r="G7759" s="14">
        <v>30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1818</v>
      </c>
      <c r="B7760" s="12">
        <v>170</v>
      </c>
      <c r="C7760" s="12">
        <v>140</v>
      </c>
      <c r="D7760" s="12" t="s">
        <v>1189</v>
      </c>
      <c r="E7760" s="12">
        <v>20</v>
      </c>
      <c r="F7760" s="12">
        <v>5</v>
      </c>
      <c r="G7760" s="14">
        <v>30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1818</v>
      </c>
      <c r="B7761" s="12">
        <v>170</v>
      </c>
      <c r="C7761" s="12">
        <v>140</v>
      </c>
      <c r="D7761" s="12" t="s">
        <v>1192</v>
      </c>
      <c r="E7761" s="12">
        <v>20</v>
      </c>
      <c r="F7761" s="12">
        <v>5</v>
      </c>
      <c r="G7761" s="14">
        <v>30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1818</v>
      </c>
      <c r="B7762" s="12">
        <v>170</v>
      </c>
      <c r="C7762" s="12">
        <v>140</v>
      </c>
      <c r="D7762" s="12" t="s">
        <v>1188</v>
      </c>
      <c r="E7762" s="12">
        <v>20</v>
      </c>
      <c r="F7762" s="12">
        <v>1</v>
      </c>
      <c r="G7762" s="14">
        <v>30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1818</v>
      </c>
      <c r="B7763" s="12">
        <v>170</v>
      </c>
      <c r="C7763" s="12">
        <v>140</v>
      </c>
      <c r="D7763" s="12" t="s">
        <v>1191</v>
      </c>
      <c r="E7763" s="12">
        <v>20</v>
      </c>
      <c r="F7763" s="12">
        <v>1</v>
      </c>
      <c r="G7763" s="14">
        <v>30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1818</v>
      </c>
      <c r="B7764" s="12">
        <v>170</v>
      </c>
      <c r="C7764" s="12">
        <v>140</v>
      </c>
      <c r="D7764" s="12" t="s">
        <v>1194</v>
      </c>
      <c r="E7764" s="12">
        <v>20</v>
      </c>
      <c r="F7764" s="12">
        <v>1</v>
      </c>
      <c r="G7764" s="14">
        <v>30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1818</v>
      </c>
      <c r="B7765" s="12">
        <v>170</v>
      </c>
      <c r="C7765" s="12">
        <v>110</v>
      </c>
      <c r="D7765" s="12" t="s">
        <v>1794</v>
      </c>
      <c r="E7765" s="12">
        <v>20</v>
      </c>
      <c r="F7765" s="12">
        <v>5</v>
      </c>
      <c r="G7765" s="14">
        <v>30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1818</v>
      </c>
      <c r="B7766" s="12">
        <v>170</v>
      </c>
      <c r="C7766" s="12">
        <v>110</v>
      </c>
      <c r="D7766" s="12" t="s">
        <v>1189</v>
      </c>
      <c r="E7766" s="12">
        <v>20</v>
      </c>
      <c r="F7766" s="12">
        <v>5</v>
      </c>
      <c r="G7766" s="14">
        <v>30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1818</v>
      </c>
      <c r="B7767" s="12">
        <v>170</v>
      </c>
      <c r="C7767" s="12">
        <v>110</v>
      </c>
      <c r="D7767" s="12" t="s">
        <v>1192</v>
      </c>
      <c r="E7767" s="12">
        <v>20</v>
      </c>
      <c r="F7767" s="12">
        <v>5</v>
      </c>
      <c r="G7767" s="14">
        <v>30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1818</v>
      </c>
      <c r="B7768" s="12">
        <v>170</v>
      </c>
      <c r="C7768" s="12">
        <v>110</v>
      </c>
      <c r="D7768" s="12" t="s">
        <v>1188</v>
      </c>
      <c r="E7768" s="12">
        <v>20</v>
      </c>
      <c r="F7768" s="12">
        <v>1</v>
      </c>
      <c r="G7768" s="14">
        <v>30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1818</v>
      </c>
      <c r="B7769" s="12">
        <v>170</v>
      </c>
      <c r="C7769" s="12">
        <v>110</v>
      </c>
      <c r="D7769" s="12" t="s">
        <v>1191</v>
      </c>
      <c r="E7769" s="12">
        <v>20</v>
      </c>
      <c r="F7769" s="12">
        <v>1</v>
      </c>
      <c r="G7769" s="14">
        <v>30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1818</v>
      </c>
      <c r="B7770" s="12">
        <v>170</v>
      </c>
      <c r="C7770" s="12">
        <v>110</v>
      </c>
      <c r="D7770" s="12" t="s">
        <v>1194</v>
      </c>
      <c r="E7770" s="12">
        <v>20</v>
      </c>
      <c r="F7770" s="12">
        <v>1</v>
      </c>
      <c r="G7770" s="14">
        <v>30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1818</v>
      </c>
      <c r="B7771" s="12">
        <v>160</v>
      </c>
      <c r="C7771" s="12">
        <v>60</v>
      </c>
      <c r="D7771" s="12" t="s">
        <v>1794</v>
      </c>
      <c r="E7771" s="12">
        <v>20</v>
      </c>
      <c r="F7771" s="12">
        <v>5</v>
      </c>
      <c r="G7771" s="14">
        <v>30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1818</v>
      </c>
      <c r="B7772" s="12">
        <v>160</v>
      </c>
      <c r="C7772" s="12">
        <v>60</v>
      </c>
      <c r="D7772" s="12" t="s">
        <v>1189</v>
      </c>
      <c r="E7772" s="12">
        <v>20</v>
      </c>
      <c r="F7772" s="12">
        <v>5</v>
      </c>
      <c r="G7772" s="14">
        <v>30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1818</v>
      </c>
      <c r="B7773" s="12">
        <v>160</v>
      </c>
      <c r="C7773" s="12">
        <v>60</v>
      </c>
      <c r="D7773" s="12" t="s">
        <v>1192</v>
      </c>
      <c r="E7773" s="12">
        <v>20</v>
      </c>
      <c r="F7773" s="12">
        <v>5</v>
      </c>
      <c r="G7773" s="14">
        <v>30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1818</v>
      </c>
      <c r="B7774" s="12">
        <v>160</v>
      </c>
      <c r="C7774" s="12">
        <v>60</v>
      </c>
      <c r="D7774" s="12" t="s">
        <v>1188</v>
      </c>
      <c r="E7774" s="12">
        <v>20</v>
      </c>
      <c r="F7774" s="12">
        <v>1</v>
      </c>
      <c r="G7774" s="14">
        <v>30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1818</v>
      </c>
      <c r="B7775" s="12">
        <v>160</v>
      </c>
      <c r="C7775" s="12">
        <v>60</v>
      </c>
      <c r="D7775" s="12" t="s">
        <v>1191</v>
      </c>
      <c r="E7775" s="12">
        <v>20</v>
      </c>
      <c r="F7775" s="12">
        <v>1</v>
      </c>
      <c r="G7775" s="14">
        <v>30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1818</v>
      </c>
      <c r="B7776" s="12">
        <v>160</v>
      </c>
      <c r="C7776" s="12">
        <v>60</v>
      </c>
      <c r="D7776" s="12" t="s">
        <v>1194</v>
      </c>
      <c r="E7776" s="12">
        <v>20</v>
      </c>
      <c r="F7776" s="12">
        <v>1</v>
      </c>
      <c r="G7776" s="14">
        <v>30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4">
      <c r="A7777" s="11" t="s">
        <v>1818</v>
      </c>
      <c r="B7777" s="12">
        <v>75</v>
      </c>
      <c r="C7777" s="12">
        <v>80</v>
      </c>
      <c r="D7777" s="12" t="s">
        <v>1794</v>
      </c>
      <c r="E7777" s="12">
        <v>20</v>
      </c>
      <c r="F7777" s="12">
        <v>5</v>
      </c>
      <c r="G7777" s="14">
        <v>30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4">
      <c r="A7778" s="11" t="s">
        <v>1818</v>
      </c>
      <c r="B7778" s="12">
        <v>75</v>
      </c>
      <c r="C7778" s="12">
        <v>80</v>
      </c>
      <c r="D7778" s="12" t="s">
        <v>1189</v>
      </c>
      <c r="E7778" s="12">
        <v>20</v>
      </c>
      <c r="F7778" s="12">
        <v>5</v>
      </c>
      <c r="G7778" s="14">
        <v>30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4">
      <c r="A7779" s="11" t="s">
        <v>1818</v>
      </c>
      <c r="B7779" s="12">
        <v>75</v>
      </c>
      <c r="C7779" s="12">
        <v>80</v>
      </c>
      <c r="D7779" s="12" t="s">
        <v>1192</v>
      </c>
      <c r="E7779" s="12">
        <v>20</v>
      </c>
      <c r="F7779" s="12">
        <v>5</v>
      </c>
      <c r="G7779" s="14">
        <v>30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4">
      <c r="A7780" s="11" t="s">
        <v>1818</v>
      </c>
      <c r="B7780" s="12">
        <v>75</v>
      </c>
      <c r="C7780" s="12">
        <v>80</v>
      </c>
      <c r="D7780" s="12" t="s">
        <v>1188</v>
      </c>
      <c r="E7780" s="12">
        <v>20</v>
      </c>
      <c r="F7780" s="12">
        <v>1</v>
      </c>
      <c r="G7780" s="14">
        <v>30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4">
      <c r="A7781" s="11" t="s">
        <v>1818</v>
      </c>
      <c r="B7781" s="12">
        <v>75</v>
      </c>
      <c r="C7781" s="12">
        <v>80</v>
      </c>
      <c r="D7781" s="12" t="s">
        <v>1191</v>
      </c>
      <c r="E7781" s="12">
        <v>20</v>
      </c>
      <c r="F7781" s="12">
        <v>1</v>
      </c>
      <c r="G7781" s="14">
        <v>30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4">
      <c r="A7782" s="11" t="s">
        <v>1818</v>
      </c>
      <c r="B7782" s="12">
        <v>75</v>
      </c>
      <c r="C7782" s="12">
        <v>80</v>
      </c>
      <c r="D7782" s="12" t="s">
        <v>1194</v>
      </c>
      <c r="E7782" s="12">
        <v>20</v>
      </c>
      <c r="F7782" s="12">
        <v>1</v>
      </c>
      <c r="G7782" s="14">
        <v>30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4">
      <c r="A7783" s="11" t="s">
        <v>1818</v>
      </c>
      <c r="B7783" s="12">
        <v>30</v>
      </c>
      <c r="C7783" s="12">
        <v>45</v>
      </c>
      <c r="D7783" s="12" t="s">
        <v>1794</v>
      </c>
      <c r="E7783" s="12">
        <v>20</v>
      </c>
      <c r="F7783" s="12">
        <v>5</v>
      </c>
      <c r="G7783" s="14">
        <v>30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4" spans="1:14">
      <c r="A7784" s="11" t="s">
        <v>1818</v>
      </c>
      <c r="B7784" s="12">
        <v>30</v>
      </c>
      <c r="C7784" s="12">
        <v>45</v>
      </c>
      <c r="D7784" s="12" t="s">
        <v>1189</v>
      </c>
      <c r="E7784" s="12">
        <v>20</v>
      </c>
      <c r="F7784" s="12">
        <v>5</v>
      </c>
      <c r="G7784" s="14">
        <v>30</v>
      </c>
      <c r="H7784" s="12">
        <v>0</v>
      </c>
      <c r="I7784" s="12">
        <v>246</v>
      </c>
      <c r="J7784" s="12">
        <v>0</v>
      </c>
      <c r="K7784" s="12">
        <v>0</v>
      </c>
      <c r="L7784" s="12">
        <v>0</v>
      </c>
      <c r="M7784" s="12">
        <v>0</v>
      </c>
      <c r="N7784" s="12">
        <v>0</v>
      </c>
    </row>
    <row r="7785" spans="1:14">
      <c r="A7785" s="11" t="s">
        <v>1818</v>
      </c>
      <c r="B7785" s="12">
        <v>30</v>
      </c>
      <c r="C7785" s="12">
        <v>45</v>
      </c>
      <c r="D7785" s="12" t="s">
        <v>1192</v>
      </c>
      <c r="E7785" s="12">
        <v>20</v>
      </c>
      <c r="F7785" s="12">
        <v>5</v>
      </c>
      <c r="G7785" s="14">
        <v>30</v>
      </c>
      <c r="H7785" s="12">
        <v>0</v>
      </c>
      <c r="I7785" s="12">
        <v>246</v>
      </c>
      <c r="J7785" s="12">
        <v>0</v>
      </c>
      <c r="K7785" s="12">
        <v>0</v>
      </c>
      <c r="L7785" s="12">
        <v>0</v>
      </c>
      <c r="M7785" s="12">
        <v>0</v>
      </c>
      <c r="N7785" s="12">
        <v>0</v>
      </c>
    </row>
    <row r="7786" spans="1:14">
      <c r="A7786" s="11" t="s">
        <v>1818</v>
      </c>
      <c r="B7786" s="12">
        <v>30</v>
      </c>
      <c r="C7786" s="12">
        <v>45</v>
      </c>
      <c r="D7786" s="12" t="s">
        <v>1188</v>
      </c>
      <c r="E7786" s="12">
        <v>20</v>
      </c>
      <c r="F7786" s="12">
        <v>1</v>
      </c>
      <c r="G7786" s="14">
        <v>30</v>
      </c>
      <c r="H7786" s="12">
        <v>0</v>
      </c>
      <c r="I7786" s="12">
        <v>246</v>
      </c>
      <c r="J7786" s="12">
        <v>0</v>
      </c>
      <c r="K7786" s="12">
        <v>0</v>
      </c>
      <c r="L7786" s="12">
        <v>0</v>
      </c>
      <c r="M7786" s="12">
        <v>0</v>
      </c>
      <c r="N7786" s="12">
        <v>0</v>
      </c>
    </row>
    <row r="7787" spans="1:14">
      <c r="A7787" s="11" t="s">
        <v>1818</v>
      </c>
      <c r="B7787" s="12">
        <v>30</v>
      </c>
      <c r="C7787" s="12">
        <v>45</v>
      </c>
      <c r="D7787" s="12" t="s">
        <v>1191</v>
      </c>
      <c r="E7787" s="12">
        <v>20</v>
      </c>
      <c r="F7787" s="12">
        <v>1</v>
      </c>
      <c r="G7787" s="14">
        <v>30</v>
      </c>
      <c r="H7787" s="12">
        <v>0</v>
      </c>
      <c r="I7787" s="12">
        <v>246</v>
      </c>
      <c r="J7787" s="12">
        <v>0</v>
      </c>
      <c r="K7787" s="12">
        <v>0</v>
      </c>
      <c r="L7787" s="12">
        <v>0</v>
      </c>
      <c r="M7787" s="12">
        <v>0</v>
      </c>
      <c r="N7787" s="12">
        <v>0</v>
      </c>
    </row>
    <row r="7788" spans="1:14">
      <c r="A7788" s="11" t="s">
        <v>1818</v>
      </c>
      <c r="B7788" s="12">
        <v>30</v>
      </c>
      <c r="C7788" s="12">
        <v>45</v>
      </c>
      <c r="D7788" s="12" t="s">
        <v>1194</v>
      </c>
      <c r="E7788" s="12">
        <v>20</v>
      </c>
      <c r="F7788" s="12">
        <v>1</v>
      </c>
      <c r="G7788" s="14">
        <v>30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90" spans="1:14">
      <c r="A7790" s="11" t="s">
        <v>1819</v>
      </c>
    </row>
    <row r="7791" spans="1:14">
      <c r="A7791" s="11" t="s">
        <v>1820</v>
      </c>
      <c r="B7791" s="12">
        <v>150</v>
      </c>
      <c r="C7791" s="12">
        <v>120</v>
      </c>
      <c r="D7791" s="12" t="s">
        <v>1794</v>
      </c>
      <c r="E7791" s="12">
        <v>150</v>
      </c>
      <c r="F7791" s="12">
        <v>40</v>
      </c>
      <c r="G7791" s="12">
        <v>80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4">
      <c r="A7792" s="11" t="s">
        <v>1820</v>
      </c>
      <c r="B7792" s="12">
        <v>150</v>
      </c>
      <c r="C7792" s="12">
        <v>120</v>
      </c>
      <c r="D7792" s="12" t="s">
        <v>1187</v>
      </c>
      <c r="E7792" s="12">
        <v>150</v>
      </c>
      <c r="F7792" s="12">
        <v>5</v>
      </c>
      <c r="G7792" s="12">
        <v>80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</row>
    <row r="7793" spans="1:17">
      <c r="A7793" s="11" t="s">
        <v>1820</v>
      </c>
      <c r="B7793" s="12">
        <v>150</v>
      </c>
      <c r="C7793" s="12">
        <v>120</v>
      </c>
      <c r="D7793" s="12" t="s">
        <v>1188</v>
      </c>
      <c r="E7793" s="12">
        <v>150</v>
      </c>
      <c r="F7793" s="12">
        <v>10</v>
      </c>
      <c r="G7793" s="12">
        <v>80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7">
      <c r="A7794" s="11" t="s">
        <v>1820</v>
      </c>
      <c r="B7794" s="12">
        <v>150</v>
      </c>
      <c r="C7794" s="12">
        <v>120</v>
      </c>
      <c r="D7794" s="12" t="s">
        <v>1189</v>
      </c>
      <c r="E7794" s="12">
        <v>150</v>
      </c>
      <c r="F7794" s="12">
        <v>40</v>
      </c>
      <c r="G7794" s="12">
        <v>80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5" spans="1:17">
      <c r="A7795" s="11" t="s">
        <v>1820</v>
      </c>
      <c r="B7795" s="12">
        <v>150</v>
      </c>
      <c r="C7795" s="12">
        <v>120</v>
      </c>
      <c r="D7795" s="12" t="s">
        <v>1190</v>
      </c>
      <c r="E7795" s="12">
        <v>150</v>
      </c>
      <c r="F7795" s="12">
        <v>5</v>
      </c>
      <c r="G7795" s="12">
        <v>80</v>
      </c>
      <c r="H7795" s="12">
        <v>0</v>
      </c>
      <c r="I7795" s="12">
        <v>246</v>
      </c>
      <c r="J7795" s="12">
        <v>0</v>
      </c>
      <c r="K7795" s="12">
        <v>0</v>
      </c>
      <c r="L7795" s="12">
        <v>0</v>
      </c>
      <c r="M7795" s="12">
        <v>0</v>
      </c>
      <c r="N7795" s="12">
        <v>0</v>
      </c>
      <c r="Q7795" s="12" t="s">
        <v>1821</v>
      </c>
    </row>
    <row r="7796" spans="1:17">
      <c r="A7796" s="11" t="s">
        <v>1820</v>
      </c>
      <c r="B7796" s="12">
        <v>150</v>
      </c>
      <c r="C7796" s="12">
        <v>120</v>
      </c>
      <c r="D7796" s="12" t="s">
        <v>1191</v>
      </c>
      <c r="E7796" s="12">
        <v>150</v>
      </c>
      <c r="F7796" s="12">
        <v>10</v>
      </c>
      <c r="G7796" s="12">
        <v>80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7" spans="1:17">
      <c r="A7797" s="11" t="s">
        <v>1820</v>
      </c>
      <c r="B7797" s="12">
        <v>150</v>
      </c>
      <c r="C7797" s="12">
        <v>120</v>
      </c>
      <c r="D7797" s="12" t="s">
        <v>1791</v>
      </c>
      <c r="E7797" s="12">
        <v>150</v>
      </c>
      <c r="F7797" s="12">
        <v>40</v>
      </c>
      <c r="G7797" s="12">
        <v>80</v>
      </c>
      <c r="H7797" s="12">
        <v>0</v>
      </c>
      <c r="I7797" s="12">
        <v>246</v>
      </c>
      <c r="J7797" s="12">
        <v>0</v>
      </c>
      <c r="K7797" s="12">
        <v>0</v>
      </c>
      <c r="L7797" s="12">
        <v>0</v>
      </c>
      <c r="M7797" s="12">
        <v>0</v>
      </c>
      <c r="N7797" s="12">
        <v>0</v>
      </c>
    </row>
    <row r="7798" spans="1:17">
      <c r="A7798" s="11" t="s">
        <v>1820</v>
      </c>
      <c r="B7798" s="12">
        <v>150</v>
      </c>
      <c r="C7798" s="12">
        <v>120</v>
      </c>
      <c r="D7798" s="12" t="s">
        <v>1193</v>
      </c>
      <c r="E7798" s="12">
        <v>150</v>
      </c>
      <c r="F7798" s="12">
        <v>5</v>
      </c>
      <c r="G7798" s="12">
        <v>80</v>
      </c>
      <c r="H7798" s="12">
        <v>0</v>
      </c>
      <c r="I7798" s="12">
        <v>246</v>
      </c>
      <c r="J7798" s="12">
        <v>0</v>
      </c>
      <c r="K7798" s="12">
        <v>0</v>
      </c>
      <c r="L7798" s="12">
        <v>0</v>
      </c>
      <c r="M7798" s="12">
        <v>0</v>
      </c>
      <c r="N7798" s="12">
        <v>0</v>
      </c>
    </row>
    <row r="7799" spans="1:17">
      <c r="A7799" s="11" t="s">
        <v>1820</v>
      </c>
      <c r="B7799" s="12">
        <v>150</v>
      </c>
      <c r="C7799" s="12">
        <v>120</v>
      </c>
      <c r="D7799" s="12" t="s">
        <v>1194</v>
      </c>
      <c r="E7799" s="12">
        <v>150</v>
      </c>
      <c r="F7799" s="12">
        <v>10</v>
      </c>
      <c r="G7799" s="12">
        <v>80</v>
      </c>
      <c r="H7799" s="12">
        <v>0</v>
      </c>
      <c r="I7799" s="12">
        <v>246</v>
      </c>
      <c r="J7799" s="12">
        <v>0</v>
      </c>
      <c r="K7799" s="12">
        <v>0</v>
      </c>
      <c r="L7799" s="12">
        <v>0</v>
      </c>
      <c r="M7799" s="12">
        <v>0</v>
      </c>
      <c r="N7799" s="12">
        <v>0</v>
      </c>
    </row>
    <row r="7801" spans="1:17">
      <c r="A7801" s="11" t="s">
        <v>1820</v>
      </c>
      <c r="B7801" s="12">
        <v>70</v>
      </c>
      <c r="C7801" s="12">
        <v>220</v>
      </c>
      <c r="D7801" s="12" t="s">
        <v>1794</v>
      </c>
      <c r="E7801" s="12">
        <v>40</v>
      </c>
      <c r="F7801" s="12">
        <v>20</v>
      </c>
      <c r="G7801" s="14">
        <v>30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7">
      <c r="A7802" s="11" t="s">
        <v>1820</v>
      </c>
      <c r="B7802" s="12">
        <v>70</v>
      </c>
      <c r="C7802" s="12">
        <v>220</v>
      </c>
      <c r="D7802" s="12" t="s">
        <v>1189</v>
      </c>
      <c r="E7802" s="12">
        <v>40</v>
      </c>
      <c r="F7802" s="12">
        <v>20</v>
      </c>
      <c r="G7802" s="14">
        <v>30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7">
      <c r="A7803" s="11" t="s">
        <v>1820</v>
      </c>
      <c r="B7803" s="12">
        <v>70</v>
      </c>
      <c r="C7803" s="12">
        <v>220</v>
      </c>
      <c r="D7803" s="12" t="s">
        <v>1192</v>
      </c>
      <c r="E7803" s="12">
        <v>40</v>
      </c>
      <c r="F7803" s="12">
        <v>20</v>
      </c>
      <c r="G7803" s="14">
        <v>30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7">
      <c r="A7804" s="11" t="s">
        <v>1820</v>
      </c>
      <c r="B7804" s="12">
        <v>70</v>
      </c>
      <c r="C7804" s="12">
        <v>220</v>
      </c>
      <c r="D7804" s="12" t="s">
        <v>1188</v>
      </c>
      <c r="E7804" s="12">
        <v>40</v>
      </c>
      <c r="F7804" s="12">
        <v>2</v>
      </c>
      <c r="G7804" s="14">
        <v>30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</row>
    <row r="7805" spans="1:17">
      <c r="A7805" s="11" t="s">
        <v>1820</v>
      </c>
      <c r="B7805" s="12">
        <v>70</v>
      </c>
      <c r="C7805" s="12">
        <v>220</v>
      </c>
      <c r="D7805" s="12" t="s">
        <v>1191</v>
      </c>
      <c r="E7805" s="12">
        <v>40</v>
      </c>
      <c r="F7805" s="12">
        <v>2</v>
      </c>
      <c r="G7805" s="14">
        <v>30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7">
      <c r="A7806" s="11" t="s">
        <v>1820</v>
      </c>
      <c r="B7806" s="12">
        <v>70</v>
      </c>
      <c r="C7806" s="12">
        <v>220</v>
      </c>
      <c r="D7806" s="12" t="s">
        <v>1194</v>
      </c>
      <c r="E7806" s="12">
        <v>40</v>
      </c>
      <c r="F7806" s="12">
        <v>2</v>
      </c>
      <c r="G7806" s="14">
        <v>30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7">
      <c r="A7807" s="11" t="s">
        <v>1820</v>
      </c>
      <c r="B7807" s="12">
        <v>70</v>
      </c>
      <c r="C7807" s="12">
        <v>160</v>
      </c>
      <c r="D7807" s="12" t="s">
        <v>1794</v>
      </c>
      <c r="E7807" s="12">
        <v>40</v>
      </c>
      <c r="F7807" s="12">
        <v>20</v>
      </c>
      <c r="G7807" s="14">
        <v>30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7">
      <c r="A7808" s="11" t="s">
        <v>1820</v>
      </c>
      <c r="B7808" s="12">
        <v>70</v>
      </c>
      <c r="C7808" s="12">
        <v>160</v>
      </c>
      <c r="D7808" s="12" t="s">
        <v>1189</v>
      </c>
      <c r="E7808" s="12">
        <v>40</v>
      </c>
      <c r="F7808" s="12">
        <v>20</v>
      </c>
      <c r="G7808" s="14">
        <v>30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09" spans="1:14">
      <c r="A7809" s="11" t="s">
        <v>1820</v>
      </c>
      <c r="B7809" s="12">
        <v>70</v>
      </c>
      <c r="C7809" s="12">
        <v>160</v>
      </c>
      <c r="D7809" s="12" t="s">
        <v>1192</v>
      </c>
      <c r="E7809" s="12">
        <v>40</v>
      </c>
      <c r="F7809" s="12">
        <v>20</v>
      </c>
      <c r="G7809" s="14">
        <v>30</v>
      </c>
      <c r="H7809" s="12">
        <v>0</v>
      </c>
      <c r="I7809" s="12">
        <v>246</v>
      </c>
      <c r="J7809" s="12">
        <v>0</v>
      </c>
      <c r="K7809" s="12">
        <v>0</v>
      </c>
      <c r="L7809" s="12">
        <v>0</v>
      </c>
      <c r="M7809" s="12">
        <v>0</v>
      </c>
      <c r="N7809" s="12">
        <v>0</v>
      </c>
    </row>
    <row r="7810" spans="1:14">
      <c r="A7810" s="11" t="s">
        <v>1820</v>
      </c>
      <c r="B7810" s="12">
        <v>70</v>
      </c>
      <c r="C7810" s="12">
        <v>160</v>
      </c>
      <c r="D7810" s="12" t="s">
        <v>1188</v>
      </c>
      <c r="E7810" s="12">
        <v>40</v>
      </c>
      <c r="F7810" s="12">
        <v>2</v>
      </c>
      <c r="G7810" s="14">
        <v>30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1820</v>
      </c>
      <c r="B7811" s="12">
        <v>70</v>
      </c>
      <c r="C7811" s="12">
        <v>160</v>
      </c>
      <c r="D7811" s="12" t="s">
        <v>1191</v>
      </c>
      <c r="E7811" s="12">
        <v>40</v>
      </c>
      <c r="F7811" s="12">
        <v>2</v>
      </c>
      <c r="G7811" s="14">
        <v>30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1820</v>
      </c>
      <c r="B7812" s="12">
        <v>70</v>
      </c>
      <c r="C7812" s="12">
        <v>160</v>
      </c>
      <c r="D7812" s="12" t="s">
        <v>1194</v>
      </c>
      <c r="E7812" s="12">
        <v>40</v>
      </c>
      <c r="F7812" s="12">
        <v>2</v>
      </c>
      <c r="G7812" s="14">
        <v>30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1820</v>
      </c>
      <c r="B7813" s="12">
        <v>70</v>
      </c>
      <c r="C7813" s="12">
        <v>80</v>
      </c>
      <c r="D7813" s="12" t="s">
        <v>1794</v>
      </c>
      <c r="E7813" s="12">
        <v>40</v>
      </c>
      <c r="F7813" s="12">
        <v>20</v>
      </c>
      <c r="G7813" s="14">
        <v>30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1820</v>
      </c>
      <c r="B7814" s="12">
        <v>70</v>
      </c>
      <c r="C7814" s="12">
        <v>80</v>
      </c>
      <c r="D7814" s="12" t="s">
        <v>1189</v>
      </c>
      <c r="E7814" s="12">
        <v>40</v>
      </c>
      <c r="F7814" s="12">
        <v>20</v>
      </c>
      <c r="G7814" s="14">
        <v>30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1820</v>
      </c>
      <c r="B7815" s="12">
        <v>70</v>
      </c>
      <c r="C7815" s="12">
        <v>80</v>
      </c>
      <c r="D7815" s="12" t="s">
        <v>1192</v>
      </c>
      <c r="E7815" s="12">
        <v>40</v>
      </c>
      <c r="F7815" s="12">
        <v>20</v>
      </c>
      <c r="G7815" s="14">
        <v>30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1820</v>
      </c>
      <c r="B7816" s="12">
        <v>70</v>
      </c>
      <c r="C7816" s="12">
        <v>80</v>
      </c>
      <c r="D7816" s="12" t="s">
        <v>1188</v>
      </c>
      <c r="E7816" s="12">
        <v>40</v>
      </c>
      <c r="F7816" s="12">
        <v>2</v>
      </c>
      <c r="G7816" s="14">
        <v>30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1820</v>
      </c>
      <c r="B7817" s="12">
        <v>70</v>
      </c>
      <c r="C7817" s="12">
        <v>80</v>
      </c>
      <c r="D7817" s="12" t="s">
        <v>1191</v>
      </c>
      <c r="E7817" s="12">
        <v>40</v>
      </c>
      <c r="F7817" s="12">
        <v>2</v>
      </c>
      <c r="G7817" s="14">
        <v>30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1820</v>
      </c>
      <c r="B7818" s="12">
        <v>70</v>
      </c>
      <c r="C7818" s="12">
        <v>80</v>
      </c>
      <c r="D7818" s="12" t="s">
        <v>1194</v>
      </c>
      <c r="E7818" s="12">
        <v>40</v>
      </c>
      <c r="F7818" s="12">
        <v>2</v>
      </c>
      <c r="G7818" s="14">
        <v>30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1820</v>
      </c>
      <c r="B7819" s="12">
        <v>150</v>
      </c>
      <c r="C7819" s="12">
        <v>215</v>
      </c>
      <c r="D7819" s="12" t="s">
        <v>1794</v>
      </c>
      <c r="E7819" s="12">
        <v>40</v>
      </c>
      <c r="F7819" s="12">
        <v>20</v>
      </c>
      <c r="G7819" s="14">
        <v>30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1820</v>
      </c>
      <c r="B7820" s="12">
        <v>150</v>
      </c>
      <c r="C7820" s="12">
        <v>215</v>
      </c>
      <c r="D7820" s="12" t="s">
        <v>1189</v>
      </c>
      <c r="E7820" s="12">
        <v>40</v>
      </c>
      <c r="F7820" s="12">
        <v>20</v>
      </c>
      <c r="G7820" s="14">
        <v>30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1820</v>
      </c>
      <c r="B7821" s="12">
        <v>150</v>
      </c>
      <c r="C7821" s="12">
        <v>215</v>
      </c>
      <c r="D7821" s="12" t="s">
        <v>1192</v>
      </c>
      <c r="E7821" s="12">
        <v>40</v>
      </c>
      <c r="F7821" s="12">
        <v>20</v>
      </c>
      <c r="G7821" s="14">
        <v>30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1820</v>
      </c>
      <c r="B7822" s="12">
        <v>150</v>
      </c>
      <c r="C7822" s="12">
        <v>215</v>
      </c>
      <c r="D7822" s="12" t="s">
        <v>1188</v>
      </c>
      <c r="E7822" s="12">
        <v>40</v>
      </c>
      <c r="F7822" s="12">
        <v>2</v>
      </c>
      <c r="G7822" s="14">
        <v>30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1820</v>
      </c>
      <c r="B7823" s="12">
        <v>150</v>
      </c>
      <c r="C7823" s="12">
        <v>215</v>
      </c>
      <c r="D7823" s="12" t="s">
        <v>1191</v>
      </c>
      <c r="E7823" s="12">
        <v>40</v>
      </c>
      <c r="F7823" s="12">
        <v>2</v>
      </c>
      <c r="G7823" s="14">
        <v>30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1820</v>
      </c>
      <c r="B7824" s="12">
        <v>150</v>
      </c>
      <c r="C7824" s="12">
        <v>215</v>
      </c>
      <c r="D7824" s="12" t="s">
        <v>1194</v>
      </c>
      <c r="E7824" s="12">
        <v>40</v>
      </c>
      <c r="F7824" s="12">
        <v>2</v>
      </c>
      <c r="G7824" s="14">
        <v>30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1820</v>
      </c>
      <c r="B7825" s="12">
        <v>150</v>
      </c>
      <c r="C7825" s="12">
        <v>115</v>
      </c>
      <c r="D7825" s="12" t="s">
        <v>1794</v>
      </c>
      <c r="E7825" s="12">
        <v>40</v>
      </c>
      <c r="F7825" s="12">
        <v>20</v>
      </c>
      <c r="G7825" s="14">
        <v>30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1820</v>
      </c>
      <c r="B7826" s="12">
        <v>150</v>
      </c>
      <c r="C7826" s="12">
        <v>115</v>
      </c>
      <c r="D7826" s="12" t="s">
        <v>1189</v>
      </c>
      <c r="E7826" s="12">
        <v>40</v>
      </c>
      <c r="F7826" s="12">
        <v>20</v>
      </c>
      <c r="G7826" s="14">
        <v>30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1820</v>
      </c>
      <c r="B7827" s="12">
        <v>150</v>
      </c>
      <c r="C7827" s="12">
        <v>115</v>
      </c>
      <c r="D7827" s="12" t="s">
        <v>1192</v>
      </c>
      <c r="E7827" s="12">
        <v>40</v>
      </c>
      <c r="F7827" s="12">
        <v>20</v>
      </c>
      <c r="G7827" s="14">
        <v>30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1820</v>
      </c>
      <c r="B7828" s="12">
        <v>150</v>
      </c>
      <c r="C7828" s="12">
        <v>115</v>
      </c>
      <c r="D7828" s="12" t="s">
        <v>1188</v>
      </c>
      <c r="E7828" s="12">
        <v>40</v>
      </c>
      <c r="F7828" s="12">
        <v>2</v>
      </c>
      <c r="G7828" s="14">
        <v>30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1820</v>
      </c>
      <c r="B7829" s="12">
        <v>150</v>
      </c>
      <c r="C7829" s="12">
        <v>115</v>
      </c>
      <c r="D7829" s="12" t="s">
        <v>1191</v>
      </c>
      <c r="E7829" s="12">
        <v>40</v>
      </c>
      <c r="F7829" s="12">
        <v>2</v>
      </c>
      <c r="G7829" s="14">
        <v>30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1820</v>
      </c>
      <c r="B7830" s="12">
        <v>150</v>
      </c>
      <c r="C7830" s="12">
        <v>115</v>
      </c>
      <c r="D7830" s="12" t="s">
        <v>1194</v>
      </c>
      <c r="E7830" s="12">
        <v>40</v>
      </c>
      <c r="F7830" s="12">
        <v>2</v>
      </c>
      <c r="G7830" s="14">
        <v>30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1820</v>
      </c>
      <c r="B7831" s="12">
        <v>150</v>
      </c>
      <c r="C7831" s="12">
        <v>60</v>
      </c>
      <c r="D7831" s="12" t="s">
        <v>1794</v>
      </c>
      <c r="E7831" s="12">
        <v>40</v>
      </c>
      <c r="F7831" s="12">
        <v>20</v>
      </c>
      <c r="G7831" s="14">
        <v>30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1820</v>
      </c>
      <c r="B7832" s="12">
        <v>150</v>
      </c>
      <c r="C7832" s="12">
        <v>60</v>
      </c>
      <c r="D7832" s="12" t="s">
        <v>1189</v>
      </c>
      <c r="E7832" s="12">
        <v>40</v>
      </c>
      <c r="F7832" s="12">
        <v>20</v>
      </c>
      <c r="G7832" s="14">
        <v>30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1820</v>
      </c>
      <c r="B7833" s="12">
        <v>150</v>
      </c>
      <c r="C7833" s="12">
        <v>60</v>
      </c>
      <c r="D7833" s="12" t="s">
        <v>1192</v>
      </c>
      <c r="E7833" s="12">
        <v>40</v>
      </c>
      <c r="F7833" s="12">
        <v>20</v>
      </c>
      <c r="G7833" s="14">
        <v>30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1820</v>
      </c>
      <c r="B7834" s="12">
        <v>150</v>
      </c>
      <c r="C7834" s="12">
        <v>60</v>
      </c>
      <c r="D7834" s="12" t="s">
        <v>1188</v>
      </c>
      <c r="E7834" s="12">
        <v>40</v>
      </c>
      <c r="F7834" s="12">
        <v>2</v>
      </c>
      <c r="G7834" s="14">
        <v>30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1820</v>
      </c>
      <c r="B7835" s="12">
        <v>150</v>
      </c>
      <c r="C7835" s="12">
        <v>60</v>
      </c>
      <c r="D7835" s="12" t="s">
        <v>1191</v>
      </c>
      <c r="E7835" s="12">
        <v>40</v>
      </c>
      <c r="F7835" s="12">
        <v>2</v>
      </c>
      <c r="G7835" s="14">
        <v>30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1820</v>
      </c>
      <c r="B7836" s="12">
        <v>150</v>
      </c>
      <c r="C7836" s="12">
        <v>60</v>
      </c>
      <c r="D7836" s="12" t="s">
        <v>1194</v>
      </c>
      <c r="E7836" s="12">
        <v>40</v>
      </c>
      <c r="F7836" s="12">
        <v>2</v>
      </c>
      <c r="G7836" s="14">
        <v>30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1820</v>
      </c>
      <c r="B7837" s="12">
        <v>220</v>
      </c>
      <c r="C7837" s="12">
        <v>80</v>
      </c>
      <c r="D7837" s="12" t="s">
        <v>1794</v>
      </c>
      <c r="E7837" s="12">
        <v>40</v>
      </c>
      <c r="F7837" s="12">
        <v>20</v>
      </c>
      <c r="G7837" s="14">
        <v>30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8" spans="1:14">
      <c r="A7838" s="11" t="s">
        <v>1820</v>
      </c>
      <c r="B7838" s="12">
        <v>220</v>
      </c>
      <c r="C7838" s="12">
        <v>80</v>
      </c>
      <c r="D7838" s="12" t="s">
        <v>1189</v>
      </c>
      <c r="E7838" s="12">
        <v>40</v>
      </c>
      <c r="F7838" s="12">
        <v>20</v>
      </c>
      <c r="G7838" s="14">
        <v>30</v>
      </c>
      <c r="H7838" s="12">
        <v>0</v>
      </c>
      <c r="I7838" s="12">
        <v>246</v>
      </c>
      <c r="J7838" s="12">
        <v>0</v>
      </c>
      <c r="K7838" s="12">
        <v>0</v>
      </c>
      <c r="L7838" s="12">
        <v>0</v>
      </c>
      <c r="M7838" s="12">
        <v>0</v>
      </c>
      <c r="N7838" s="12">
        <v>0</v>
      </c>
    </row>
    <row r="7839" spans="1:14">
      <c r="A7839" s="11" t="s">
        <v>1820</v>
      </c>
      <c r="B7839" s="12">
        <v>220</v>
      </c>
      <c r="C7839" s="12">
        <v>80</v>
      </c>
      <c r="D7839" s="12" t="s">
        <v>1192</v>
      </c>
      <c r="E7839" s="12">
        <v>40</v>
      </c>
      <c r="F7839" s="12">
        <v>20</v>
      </c>
      <c r="G7839" s="14">
        <v>30</v>
      </c>
      <c r="H7839" s="12">
        <v>0</v>
      </c>
      <c r="I7839" s="12">
        <v>246</v>
      </c>
      <c r="J7839" s="12">
        <v>0</v>
      </c>
      <c r="K7839" s="12">
        <v>0</v>
      </c>
      <c r="L7839" s="12">
        <v>0</v>
      </c>
      <c r="M7839" s="12">
        <v>0</v>
      </c>
      <c r="N7839" s="12">
        <v>0</v>
      </c>
    </row>
    <row r="7840" spans="1:14">
      <c r="A7840" s="11" t="s">
        <v>1820</v>
      </c>
      <c r="B7840" s="12">
        <v>220</v>
      </c>
      <c r="C7840" s="12">
        <v>80</v>
      </c>
      <c r="D7840" s="12" t="s">
        <v>1188</v>
      </c>
      <c r="E7840" s="12">
        <v>40</v>
      </c>
      <c r="F7840" s="12">
        <v>2</v>
      </c>
      <c r="G7840" s="14">
        <v>30</v>
      </c>
      <c r="H7840" s="12">
        <v>0</v>
      </c>
      <c r="I7840" s="12">
        <v>246</v>
      </c>
      <c r="J7840" s="12">
        <v>0</v>
      </c>
      <c r="K7840" s="12">
        <v>0</v>
      </c>
      <c r="L7840" s="12">
        <v>0</v>
      </c>
      <c r="M7840" s="12">
        <v>0</v>
      </c>
      <c r="N7840" s="12">
        <v>0</v>
      </c>
    </row>
    <row r="7841" spans="1:14">
      <c r="A7841" s="11" t="s">
        <v>1820</v>
      </c>
      <c r="B7841" s="12">
        <v>220</v>
      </c>
      <c r="C7841" s="12">
        <v>80</v>
      </c>
      <c r="D7841" s="12" t="s">
        <v>1191</v>
      </c>
      <c r="E7841" s="12">
        <v>40</v>
      </c>
      <c r="F7841" s="12">
        <v>2</v>
      </c>
      <c r="G7841" s="14">
        <v>30</v>
      </c>
      <c r="H7841" s="12">
        <v>0</v>
      </c>
      <c r="I7841" s="12">
        <v>246</v>
      </c>
      <c r="J7841" s="12">
        <v>0</v>
      </c>
      <c r="K7841" s="12">
        <v>0</v>
      </c>
      <c r="L7841" s="12">
        <v>0</v>
      </c>
      <c r="M7841" s="12">
        <v>0</v>
      </c>
      <c r="N7841" s="12">
        <v>0</v>
      </c>
    </row>
    <row r="7842" spans="1:14">
      <c r="A7842" s="11" t="s">
        <v>1820</v>
      </c>
      <c r="B7842" s="12">
        <v>220</v>
      </c>
      <c r="C7842" s="12">
        <v>80</v>
      </c>
      <c r="D7842" s="12" t="s">
        <v>1194</v>
      </c>
      <c r="E7842" s="12">
        <v>40</v>
      </c>
      <c r="F7842" s="12">
        <v>2</v>
      </c>
      <c r="G7842" s="14">
        <v>30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4" spans="1:14">
      <c r="A7844" s="11" t="s">
        <v>1822</v>
      </c>
    </row>
    <row r="7845" spans="1:14">
      <c r="A7845" s="11" t="s">
        <v>1823</v>
      </c>
      <c r="B7845" s="12">
        <v>150</v>
      </c>
      <c r="C7845" s="12">
        <v>100</v>
      </c>
      <c r="D7845" s="12" t="s">
        <v>1794</v>
      </c>
      <c r="E7845" s="12">
        <v>150</v>
      </c>
      <c r="F7845" s="12">
        <v>20</v>
      </c>
      <c r="G7845" s="12">
        <v>80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1823</v>
      </c>
      <c r="B7846" s="12">
        <v>150</v>
      </c>
      <c r="C7846" s="12">
        <v>100</v>
      </c>
      <c r="D7846" s="12" t="s">
        <v>1187</v>
      </c>
      <c r="E7846" s="12">
        <v>150</v>
      </c>
      <c r="F7846" s="12">
        <v>5</v>
      </c>
      <c r="G7846" s="12">
        <v>80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1823</v>
      </c>
      <c r="B7847" s="12">
        <v>150</v>
      </c>
      <c r="C7847" s="12">
        <v>100</v>
      </c>
      <c r="D7847" s="12" t="s">
        <v>1188</v>
      </c>
      <c r="E7847" s="12">
        <v>150</v>
      </c>
      <c r="F7847" s="12">
        <v>20</v>
      </c>
      <c r="G7847" s="12">
        <v>80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1823</v>
      </c>
      <c r="B7848" s="12">
        <v>150</v>
      </c>
      <c r="C7848" s="12">
        <v>100</v>
      </c>
      <c r="D7848" s="12" t="s">
        <v>1189</v>
      </c>
      <c r="E7848" s="12">
        <v>150</v>
      </c>
      <c r="F7848" s="12">
        <v>20</v>
      </c>
      <c r="G7848" s="12">
        <v>80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>
      <c r="A7849" s="11" t="s">
        <v>1823</v>
      </c>
      <c r="B7849" s="12">
        <v>150</v>
      </c>
      <c r="C7849" s="12">
        <v>100</v>
      </c>
      <c r="D7849" s="12" t="s">
        <v>1190</v>
      </c>
      <c r="E7849" s="12">
        <v>150</v>
      </c>
      <c r="F7849" s="12">
        <v>5</v>
      </c>
      <c r="G7849" s="12">
        <v>80</v>
      </c>
      <c r="H7849" s="12">
        <v>0</v>
      </c>
      <c r="I7849" s="12">
        <v>246</v>
      </c>
      <c r="J7849" s="12">
        <v>0</v>
      </c>
      <c r="K7849" s="12">
        <v>0</v>
      </c>
      <c r="L7849" s="12">
        <v>0</v>
      </c>
      <c r="M7849" s="12">
        <v>0</v>
      </c>
      <c r="N7849" s="12">
        <v>0</v>
      </c>
    </row>
    <row r="7850" spans="1:14">
      <c r="A7850" s="11" t="s">
        <v>1823</v>
      </c>
      <c r="B7850" s="12">
        <v>150</v>
      </c>
      <c r="C7850" s="12">
        <v>100</v>
      </c>
      <c r="D7850" s="12" t="s">
        <v>1191</v>
      </c>
      <c r="E7850" s="12">
        <v>150</v>
      </c>
      <c r="F7850" s="12">
        <v>20</v>
      </c>
      <c r="G7850" s="12">
        <v>80</v>
      </c>
      <c r="H7850" s="12">
        <v>0</v>
      </c>
      <c r="I7850" s="12">
        <v>246</v>
      </c>
      <c r="J7850" s="12">
        <v>0</v>
      </c>
      <c r="K7850" s="12">
        <v>0</v>
      </c>
      <c r="L7850" s="12">
        <v>0</v>
      </c>
      <c r="M7850" s="12">
        <v>0</v>
      </c>
      <c r="N7850" s="12">
        <v>0</v>
      </c>
    </row>
    <row r="7851" spans="1:14">
      <c r="A7851" s="11" t="s">
        <v>1823</v>
      </c>
      <c r="B7851" s="12">
        <v>150</v>
      </c>
      <c r="C7851" s="12">
        <v>100</v>
      </c>
      <c r="D7851" s="12" t="s">
        <v>1791</v>
      </c>
      <c r="E7851" s="12">
        <v>150</v>
      </c>
      <c r="F7851" s="12">
        <v>20</v>
      </c>
      <c r="G7851" s="12">
        <v>80</v>
      </c>
      <c r="H7851" s="12">
        <v>0</v>
      </c>
      <c r="I7851" s="12">
        <v>246</v>
      </c>
      <c r="J7851" s="12">
        <v>0</v>
      </c>
      <c r="K7851" s="12">
        <v>0</v>
      </c>
      <c r="L7851" s="12">
        <v>0</v>
      </c>
      <c r="M7851" s="12">
        <v>0</v>
      </c>
      <c r="N7851" s="12">
        <v>0</v>
      </c>
    </row>
    <row r="7852" spans="1:14">
      <c r="A7852" s="11" t="s">
        <v>1823</v>
      </c>
      <c r="B7852" s="12">
        <v>150</v>
      </c>
      <c r="C7852" s="12">
        <v>100</v>
      </c>
      <c r="D7852" s="12" t="s">
        <v>1193</v>
      </c>
      <c r="E7852" s="12">
        <v>150</v>
      </c>
      <c r="F7852" s="12">
        <v>5</v>
      </c>
      <c r="G7852" s="12">
        <v>80</v>
      </c>
      <c r="H7852" s="12">
        <v>0</v>
      </c>
      <c r="I7852" s="12">
        <v>246</v>
      </c>
      <c r="J7852" s="12">
        <v>0</v>
      </c>
      <c r="K7852" s="12">
        <v>0</v>
      </c>
      <c r="L7852" s="12">
        <v>0</v>
      </c>
      <c r="M7852" s="12">
        <v>0</v>
      </c>
      <c r="N7852" s="12">
        <v>0</v>
      </c>
    </row>
    <row r="7853" spans="1:14">
      <c r="A7853" s="11" t="s">
        <v>1823</v>
      </c>
      <c r="B7853" s="12">
        <v>150</v>
      </c>
      <c r="C7853" s="12">
        <v>100</v>
      </c>
      <c r="D7853" s="12" t="s">
        <v>1194</v>
      </c>
      <c r="E7853" s="12">
        <v>150</v>
      </c>
      <c r="F7853" s="12">
        <v>20</v>
      </c>
      <c r="G7853" s="12">
        <v>80</v>
      </c>
      <c r="H7853" s="12">
        <v>0</v>
      </c>
      <c r="I7853" s="12">
        <v>246</v>
      </c>
      <c r="J7853" s="12">
        <v>0</v>
      </c>
      <c r="K7853" s="12">
        <v>0</v>
      </c>
      <c r="L7853" s="12">
        <v>0</v>
      </c>
      <c r="M7853" s="12">
        <v>0</v>
      </c>
      <c r="N7853" s="12">
        <v>0</v>
      </c>
    </row>
    <row r="7854" spans="1:14" s="18" customFormat="1">
      <c r="A7854" s="17" t="s">
        <v>1823</v>
      </c>
      <c r="B7854" s="18">
        <v>150</v>
      </c>
      <c r="C7854" s="18">
        <v>100</v>
      </c>
      <c r="D7854" s="18" t="s">
        <v>1824</v>
      </c>
      <c r="E7854" s="18">
        <v>150</v>
      </c>
      <c r="F7854" s="18">
        <v>2</v>
      </c>
      <c r="G7854" s="18">
        <v>120</v>
      </c>
      <c r="H7854" s="18">
        <v>0</v>
      </c>
      <c r="I7854" s="18">
        <v>249</v>
      </c>
      <c r="J7854" s="18">
        <v>0</v>
      </c>
      <c r="K7854" s="18">
        <v>0</v>
      </c>
      <c r="L7854" s="12">
        <v>0</v>
      </c>
      <c r="M7854" s="12">
        <v>0</v>
      </c>
      <c r="N7854" s="12">
        <v>0</v>
      </c>
    </row>
    <row r="7855" spans="1:14" s="18" customFormat="1">
      <c r="A7855" s="17" t="s">
        <v>1823</v>
      </c>
      <c r="B7855" s="18">
        <v>150</v>
      </c>
      <c r="C7855" s="18">
        <v>100</v>
      </c>
      <c r="D7855" s="18" t="s">
        <v>1825</v>
      </c>
      <c r="E7855" s="18">
        <v>150</v>
      </c>
      <c r="F7855" s="18">
        <v>2</v>
      </c>
      <c r="G7855" s="18">
        <v>120</v>
      </c>
      <c r="H7855" s="18">
        <v>0</v>
      </c>
      <c r="I7855" s="18">
        <v>249</v>
      </c>
      <c r="J7855" s="18">
        <v>0</v>
      </c>
      <c r="K7855" s="18">
        <v>0</v>
      </c>
      <c r="L7855" s="12">
        <v>0</v>
      </c>
      <c r="M7855" s="12">
        <v>0</v>
      </c>
      <c r="N7855" s="12">
        <v>0</v>
      </c>
    </row>
    <row r="7856" spans="1:14" s="18" customFormat="1">
      <c r="A7856" s="17" t="s">
        <v>1823</v>
      </c>
      <c r="B7856" s="18">
        <v>150</v>
      </c>
      <c r="C7856" s="18">
        <v>100</v>
      </c>
      <c r="D7856" s="18" t="s">
        <v>1201</v>
      </c>
      <c r="E7856" s="18">
        <v>150</v>
      </c>
      <c r="F7856" s="18">
        <v>2</v>
      </c>
      <c r="G7856" s="18">
        <v>120</v>
      </c>
      <c r="H7856" s="18">
        <v>0</v>
      </c>
      <c r="I7856" s="18">
        <v>249</v>
      </c>
      <c r="J7856" s="18">
        <v>0</v>
      </c>
      <c r="K7856" s="18">
        <v>0</v>
      </c>
      <c r="L7856" s="12">
        <v>0</v>
      </c>
      <c r="M7856" s="12">
        <v>0</v>
      </c>
      <c r="N7856" s="12">
        <v>0</v>
      </c>
    </row>
    <row r="7858" spans="1:14">
      <c r="A7858" s="11" t="s">
        <v>1823</v>
      </c>
      <c r="B7858" s="12">
        <v>95</v>
      </c>
      <c r="C7858" s="12">
        <v>115</v>
      </c>
      <c r="D7858" s="12" t="s">
        <v>1794</v>
      </c>
      <c r="E7858" s="12">
        <v>20</v>
      </c>
      <c r="F7858" s="12">
        <v>5</v>
      </c>
      <c r="G7858" s="14">
        <v>30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1823</v>
      </c>
      <c r="B7859" s="12">
        <v>95</v>
      </c>
      <c r="C7859" s="12">
        <v>115</v>
      </c>
      <c r="D7859" s="12" t="s">
        <v>1189</v>
      </c>
      <c r="E7859" s="12">
        <v>20</v>
      </c>
      <c r="F7859" s="12">
        <v>5</v>
      </c>
      <c r="G7859" s="14">
        <v>30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1823</v>
      </c>
      <c r="B7860" s="12">
        <v>95</v>
      </c>
      <c r="C7860" s="12">
        <v>115</v>
      </c>
      <c r="D7860" s="12" t="s">
        <v>1192</v>
      </c>
      <c r="E7860" s="12">
        <v>20</v>
      </c>
      <c r="F7860" s="12">
        <v>5</v>
      </c>
      <c r="G7860" s="14">
        <v>30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1823</v>
      </c>
      <c r="B7861" s="12">
        <v>95</v>
      </c>
      <c r="C7861" s="12">
        <v>115</v>
      </c>
      <c r="D7861" s="12" t="s">
        <v>1188</v>
      </c>
      <c r="E7861" s="12">
        <v>20</v>
      </c>
      <c r="F7861" s="12">
        <v>1</v>
      </c>
      <c r="G7861" s="14">
        <v>30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1823</v>
      </c>
      <c r="B7862" s="12">
        <v>95</v>
      </c>
      <c r="C7862" s="12">
        <v>115</v>
      </c>
      <c r="D7862" s="12" t="s">
        <v>1191</v>
      </c>
      <c r="E7862" s="12">
        <v>20</v>
      </c>
      <c r="F7862" s="12">
        <v>1</v>
      </c>
      <c r="G7862" s="14">
        <v>30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>
      <c r="A7863" s="11" t="s">
        <v>1823</v>
      </c>
      <c r="B7863" s="12">
        <v>95</v>
      </c>
      <c r="C7863" s="12">
        <v>115</v>
      </c>
      <c r="D7863" s="12" t="s">
        <v>1194</v>
      </c>
      <c r="E7863" s="12">
        <v>20</v>
      </c>
      <c r="F7863" s="12">
        <v>1</v>
      </c>
      <c r="G7863" s="14">
        <v>30</v>
      </c>
      <c r="H7863" s="12">
        <v>0</v>
      </c>
      <c r="I7863" s="12">
        <v>246</v>
      </c>
      <c r="J7863" s="12">
        <v>0</v>
      </c>
      <c r="K7863" s="12">
        <v>0</v>
      </c>
      <c r="L7863" s="12">
        <v>0</v>
      </c>
      <c r="M7863" s="12">
        <v>0</v>
      </c>
      <c r="N7863" s="12">
        <v>0</v>
      </c>
    </row>
    <row r="7864" spans="1:14">
      <c r="A7864" s="11" t="s">
        <v>1823</v>
      </c>
      <c r="B7864" s="12">
        <v>80</v>
      </c>
      <c r="C7864" s="12">
        <v>160</v>
      </c>
      <c r="D7864" s="12" t="s">
        <v>1794</v>
      </c>
      <c r="E7864" s="12">
        <v>20</v>
      </c>
      <c r="F7864" s="12">
        <v>5</v>
      </c>
      <c r="G7864" s="14">
        <v>30</v>
      </c>
      <c r="H7864" s="12">
        <v>0</v>
      </c>
      <c r="I7864" s="12">
        <v>246</v>
      </c>
      <c r="J7864" s="12">
        <v>0</v>
      </c>
      <c r="K7864" s="12">
        <v>0</v>
      </c>
      <c r="L7864" s="12">
        <v>0</v>
      </c>
      <c r="M7864" s="12">
        <v>0</v>
      </c>
      <c r="N7864" s="12">
        <v>0</v>
      </c>
    </row>
    <row r="7865" spans="1:14">
      <c r="A7865" s="11" t="s">
        <v>1823</v>
      </c>
      <c r="B7865" s="12">
        <v>80</v>
      </c>
      <c r="C7865" s="12">
        <v>160</v>
      </c>
      <c r="D7865" s="12" t="s">
        <v>1189</v>
      </c>
      <c r="E7865" s="12">
        <v>20</v>
      </c>
      <c r="F7865" s="12">
        <v>5</v>
      </c>
      <c r="G7865" s="14">
        <v>30</v>
      </c>
      <c r="H7865" s="12">
        <v>0</v>
      </c>
      <c r="I7865" s="12">
        <v>246</v>
      </c>
      <c r="J7865" s="12">
        <v>0</v>
      </c>
      <c r="K7865" s="12">
        <v>0</v>
      </c>
      <c r="L7865" s="12">
        <v>0</v>
      </c>
      <c r="M7865" s="12">
        <v>0</v>
      </c>
      <c r="N7865" s="12">
        <v>0</v>
      </c>
    </row>
    <row r="7866" spans="1:14">
      <c r="A7866" s="11" t="s">
        <v>1823</v>
      </c>
      <c r="B7866" s="12">
        <v>80</v>
      </c>
      <c r="C7866" s="12">
        <v>160</v>
      </c>
      <c r="D7866" s="12" t="s">
        <v>1192</v>
      </c>
      <c r="E7866" s="12">
        <v>20</v>
      </c>
      <c r="F7866" s="12">
        <v>5</v>
      </c>
      <c r="G7866" s="14">
        <v>30</v>
      </c>
      <c r="H7866" s="12">
        <v>0</v>
      </c>
      <c r="I7866" s="12">
        <v>246</v>
      </c>
      <c r="J7866" s="12">
        <v>0</v>
      </c>
      <c r="K7866" s="12">
        <v>0</v>
      </c>
      <c r="L7866" s="12">
        <v>0</v>
      </c>
      <c r="M7866" s="12">
        <v>0</v>
      </c>
      <c r="N7866" s="12">
        <v>0</v>
      </c>
    </row>
    <row r="7867" spans="1:14">
      <c r="A7867" s="11" t="s">
        <v>1823</v>
      </c>
      <c r="B7867" s="12">
        <v>80</v>
      </c>
      <c r="C7867" s="12">
        <v>160</v>
      </c>
      <c r="D7867" s="12" t="s">
        <v>1188</v>
      </c>
      <c r="E7867" s="12">
        <v>20</v>
      </c>
      <c r="F7867" s="12">
        <v>1</v>
      </c>
      <c r="G7867" s="14">
        <v>30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1823</v>
      </c>
      <c r="B7868" s="12">
        <v>80</v>
      </c>
      <c r="C7868" s="12">
        <v>160</v>
      </c>
      <c r="D7868" s="12" t="s">
        <v>1191</v>
      </c>
      <c r="E7868" s="12">
        <v>20</v>
      </c>
      <c r="F7868" s="12">
        <v>1</v>
      </c>
      <c r="G7868" s="14">
        <v>30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1823</v>
      </c>
      <c r="B7869" s="12">
        <v>80</v>
      </c>
      <c r="C7869" s="12">
        <v>160</v>
      </c>
      <c r="D7869" s="12" t="s">
        <v>1194</v>
      </c>
      <c r="E7869" s="12">
        <v>20</v>
      </c>
      <c r="F7869" s="12">
        <v>1</v>
      </c>
      <c r="G7869" s="14">
        <v>30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1823</v>
      </c>
      <c r="B7870" s="12">
        <v>120</v>
      </c>
      <c r="C7870" s="12">
        <v>80</v>
      </c>
      <c r="D7870" s="12" t="s">
        <v>1794</v>
      </c>
      <c r="E7870" s="12">
        <v>20</v>
      </c>
      <c r="F7870" s="12">
        <v>5</v>
      </c>
      <c r="G7870" s="14">
        <v>30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1823</v>
      </c>
      <c r="B7871" s="12">
        <v>120</v>
      </c>
      <c r="C7871" s="12">
        <v>80</v>
      </c>
      <c r="D7871" s="12" t="s">
        <v>1189</v>
      </c>
      <c r="E7871" s="12">
        <v>20</v>
      </c>
      <c r="F7871" s="12">
        <v>5</v>
      </c>
      <c r="G7871" s="14">
        <v>30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1823</v>
      </c>
      <c r="B7872" s="12">
        <v>120</v>
      </c>
      <c r="C7872" s="12">
        <v>80</v>
      </c>
      <c r="D7872" s="12" t="s">
        <v>1192</v>
      </c>
      <c r="E7872" s="12">
        <v>20</v>
      </c>
      <c r="F7872" s="12">
        <v>5</v>
      </c>
      <c r="G7872" s="14">
        <v>30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1823</v>
      </c>
      <c r="B7873" s="12">
        <v>120</v>
      </c>
      <c r="C7873" s="12">
        <v>80</v>
      </c>
      <c r="D7873" s="12" t="s">
        <v>1188</v>
      </c>
      <c r="E7873" s="12">
        <v>20</v>
      </c>
      <c r="F7873" s="12">
        <v>1</v>
      </c>
      <c r="G7873" s="14">
        <v>30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1823</v>
      </c>
      <c r="B7874" s="12">
        <v>120</v>
      </c>
      <c r="C7874" s="12">
        <v>80</v>
      </c>
      <c r="D7874" s="12" t="s">
        <v>1191</v>
      </c>
      <c r="E7874" s="12">
        <v>20</v>
      </c>
      <c r="F7874" s="12">
        <v>1</v>
      </c>
      <c r="G7874" s="14">
        <v>30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1823</v>
      </c>
      <c r="B7875" s="12">
        <v>120</v>
      </c>
      <c r="C7875" s="12">
        <v>80</v>
      </c>
      <c r="D7875" s="12" t="s">
        <v>1194</v>
      </c>
      <c r="E7875" s="12">
        <v>20</v>
      </c>
      <c r="F7875" s="12">
        <v>1</v>
      </c>
      <c r="G7875" s="14">
        <v>30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1823</v>
      </c>
      <c r="B7876" s="12">
        <v>140</v>
      </c>
      <c r="C7876" s="12">
        <v>50</v>
      </c>
      <c r="D7876" s="12" t="s">
        <v>1794</v>
      </c>
      <c r="E7876" s="12">
        <v>20</v>
      </c>
      <c r="F7876" s="12">
        <v>5</v>
      </c>
      <c r="G7876" s="14">
        <v>30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1823</v>
      </c>
      <c r="B7877" s="12">
        <v>140</v>
      </c>
      <c r="C7877" s="12">
        <v>50</v>
      </c>
      <c r="D7877" s="12" t="s">
        <v>1189</v>
      </c>
      <c r="E7877" s="12">
        <v>20</v>
      </c>
      <c r="F7877" s="12">
        <v>5</v>
      </c>
      <c r="G7877" s="14">
        <v>30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1823</v>
      </c>
      <c r="B7878" s="12">
        <v>140</v>
      </c>
      <c r="C7878" s="12">
        <v>50</v>
      </c>
      <c r="D7878" s="12" t="s">
        <v>1192</v>
      </c>
      <c r="E7878" s="12">
        <v>20</v>
      </c>
      <c r="F7878" s="12">
        <v>5</v>
      </c>
      <c r="G7878" s="14">
        <v>30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1823</v>
      </c>
      <c r="B7879" s="12">
        <v>140</v>
      </c>
      <c r="C7879" s="12">
        <v>50</v>
      </c>
      <c r="D7879" s="12" t="s">
        <v>1188</v>
      </c>
      <c r="E7879" s="12">
        <v>20</v>
      </c>
      <c r="F7879" s="12">
        <v>1</v>
      </c>
      <c r="G7879" s="14">
        <v>30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1823</v>
      </c>
      <c r="B7880" s="12">
        <v>140</v>
      </c>
      <c r="C7880" s="12">
        <v>50</v>
      </c>
      <c r="D7880" s="12" t="s">
        <v>1191</v>
      </c>
      <c r="E7880" s="12">
        <v>20</v>
      </c>
      <c r="F7880" s="12">
        <v>1</v>
      </c>
      <c r="G7880" s="14">
        <v>30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1823</v>
      </c>
      <c r="B7881" s="12">
        <v>140</v>
      </c>
      <c r="C7881" s="12">
        <v>50</v>
      </c>
      <c r="D7881" s="12" t="s">
        <v>1194</v>
      </c>
      <c r="E7881" s="12">
        <v>20</v>
      </c>
      <c r="F7881" s="12">
        <v>1</v>
      </c>
      <c r="G7881" s="14">
        <v>30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1823</v>
      </c>
      <c r="B7882" s="12">
        <v>160</v>
      </c>
      <c r="C7882" s="12">
        <v>110</v>
      </c>
      <c r="D7882" s="12" t="s">
        <v>1794</v>
      </c>
      <c r="E7882" s="12">
        <v>20</v>
      </c>
      <c r="F7882" s="12">
        <v>5</v>
      </c>
      <c r="G7882" s="14">
        <v>30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1823</v>
      </c>
      <c r="B7883" s="12">
        <v>160</v>
      </c>
      <c r="C7883" s="12">
        <v>110</v>
      </c>
      <c r="D7883" s="12" t="s">
        <v>1189</v>
      </c>
      <c r="E7883" s="12">
        <v>20</v>
      </c>
      <c r="F7883" s="12">
        <v>5</v>
      </c>
      <c r="G7883" s="14">
        <v>30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1823</v>
      </c>
      <c r="B7884" s="12">
        <v>160</v>
      </c>
      <c r="C7884" s="12">
        <v>110</v>
      </c>
      <c r="D7884" s="12" t="s">
        <v>1192</v>
      </c>
      <c r="E7884" s="12">
        <v>20</v>
      </c>
      <c r="F7884" s="12">
        <v>5</v>
      </c>
      <c r="G7884" s="14">
        <v>30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1823</v>
      </c>
      <c r="B7885" s="12">
        <v>160</v>
      </c>
      <c r="C7885" s="12">
        <v>110</v>
      </c>
      <c r="D7885" s="12" t="s">
        <v>1188</v>
      </c>
      <c r="E7885" s="12">
        <v>20</v>
      </c>
      <c r="F7885" s="12">
        <v>1</v>
      </c>
      <c r="G7885" s="14">
        <v>30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1823</v>
      </c>
      <c r="B7886" s="12">
        <v>160</v>
      </c>
      <c r="C7886" s="12">
        <v>110</v>
      </c>
      <c r="D7886" s="12" t="s">
        <v>1191</v>
      </c>
      <c r="E7886" s="12">
        <v>20</v>
      </c>
      <c r="F7886" s="12">
        <v>1</v>
      </c>
      <c r="G7886" s="14">
        <v>30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1823</v>
      </c>
      <c r="B7887" s="12">
        <v>160</v>
      </c>
      <c r="C7887" s="12">
        <v>110</v>
      </c>
      <c r="D7887" s="12" t="s">
        <v>1194</v>
      </c>
      <c r="E7887" s="12">
        <v>20</v>
      </c>
      <c r="F7887" s="12">
        <v>1</v>
      </c>
      <c r="G7887" s="14">
        <v>30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1823</v>
      </c>
      <c r="B7888" s="12">
        <v>196</v>
      </c>
      <c r="C7888" s="12">
        <v>133</v>
      </c>
      <c r="D7888" s="12" t="s">
        <v>1794</v>
      </c>
      <c r="E7888" s="12">
        <v>20</v>
      </c>
      <c r="F7888" s="12">
        <v>5</v>
      </c>
      <c r="G7888" s="14">
        <v>30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1823</v>
      </c>
      <c r="B7889" s="12">
        <v>196</v>
      </c>
      <c r="C7889" s="12">
        <v>133</v>
      </c>
      <c r="D7889" s="12" t="s">
        <v>1189</v>
      </c>
      <c r="E7889" s="12">
        <v>20</v>
      </c>
      <c r="F7889" s="12">
        <v>5</v>
      </c>
      <c r="G7889" s="14">
        <v>30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1823</v>
      </c>
      <c r="B7890" s="12">
        <v>196</v>
      </c>
      <c r="C7890" s="12">
        <v>133</v>
      </c>
      <c r="D7890" s="12" t="s">
        <v>1192</v>
      </c>
      <c r="E7890" s="12">
        <v>20</v>
      </c>
      <c r="F7890" s="12">
        <v>5</v>
      </c>
      <c r="G7890" s="14">
        <v>30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1823</v>
      </c>
      <c r="B7891" s="12">
        <v>196</v>
      </c>
      <c r="C7891" s="12">
        <v>133</v>
      </c>
      <c r="D7891" s="12" t="s">
        <v>1188</v>
      </c>
      <c r="E7891" s="12">
        <v>20</v>
      </c>
      <c r="F7891" s="12">
        <v>1</v>
      </c>
      <c r="G7891" s="14">
        <v>30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1823</v>
      </c>
      <c r="B7892" s="12">
        <v>196</v>
      </c>
      <c r="C7892" s="12">
        <v>133</v>
      </c>
      <c r="D7892" s="12" t="s">
        <v>1191</v>
      </c>
      <c r="E7892" s="12">
        <v>20</v>
      </c>
      <c r="F7892" s="12">
        <v>1</v>
      </c>
      <c r="G7892" s="14">
        <v>30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1823</v>
      </c>
      <c r="B7893" s="12">
        <v>196</v>
      </c>
      <c r="C7893" s="12">
        <v>133</v>
      </c>
      <c r="D7893" s="12" t="s">
        <v>1194</v>
      </c>
      <c r="E7893" s="12">
        <v>20</v>
      </c>
      <c r="F7893" s="12">
        <v>1</v>
      </c>
      <c r="G7893" s="14">
        <v>30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1826</v>
      </c>
      <c r="B7894" s="12">
        <v>230</v>
      </c>
      <c r="C7894" s="12">
        <v>110</v>
      </c>
      <c r="D7894" s="12" t="s">
        <v>1794</v>
      </c>
      <c r="E7894" s="12">
        <v>20</v>
      </c>
      <c r="F7894" s="12">
        <v>5</v>
      </c>
      <c r="G7894" s="14">
        <v>30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5" spans="1:14">
      <c r="A7895" s="11" t="s">
        <v>1823</v>
      </c>
      <c r="B7895" s="12">
        <v>230</v>
      </c>
      <c r="C7895" s="12">
        <v>110</v>
      </c>
      <c r="D7895" s="12" t="s">
        <v>1189</v>
      </c>
      <c r="E7895" s="12">
        <v>20</v>
      </c>
      <c r="F7895" s="12">
        <v>5</v>
      </c>
      <c r="G7895" s="14">
        <v>30</v>
      </c>
      <c r="H7895" s="12">
        <v>0</v>
      </c>
      <c r="I7895" s="12">
        <v>246</v>
      </c>
      <c r="J7895" s="12">
        <v>0</v>
      </c>
      <c r="K7895" s="12">
        <v>0</v>
      </c>
      <c r="L7895" s="12">
        <v>0</v>
      </c>
      <c r="M7895" s="12">
        <v>0</v>
      </c>
      <c r="N7895" s="12">
        <v>0</v>
      </c>
    </row>
    <row r="7896" spans="1:14">
      <c r="A7896" s="11" t="s">
        <v>1823</v>
      </c>
      <c r="B7896" s="12">
        <v>230</v>
      </c>
      <c r="C7896" s="12">
        <v>110</v>
      </c>
      <c r="D7896" s="12" t="s">
        <v>1192</v>
      </c>
      <c r="E7896" s="12">
        <v>20</v>
      </c>
      <c r="F7896" s="12">
        <v>5</v>
      </c>
      <c r="G7896" s="14">
        <v>30</v>
      </c>
      <c r="H7896" s="12">
        <v>0</v>
      </c>
      <c r="I7896" s="12">
        <v>246</v>
      </c>
      <c r="J7896" s="12">
        <v>0</v>
      </c>
      <c r="K7896" s="12">
        <v>0</v>
      </c>
      <c r="L7896" s="12">
        <v>0</v>
      </c>
      <c r="M7896" s="12">
        <v>0</v>
      </c>
      <c r="N7896" s="12">
        <v>0</v>
      </c>
    </row>
    <row r="7897" spans="1:14">
      <c r="A7897" s="11" t="s">
        <v>1823</v>
      </c>
      <c r="B7897" s="12">
        <v>230</v>
      </c>
      <c r="C7897" s="12">
        <v>110</v>
      </c>
      <c r="D7897" s="12" t="s">
        <v>1188</v>
      </c>
      <c r="E7897" s="12">
        <v>20</v>
      </c>
      <c r="F7897" s="12">
        <v>1</v>
      </c>
      <c r="G7897" s="14">
        <v>30</v>
      </c>
      <c r="H7897" s="12">
        <v>0</v>
      </c>
      <c r="I7897" s="12">
        <v>246</v>
      </c>
      <c r="J7897" s="12">
        <v>0</v>
      </c>
      <c r="K7897" s="12">
        <v>0</v>
      </c>
      <c r="L7897" s="12">
        <v>0</v>
      </c>
      <c r="M7897" s="12">
        <v>0</v>
      </c>
      <c r="N7897" s="12">
        <v>0</v>
      </c>
    </row>
    <row r="7898" spans="1:14">
      <c r="A7898" s="11" t="s">
        <v>1823</v>
      </c>
      <c r="B7898" s="12">
        <v>230</v>
      </c>
      <c r="C7898" s="12">
        <v>110</v>
      </c>
      <c r="D7898" s="12" t="s">
        <v>1191</v>
      </c>
      <c r="E7898" s="12">
        <v>20</v>
      </c>
      <c r="F7898" s="12">
        <v>1</v>
      </c>
      <c r="G7898" s="14">
        <v>30</v>
      </c>
      <c r="H7898" s="12">
        <v>0</v>
      </c>
      <c r="I7898" s="12">
        <v>246</v>
      </c>
      <c r="J7898" s="12">
        <v>0</v>
      </c>
      <c r="K7898" s="12">
        <v>0</v>
      </c>
      <c r="L7898" s="12">
        <v>0</v>
      </c>
      <c r="M7898" s="12">
        <v>0</v>
      </c>
      <c r="N7898" s="12">
        <v>0</v>
      </c>
    </row>
    <row r="7899" spans="1:14">
      <c r="A7899" s="11" t="s">
        <v>1823</v>
      </c>
      <c r="B7899" s="12">
        <v>230</v>
      </c>
      <c r="C7899" s="12">
        <v>110</v>
      </c>
      <c r="D7899" s="12" t="s">
        <v>1194</v>
      </c>
      <c r="E7899" s="12">
        <v>20</v>
      </c>
      <c r="F7899" s="12">
        <v>1</v>
      </c>
      <c r="G7899" s="14">
        <v>30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1" spans="1:14">
      <c r="A7901" s="11" t="s">
        <v>1827</v>
      </c>
    </row>
    <row r="7902" spans="1:14">
      <c r="A7902" s="11" t="s">
        <v>1828</v>
      </c>
      <c r="B7902" s="12">
        <v>150</v>
      </c>
      <c r="C7902" s="12">
        <v>150</v>
      </c>
      <c r="D7902" s="12" t="s">
        <v>1789</v>
      </c>
      <c r="E7902" s="12">
        <v>250</v>
      </c>
      <c r="F7902" s="12">
        <v>10</v>
      </c>
      <c r="G7902" s="12">
        <v>80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1828</v>
      </c>
      <c r="B7903" s="12">
        <v>150</v>
      </c>
      <c r="C7903" s="12">
        <v>150</v>
      </c>
      <c r="D7903" s="12" t="s">
        <v>1183</v>
      </c>
      <c r="E7903" s="12">
        <v>250</v>
      </c>
      <c r="F7903" s="12">
        <v>5</v>
      </c>
      <c r="G7903" s="12">
        <v>80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1828</v>
      </c>
      <c r="B7904" s="12">
        <v>150</v>
      </c>
      <c r="C7904" s="12">
        <v>150</v>
      </c>
      <c r="D7904" s="12" t="s">
        <v>1790</v>
      </c>
      <c r="E7904" s="12">
        <v>250</v>
      </c>
      <c r="F7904" s="12">
        <v>10</v>
      </c>
      <c r="G7904" s="12">
        <v>80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1828</v>
      </c>
      <c r="B7905" s="12">
        <v>150</v>
      </c>
      <c r="C7905" s="12">
        <v>150</v>
      </c>
      <c r="D7905" s="12" t="s">
        <v>1185</v>
      </c>
      <c r="E7905" s="12">
        <v>250</v>
      </c>
      <c r="F7905" s="12">
        <v>5</v>
      </c>
      <c r="G7905" s="12">
        <v>80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1828</v>
      </c>
      <c r="B7906" s="12">
        <v>150</v>
      </c>
      <c r="C7906" s="12">
        <v>150</v>
      </c>
      <c r="D7906" s="12" t="s">
        <v>1788</v>
      </c>
      <c r="E7906" s="12">
        <v>250</v>
      </c>
      <c r="F7906" s="12">
        <v>10</v>
      </c>
      <c r="G7906" s="12">
        <v>80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1828</v>
      </c>
      <c r="B7907" s="12">
        <v>150</v>
      </c>
      <c r="C7907" s="12">
        <v>150</v>
      </c>
      <c r="D7907" s="12" t="s">
        <v>1181</v>
      </c>
      <c r="E7907" s="12">
        <v>250</v>
      </c>
      <c r="F7907" s="12">
        <v>5</v>
      </c>
      <c r="G7907" s="12">
        <v>80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1828</v>
      </c>
      <c r="B7908" s="12">
        <v>150</v>
      </c>
      <c r="C7908" s="12">
        <v>150</v>
      </c>
      <c r="D7908" s="12" t="s">
        <v>1186</v>
      </c>
      <c r="E7908" s="12">
        <v>250</v>
      </c>
      <c r="F7908" s="12">
        <v>40</v>
      </c>
      <c r="G7908" s="12">
        <v>80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09" spans="1:14">
      <c r="A7909" s="11" t="s">
        <v>1828</v>
      </c>
      <c r="B7909" s="12">
        <v>150</v>
      </c>
      <c r="C7909" s="12">
        <v>150</v>
      </c>
      <c r="D7909" s="12" t="s">
        <v>1188</v>
      </c>
      <c r="E7909" s="12">
        <v>250</v>
      </c>
      <c r="F7909" s="12">
        <v>20</v>
      </c>
      <c r="G7909" s="12">
        <v>80</v>
      </c>
      <c r="H7909" s="12">
        <v>0</v>
      </c>
      <c r="I7909" s="12">
        <v>246</v>
      </c>
      <c r="J7909" s="12">
        <v>0</v>
      </c>
      <c r="K7909" s="12">
        <v>0</v>
      </c>
      <c r="L7909" s="12">
        <v>0</v>
      </c>
      <c r="M7909" s="12">
        <v>0</v>
      </c>
      <c r="N7909" s="12">
        <v>0</v>
      </c>
    </row>
    <row r="7910" spans="1:14">
      <c r="A7910" s="11" t="s">
        <v>1828</v>
      </c>
      <c r="B7910" s="12">
        <v>150</v>
      </c>
      <c r="C7910" s="12">
        <v>150</v>
      </c>
      <c r="D7910" s="12" t="s">
        <v>1801</v>
      </c>
      <c r="E7910" s="12">
        <v>250</v>
      </c>
      <c r="F7910" s="12">
        <v>40</v>
      </c>
      <c r="G7910" s="12">
        <v>80</v>
      </c>
      <c r="H7910" s="12">
        <v>0</v>
      </c>
      <c r="I7910" s="12">
        <v>246</v>
      </c>
      <c r="J7910" s="12">
        <v>0</v>
      </c>
      <c r="K7910" s="12">
        <v>0</v>
      </c>
      <c r="L7910" s="12">
        <v>0</v>
      </c>
      <c r="M7910" s="12">
        <v>0</v>
      </c>
      <c r="N7910" s="12">
        <v>0</v>
      </c>
    </row>
    <row r="7911" spans="1:14">
      <c r="A7911" s="11" t="s">
        <v>1828</v>
      </c>
      <c r="B7911" s="12">
        <v>150</v>
      </c>
      <c r="C7911" s="12">
        <v>150</v>
      </c>
      <c r="D7911" s="12" t="s">
        <v>1191</v>
      </c>
      <c r="E7911" s="12">
        <v>250</v>
      </c>
      <c r="F7911" s="12">
        <v>20</v>
      </c>
      <c r="G7911" s="12">
        <v>80</v>
      </c>
      <c r="H7911" s="12">
        <v>0</v>
      </c>
      <c r="I7911" s="12">
        <v>246</v>
      </c>
      <c r="J7911" s="12">
        <v>0</v>
      </c>
      <c r="K7911" s="12">
        <v>0</v>
      </c>
      <c r="L7911" s="12">
        <v>0</v>
      </c>
      <c r="M7911" s="12">
        <v>0</v>
      </c>
      <c r="N7911" s="12">
        <v>0</v>
      </c>
    </row>
    <row r="7912" spans="1:14">
      <c r="A7912" s="11" t="s">
        <v>1828</v>
      </c>
      <c r="B7912" s="12">
        <v>150</v>
      </c>
      <c r="C7912" s="12">
        <v>150</v>
      </c>
      <c r="D7912" s="12" t="s">
        <v>1192</v>
      </c>
      <c r="E7912" s="12">
        <v>250</v>
      </c>
      <c r="F7912" s="12">
        <v>40</v>
      </c>
      <c r="G7912" s="12">
        <v>80</v>
      </c>
      <c r="H7912" s="12">
        <v>0</v>
      </c>
      <c r="I7912" s="12">
        <v>246</v>
      </c>
      <c r="J7912" s="12">
        <v>0</v>
      </c>
      <c r="K7912" s="12">
        <v>0</v>
      </c>
      <c r="L7912" s="12">
        <v>0</v>
      </c>
      <c r="M7912" s="12">
        <v>0</v>
      </c>
      <c r="N7912" s="12">
        <v>0</v>
      </c>
    </row>
    <row r="7913" spans="1:14">
      <c r="A7913" s="11" t="s">
        <v>1828</v>
      </c>
      <c r="B7913" s="12">
        <v>150</v>
      </c>
      <c r="C7913" s="12">
        <v>150</v>
      </c>
      <c r="D7913" s="12" t="s">
        <v>1194</v>
      </c>
      <c r="E7913" s="12">
        <v>250</v>
      </c>
      <c r="F7913" s="12">
        <v>20</v>
      </c>
      <c r="G7913" s="12">
        <v>80</v>
      </c>
      <c r="H7913" s="12">
        <v>0</v>
      </c>
      <c r="I7913" s="12">
        <v>246</v>
      </c>
      <c r="J7913" s="12">
        <v>0</v>
      </c>
      <c r="K7913" s="12">
        <v>0</v>
      </c>
      <c r="L7913" s="12">
        <v>0</v>
      </c>
      <c r="M7913" s="12">
        <v>0</v>
      </c>
      <c r="N7913" s="12">
        <v>0</v>
      </c>
    </row>
    <row r="7914" spans="1:14" s="18" customFormat="1">
      <c r="A7914" s="17" t="s">
        <v>1828</v>
      </c>
      <c r="B7914" s="18">
        <v>150</v>
      </c>
      <c r="C7914" s="18">
        <v>150</v>
      </c>
      <c r="D7914" s="18" t="s">
        <v>1824</v>
      </c>
      <c r="E7914" s="18">
        <v>250</v>
      </c>
      <c r="F7914" s="18">
        <v>2</v>
      </c>
      <c r="G7914" s="18">
        <v>120</v>
      </c>
      <c r="H7914" s="18">
        <v>0</v>
      </c>
      <c r="I7914" s="18">
        <v>249</v>
      </c>
      <c r="J7914" s="18">
        <v>0</v>
      </c>
      <c r="K7914" s="18">
        <v>0</v>
      </c>
      <c r="L7914" s="12">
        <v>0</v>
      </c>
      <c r="M7914" s="12">
        <v>0</v>
      </c>
      <c r="N7914" s="12">
        <v>0</v>
      </c>
    </row>
    <row r="7915" spans="1:14" s="18" customFormat="1">
      <c r="A7915" s="17" t="s">
        <v>1828</v>
      </c>
      <c r="B7915" s="18">
        <v>150</v>
      </c>
      <c r="C7915" s="18">
        <v>150</v>
      </c>
      <c r="D7915" s="18" t="s">
        <v>1825</v>
      </c>
      <c r="E7915" s="18">
        <v>250</v>
      </c>
      <c r="F7915" s="18">
        <v>2</v>
      </c>
      <c r="G7915" s="18">
        <v>120</v>
      </c>
      <c r="H7915" s="18">
        <v>0</v>
      </c>
      <c r="I7915" s="18">
        <v>249</v>
      </c>
      <c r="J7915" s="18">
        <v>0</v>
      </c>
      <c r="K7915" s="18">
        <v>0</v>
      </c>
      <c r="L7915" s="12">
        <v>0</v>
      </c>
      <c r="M7915" s="12">
        <v>0</v>
      </c>
      <c r="N7915" s="12">
        <v>0</v>
      </c>
    </row>
    <row r="7916" spans="1:14" s="18" customFormat="1">
      <c r="A7916" s="17" t="s">
        <v>1828</v>
      </c>
      <c r="B7916" s="18">
        <v>150</v>
      </c>
      <c r="C7916" s="18">
        <v>150</v>
      </c>
      <c r="D7916" s="18" t="s">
        <v>1201</v>
      </c>
      <c r="E7916" s="18">
        <v>250</v>
      </c>
      <c r="F7916" s="18">
        <v>2</v>
      </c>
      <c r="G7916" s="18">
        <v>120</v>
      </c>
      <c r="H7916" s="18">
        <v>0</v>
      </c>
      <c r="I7916" s="18">
        <v>249</v>
      </c>
      <c r="J7916" s="18">
        <v>0</v>
      </c>
      <c r="K7916" s="18">
        <v>0</v>
      </c>
      <c r="L7916" s="12">
        <v>0</v>
      </c>
      <c r="M7916" s="12">
        <v>0</v>
      </c>
      <c r="N7916" s="12">
        <v>0</v>
      </c>
    </row>
    <row r="7918" spans="1:14">
      <c r="A7918" s="11" t="s">
        <v>1829</v>
      </c>
      <c r="B7918" s="12">
        <v>215</v>
      </c>
      <c r="C7918" s="12">
        <v>74</v>
      </c>
      <c r="D7918" s="12" t="s">
        <v>1794</v>
      </c>
      <c r="E7918" s="12">
        <v>40</v>
      </c>
      <c r="F7918" s="12">
        <v>8</v>
      </c>
      <c r="G7918" s="14">
        <v>30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>
      <c r="A7919" s="11" t="s">
        <v>1829</v>
      </c>
      <c r="B7919" s="12">
        <v>215</v>
      </c>
      <c r="C7919" s="12">
        <v>74</v>
      </c>
      <c r="D7919" s="12" t="s">
        <v>1189</v>
      </c>
      <c r="E7919" s="12">
        <v>40</v>
      </c>
      <c r="F7919" s="12">
        <v>8</v>
      </c>
      <c r="G7919" s="14">
        <v>30</v>
      </c>
      <c r="H7919" s="12">
        <v>0</v>
      </c>
      <c r="I7919" s="12">
        <v>246</v>
      </c>
      <c r="J7919" s="12">
        <v>0</v>
      </c>
      <c r="K7919" s="12">
        <v>0</v>
      </c>
      <c r="L7919" s="12">
        <v>0</v>
      </c>
      <c r="M7919" s="12">
        <v>0</v>
      </c>
      <c r="N7919" s="12">
        <v>0</v>
      </c>
    </row>
    <row r="7920" spans="1:14">
      <c r="A7920" s="11" t="s">
        <v>1829</v>
      </c>
      <c r="B7920" s="12">
        <v>215</v>
      </c>
      <c r="C7920" s="12">
        <v>74</v>
      </c>
      <c r="D7920" s="12" t="s">
        <v>1192</v>
      </c>
      <c r="E7920" s="12">
        <v>40</v>
      </c>
      <c r="F7920" s="12">
        <v>8</v>
      </c>
      <c r="G7920" s="14">
        <v>30</v>
      </c>
      <c r="H7920" s="12">
        <v>0</v>
      </c>
      <c r="I7920" s="12">
        <v>246</v>
      </c>
      <c r="J7920" s="12">
        <v>0</v>
      </c>
      <c r="K7920" s="12">
        <v>0</v>
      </c>
      <c r="L7920" s="12">
        <v>0</v>
      </c>
      <c r="M7920" s="12">
        <v>0</v>
      </c>
      <c r="N7920" s="12">
        <v>0</v>
      </c>
    </row>
    <row r="7921" spans="1:14">
      <c r="A7921" s="11" t="s">
        <v>1828</v>
      </c>
      <c r="B7921" s="12">
        <v>215</v>
      </c>
      <c r="C7921" s="12">
        <v>74</v>
      </c>
      <c r="D7921" s="12" t="s">
        <v>1188</v>
      </c>
      <c r="E7921" s="12">
        <v>40</v>
      </c>
      <c r="F7921" s="12">
        <v>2</v>
      </c>
      <c r="G7921" s="14">
        <v>30</v>
      </c>
      <c r="H7921" s="12">
        <v>0</v>
      </c>
      <c r="I7921" s="12">
        <v>246</v>
      </c>
      <c r="J7921" s="12">
        <v>0</v>
      </c>
      <c r="K7921" s="12">
        <v>0</v>
      </c>
      <c r="L7921" s="12">
        <v>0</v>
      </c>
      <c r="M7921" s="12">
        <v>0</v>
      </c>
      <c r="N7921" s="12">
        <v>0</v>
      </c>
    </row>
    <row r="7922" spans="1:14">
      <c r="A7922" s="11" t="s">
        <v>1828</v>
      </c>
      <c r="B7922" s="12">
        <v>215</v>
      </c>
      <c r="C7922" s="12">
        <v>74</v>
      </c>
      <c r="D7922" s="12" t="s">
        <v>1191</v>
      </c>
      <c r="E7922" s="12">
        <v>40</v>
      </c>
      <c r="F7922" s="12">
        <v>2</v>
      </c>
      <c r="G7922" s="14">
        <v>30</v>
      </c>
      <c r="H7922" s="12">
        <v>0</v>
      </c>
      <c r="I7922" s="12">
        <v>246</v>
      </c>
      <c r="J7922" s="12">
        <v>0</v>
      </c>
      <c r="K7922" s="12">
        <v>0</v>
      </c>
      <c r="L7922" s="12">
        <v>0</v>
      </c>
      <c r="M7922" s="12">
        <v>0</v>
      </c>
      <c r="N7922" s="12">
        <v>0</v>
      </c>
    </row>
    <row r="7923" spans="1:14">
      <c r="A7923" s="11" t="s">
        <v>1828</v>
      </c>
      <c r="B7923" s="12">
        <v>215</v>
      </c>
      <c r="C7923" s="12">
        <v>74</v>
      </c>
      <c r="D7923" s="12" t="s">
        <v>1194</v>
      </c>
      <c r="E7923" s="12">
        <v>40</v>
      </c>
      <c r="F7923" s="12">
        <v>2</v>
      </c>
      <c r="G7923" s="14">
        <v>30</v>
      </c>
      <c r="H7923" s="12">
        <v>0</v>
      </c>
      <c r="I7923" s="12">
        <v>246</v>
      </c>
      <c r="J7923" s="12">
        <v>0</v>
      </c>
      <c r="K7923" s="12">
        <v>0</v>
      </c>
      <c r="L7923" s="12">
        <v>0</v>
      </c>
      <c r="M7923" s="12">
        <v>0</v>
      </c>
      <c r="N7923" s="12">
        <v>0</v>
      </c>
    </row>
    <row r="7924" spans="1:14" s="18" customFormat="1">
      <c r="A7924" s="17" t="s">
        <v>1828</v>
      </c>
      <c r="B7924" s="18">
        <v>215</v>
      </c>
      <c r="C7924" s="18">
        <v>74</v>
      </c>
      <c r="D7924" s="18" t="s">
        <v>1830</v>
      </c>
      <c r="E7924" s="18">
        <v>10</v>
      </c>
      <c r="F7924" s="18">
        <v>1</v>
      </c>
      <c r="G7924" s="18">
        <v>120</v>
      </c>
      <c r="H7924" s="18">
        <v>0</v>
      </c>
      <c r="I7924" s="18">
        <v>249</v>
      </c>
      <c r="J7924" s="18">
        <v>0</v>
      </c>
      <c r="K7924" s="18">
        <v>0</v>
      </c>
      <c r="L7924" s="12">
        <v>0</v>
      </c>
      <c r="M7924" s="12">
        <v>0</v>
      </c>
      <c r="N7924" s="12">
        <v>0</v>
      </c>
    </row>
    <row r="7925" spans="1:14" s="18" customFormat="1">
      <c r="A7925" s="17" t="s">
        <v>1831</v>
      </c>
      <c r="B7925" s="18">
        <v>215</v>
      </c>
      <c r="C7925" s="18">
        <v>74</v>
      </c>
      <c r="D7925" s="18" t="s">
        <v>1832</v>
      </c>
      <c r="E7925" s="18">
        <v>10</v>
      </c>
      <c r="F7925" s="18">
        <v>1</v>
      </c>
      <c r="G7925" s="18">
        <v>180</v>
      </c>
      <c r="H7925" s="18">
        <v>0</v>
      </c>
      <c r="I7925" s="18">
        <v>249</v>
      </c>
      <c r="J7925" s="18">
        <v>0</v>
      </c>
      <c r="K7925" s="18">
        <v>0</v>
      </c>
      <c r="L7925" s="12">
        <v>0</v>
      </c>
      <c r="M7925" s="12">
        <v>0</v>
      </c>
      <c r="N7925" s="12">
        <v>0</v>
      </c>
    </row>
    <row r="7926" spans="1:14">
      <c r="A7926" s="11" t="s">
        <v>1829</v>
      </c>
      <c r="B7926" s="12">
        <v>60</v>
      </c>
      <c r="C7926" s="12">
        <v>65</v>
      </c>
      <c r="D7926" s="12" t="s">
        <v>1794</v>
      </c>
      <c r="E7926" s="12">
        <v>40</v>
      </c>
      <c r="F7926" s="12">
        <v>8</v>
      </c>
      <c r="G7926" s="14">
        <v>30</v>
      </c>
      <c r="H7926" s="12">
        <v>0</v>
      </c>
      <c r="I7926" s="12">
        <v>246</v>
      </c>
      <c r="J7926" s="12">
        <v>0</v>
      </c>
      <c r="K7926" s="12">
        <v>0</v>
      </c>
      <c r="L7926" s="12">
        <v>0</v>
      </c>
      <c r="M7926" s="12">
        <v>0</v>
      </c>
      <c r="N7926" s="12">
        <v>0</v>
      </c>
    </row>
    <row r="7927" spans="1:14">
      <c r="A7927" s="11" t="s">
        <v>1829</v>
      </c>
      <c r="B7927" s="12">
        <v>60</v>
      </c>
      <c r="C7927" s="12">
        <v>65</v>
      </c>
      <c r="D7927" s="12" t="s">
        <v>1189</v>
      </c>
      <c r="E7927" s="12">
        <v>40</v>
      </c>
      <c r="F7927" s="12">
        <v>8</v>
      </c>
      <c r="G7927" s="14">
        <v>30</v>
      </c>
      <c r="H7927" s="12">
        <v>0</v>
      </c>
      <c r="I7927" s="12">
        <v>246</v>
      </c>
      <c r="J7927" s="12">
        <v>0</v>
      </c>
      <c r="K7927" s="12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1829</v>
      </c>
      <c r="B7928" s="12">
        <v>60</v>
      </c>
      <c r="C7928" s="12">
        <v>65</v>
      </c>
      <c r="D7928" s="12" t="s">
        <v>1192</v>
      </c>
      <c r="E7928" s="12">
        <v>40</v>
      </c>
      <c r="F7928" s="12">
        <v>8</v>
      </c>
      <c r="G7928" s="14">
        <v>30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>
      <c r="A7929" s="11" t="s">
        <v>1828</v>
      </c>
      <c r="B7929" s="12">
        <v>60</v>
      </c>
      <c r="C7929" s="12">
        <v>65</v>
      </c>
      <c r="D7929" s="12" t="s">
        <v>1188</v>
      </c>
      <c r="E7929" s="12">
        <v>40</v>
      </c>
      <c r="F7929" s="12">
        <v>2</v>
      </c>
      <c r="G7929" s="14">
        <v>30</v>
      </c>
      <c r="H7929" s="12">
        <v>0</v>
      </c>
      <c r="I7929" s="12">
        <v>246</v>
      </c>
      <c r="J7929" s="12">
        <v>0</v>
      </c>
      <c r="K7929" s="12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1828</v>
      </c>
      <c r="B7930" s="12">
        <v>60</v>
      </c>
      <c r="C7930" s="12">
        <v>65</v>
      </c>
      <c r="D7930" s="12" t="s">
        <v>1191</v>
      </c>
      <c r="E7930" s="12">
        <v>40</v>
      </c>
      <c r="F7930" s="12">
        <v>2</v>
      </c>
      <c r="G7930" s="14">
        <v>30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1828</v>
      </c>
      <c r="B7931" s="12">
        <v>60</v>
      </c>
      <c r="C7931" s="12">
        <v>65</v>
      </c>
      <c r="D7931" s="12" t="s">
        <v>1194</v>
      </c>
      <c r="E7931" s="12">
        <v>40</v>
      </c>
      <c r="F7931" s="12">
        <v>2</v>
      </c>
      <c r="G7931" s="14">
        <v>30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 s="18" customFormat="1">
      <c r="A7932" s="17" t="s">
        <v>1828</v>
      </c>
      <c r="B7932" s="18">
        <v>60</v>
      </c>
      <c r="C7932" s="18">
        <v>65</v>
      </c>
      <c r="D7932" s="18" t="s">
        <v>1824</v>
      </c>
      <c r="E7932" s="18">
        <v>5</v>
      </c>
      <c r="F7932" s="18">
        <v>1</v>
      </c>
      <c r="G7932" s="18">
        <v>120</v>
      </c>
      <c r="H7932" s="18">
        <v>0</v>
      </c>
      <c r="I7932" s="18">
        <v>249</v>
      </c>
      <c r="J7932" s="18">
        <v>0</v>
      </c>
      <c r="K7932" s="18">
        <v>0</v>
      </c>
      <c r="L7932" s="12">
        <v>0</v>
      </c>
      <c r="M7932" s="12">
        <v>0</v>
      </c>
      <c r="N7932" s="12">
        <v>0</v>
      </c>
    </row>
    <row r="7933" spans="1:14">
      <c r="A7933" s="11" t="s">
        <v>1829</v>
      </c>
      <c r="B7933" s="12">
        <v>60</v>
      </c>
      <c r="C7933" s="12">
        <v>240</v>
      </c>
      <c r="D7933" s="12" t="s">
        <v>1794</v>
      </c>
      <c r="E7933" s="12">
        <v>40</v>
      </c>
      <c r="F7933" s="12">
        <v>8</v>
      </c>
      <c r="G7933" s="14">
        <v>30</v>
      </c>
      <c r="H7933" s="12">
        <v>0</v>
      </c>
      <c r="I7933" s="12">
        <v>246</v>
      </c>
      <c r="J7933" s="12">
        <v>0</v>
      </c>
      <c r="K7933" s="12">
        <v>0</v>
      </c>
      <c r="L7933" s="12">
        <v>0</v>
      </c>
      <c r="M7933" s="12">
        <v>0</v>
      </c>
      <c r="N7933" s="12">
        <v>0</v>
      </c>
    </row>
    <row r="7934" spans="1:14">
      <c r="A7934" s="11" t="s">
        <v>1829</v>
      </c>
      <c r="B7934" s="12">
        <v>60</v>
      </c>
      <c r="C7934" s="12">
        <v>240</v>
      </c>
      <c r="D7934" s="12" t="s">
        <v>1189</v>
      </c>
      <c r="E7934" s="12">
        <v>40</v>
      </c>
      <c r="F7934" s="12">
        <v>8</v>
      </c>
      <c r="G7934" s="14">
        <v>30</v>
      </c>
      <c r="H7934" s="12">
        <v>0</v>
      </c>
      <c r="I7934" s="12">
        <v>246</v>
      </c>
      <c r="J7934" s="12">
        <v>0</v>
      </c>
      <c r="K7934" s="12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1828</v>
      </c>
      <c r="B7935" s="12">
        <v>60</v>
      </c>
      <c r="C7935" s="12">
        <v>240</v>
      </c>
      <c r="D7935" s="12" t="s">
        <v>1192</v>
      </c>
      <c r="E7935" s="12">
        <v>40</v>
      </c>
      <c r="F7935" s="12">
        <v>8</v>
      </c>
      <c r="G7935" s="14">
        <v>30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>
      <c r="A7936" s="11" t="s">
        <v>1828</v>
      </c>
      <c r="B7936" s="12">
        <v>60</v>
      </c>
      <c r="C7936" s="12">
        <v>240</v>
      </c>
      <c r="D7936" s="12" t="s">
        <v>1188</v>
      </c>
      <c r="E7936" s="12">
        <v>40</v>
      </c>
      <c r="F7936" s="12">
        <v>2</v>
      </c>
      <c r="G7936" s="14">
        <v>30</v>
      </c>
      <c r="H7936" s="12">
        <v>0</v>
      </c>
      <c r="I7936" s="12">
        <v>246</v>
      </c>
      <c r="J7936" s="12">
        <v>0</v>
      </c>
      <c r="K7936" s="12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1828</v>
      </c>
      <c r="B7937" s="12">
        <v>60</v>
      </c>
      <c r="C7937" s="12">
        <v>240</v>
      </c>
      <c r="D7937" s="12" t="s">
        <v>1191</v>
      </c>
      <c r="E7937" s="12">
        <v>40</v>
      </c>
      <c r="F7937" s="12">
        <v>2</v>
      </c>
      <c r="G7937" s="14">
        <v>30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1828</v>
      </c>
      <c r="B7938" s="12">
        <v>60</v>
      </c>
      <c r="C7938" s="12">
        <v>240</v>
      </c>
      <c r="D7938" s="12" t="s">
        <v>1194</v>
      </c>
      <c r="E7938" s="12">
        <v>40</v>
      </c>
      <c r="F7938" s="12">
        <v>2</v>
      </c>
      <c r="G7938" s="14">
        <v>30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 s="18" customFormat="1">
      <c r="A7939" s="17" t="s">
        <v>1828</v>
      </c>
      <c r="B7939" s="18">
        <v>60</v>
      </c>
      <c r="C7939" s="18">
        <v>240</v>
      </c>
      <c r="D7939" s="18" t="s">
        <v>1825</v>
      </c>
      <c r="E7939" s="18">
        <v>5</v>
      </c>
      <c r="F7939" s="18">
        <v>1</v>
      </c>
      <c r="G7939" s="18">
        <v>120</v>
      </c>
      <c r="H7939" s="18">
        <v>0</v>
      </c>
      <c r="I7939" s="18">
        <v>249</v>
      </c>
      <c r="J7939" s="18">
        <v>0</v>
      </c>
      <c r="K7939" s="18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1829</v>
      </c>
      <c r="B7940" s="12">
        <v>180</v>
      </c>
      <c r="C7940" s="12">
        <v>40</v>
      </c>
      <c r="D7940" s="12" t="s">
        <v>1794</v>
      </c>
      <c r="E7940" s="12">
        <v>40</v>
      </c>
      <c r="F7940" s="12">
        <v>8</v>
      </c>
      <c r="G7940" s="14">
        <v>30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>
      <c r="A7941" s="11" t="s">
        <v>1829</v>
      </c>
      <c r="B7941" s="12">
        <v>180</v>
      </c>
      <c r="C7941" s="12">
        <v>40</v>
      </c>
      <c r="D7941" s="12" t="s">
        <v>1189</v>
      </c>
      <c r="E7941" s="12">
        <v>40</v>
      </c>
      <c r="F7941" s="12">
        <v>8</v>
      </c>
      <c r="G7941" s="14">
        <v>30</v>
      </c>
      <c r="H7941" s="12">
        <v>0</v>
      </c>
      <c r="I7941" s="12">
        <v>246</v>
      </c>
      <c r="J7941" s="12">
        <v>0</v>
      </c>
      <c r="K7941" s="12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1829</v>
      </c>
      <c r="B7942" s="12">
        <v>180</v>
      </c>
      <c r="C7942" s="12">
        <v>40</v>
      </c>
      <c r="D7942" s="12" t="s">
        <v>1192</v>
      </c>
      <c r="E7942" s="12">
        <v>40</v>
      </c>
      <c r="F7942" s="12">
        <v>8</v>
      </c>
      <c r="G7942" s="14">
        <v>30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>
      <c r="A7943" s="11" t="s">
        <v>1829</v>
      </c>
      <c r="B7943" s="12">
        <v>180</v>
      </c>
      <c r="C7943" s="12">
        <v>40</v>
      </c>
      <c r="D7943" s="12" t="s">
        <v>1188</v>
      </c>
      <c r="E7943" s="12">
        <v>40</v>
      </c>
      <c r="F7943" s="12">
        <v>2</v>
      </c>
      <c r="G7943" s="14">
        <v>30</v>
      </c>
      <c r="H7943" s="12">
        <v>0</v>
      </c>
      <c r="I7943" s="12">
        <v>246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1829</v>
      </c>
      <c r="B7944" s="12">
        <v>180</v>
      </c>
      <c r="C7944" s="12">
        <v>40</v>
      </c>
      <c r="D7944" s="12" t="s">
        <v>1191</v>
      </c>
      <c r="E7944" s="12">
        <v>40</v>
      </c>
      <c r="F7944" s="12">
        <v>2</v>
      </c>
      <c r="G7944" s="14">
        <v>30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1829</v>
      </c>
      <c r="B7945" s="12">
        <v>180</v>
      </c>
      <c r="C7945" s="12">
        <v>40</v>
      </c>
      <c r="D7945" s="12" t="s">
        <v>1194</v>
      </c>
      <c r="E7945" s="12">
        <v>40</v>
      </c>
      <c r="F7945" s="12">
        <v>2</v>
      </c>
      <c r="G7945" s="14">
        <v>30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 s="18" customFormat="1">
      <c r="A7946" s="17" t="s">
        <v>1828</v>
      </c>
      <c r="B7946" s="18">
        <v>180</v>
      </c>
      <c r="C7946" s="18">
        <v>40</v>
      </c>
      <c r="D7946" s="18" t="s">
        <v>1201</v>
      </c>
      <c r="E7946" s="18">
        <v>5</v>
      </c>
      <c r="F7946" s="18">
        <v>1</v>
      </c>
      <c r="G7946" s="18">
        <v>120</v>
      </c>
      <c r="H7946" s="18">
        <v>0</v>
      </c>
      <c r="I7946" s="18">
        <v>249</v>
      </c>
      <c r="J7946" s="18">
        <v>0</v>
      </c>
      <c r="K7946" s="18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1829</v>
      </c>
      <c r="B7947" s="12">
        <v>60</v>
      </c>
      <c r="C7947" s="12">
        <v>120</v>
      </c>
      <c r="D7947" s="12" t="s">
        <v>1794</v>
      </c>
      <c r="E7947" s="12">
        <v>40</v>
      </c>
      <c r="F7947" s="12">
        <v>8</v>
      </c>
      <c r="G7947" s="14">
        <v>30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>
      <c r="A7948" s="11" t="s">
        <v>1829</v>
      </c>
      <c r="B7948" s="12">
        <v>60</v>
      </c>
      <c r="C7948" s="12">
        <v>120</v>
      </c>
      <c r="D7948" s="12" t="s">
        <v>1189</v>
      </c>
      <c r="E7948" s="12">
        <v>40</v>
      </c>
      <c r="F7948" s="12">
        <v>8</v>
      </c>
      <c r="G7948" s="14">
        <v>30</v>
      </c>
      <c r="H7948" s="12">
        <v>0</v>
      </c>
      <c r="I7948" s="12">
        <v>246</v>
      </c>
      <c r="J7948" s="12">
        <v>0</v>
      </c>
      <c r="K7948" s="12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1829</v>
      </c>
      <c r="B7949" s="12">
        <v>60</v>
      </c>
      <c r="C7949" s="12">
        <v>120</v>
      </c>
      <c r="D7949" s="12" t="s">
        <v>1192</v>
      </c>
      <c r="E7949" s="12">
        <v>40</v>
      </c>
      <c r="F7949" s="12">
        <v>8</v>
      </c>
      <c r="G7949" s="14">
        <v>30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1829</v>
      </c>
      <c r="B7950" s="12">
        <v>60</v>
      </c>
      <c r="C7950" s="12">
        <v>120</v>
      </c>
      <c r="D7950" s="12" t="s">
        <v>1188</v>
      </c>
      <c r="E7950" s="12">
        <v>40</v>
      </c>
      <c r="F7950" s="12">
        <v>2</v>
      </c>
      <c r="G7950" s="14">
        <v>30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1829</v>
      </c>
      <c r="B7951" s="12">
        <v>60</v>
      </c>
      <c r="C7951" s="12">
        <v>120</v>
      </c>
      <c r="D7951" s="12" t="s">
        <v>1191</v>
      </c>
      <c r="E7951" s="12">
        <v>40</v>
      </c>
      <c r="F7951" s="12">
        <v>2</v>
      </c>
      <c r="G7951" s="14">
        <v>30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1829</v>
      </c>
      <c r="B7952" s="12">
        <v>60</v>
      </c>
      <c r="C7952" s="12">
        <v>120</v>
      </c>
      <c r="D7952" s="12" t="s">
        <v>1194</v>
      </c>
      <c r="E7952" s="12">
        <v>40</v>
      </c>
      <c r="F7952" s="12">
        <v>2</v>
      </c>
      <c r="G7952" s="14">
        <v>30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1829</v>
      </c>
      <c r="B7953" s="12">
        <v>75</v>
      </c>
      <c r="C7953" s="12">
        <v>210</v>
      </c>
      <c r="D7953" s="12" t="s">
        <v>1794</v>
      </c>
      <c r="E7953" s="12">
        <v>40</v>
      </c>
      <c r="F7953" s="12">
        <v>8</v>
      </c>
      <c r="G7953" s="14">
        <v>30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1829</v>
      </c>
      <c r="B7954" s="12">
        <v>75</v>
      </c>
      <c r="C7954" s="12">
        <v>210</v>
      </c>
      <c r="D7954" s="12" t="s">
        <v>1189</v>
      </c>
      <c r="E7954" s="12">
        <v>40</v>
      </c>
      <c r="F7954" s="12">
        <v>8</v>
      </c>
      <c r="G7954" s="14">
        <v>30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>
      <c r="A7955" s="11" t="s">
        <v>1829</v>
      </c>
      <c r="B7955" s="12">
        <v>75</v>
      </c>
      <c r="C7955" s="12">
        <v>210</v>
      </c>
      <c r="D7955" s="12" t="s">
        <v>1192</v>
      </c>
      <c r="E7955" s="12">
        <v>40</v>
      </c>
      <c r="F7955" s="12">
        <v>8</v>
      </c>
      <c r="G7955" s="14">
        <v>30</v>
      </c>
      <c r="H7955" s="12">
        <v>0</v>
      </c>
      <c r="I7955" s="12">
        <v>246</v>
      </c>
      <c r="J7955" s="12">
        <v>0</v>
      </c>
      <c r="K7955" s="12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1829</v>
      </c>
      <c r="B7956" s="12">
        <v>75</v>
      </c>
      <c r="C7956" s="12">
        <v>210</v>
      </c>
      <c r="D7956" s="12" t="s">
        <v>1188</v>
      </c>
      <c r="E7956" s="12">
        <v>40</v>
      </c>
      <c r="F7956" s="12">
        <v>2</v>
      </c>
      <c r="G7956" s="14">
        <v>30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1829</v>
      </c>
      <c r="B7957" s="12">
        <v>75</v>
      </c>
      <c r="C7957" s="12">
        <v>210</v>
      </c>
      <c r="D7957" s="12" t="s">
        <v>1191</v>
      </c>
      <c r="E7957" s="12">
        <v>40</v>
      </c>
      <c r="F7957" s="12">
        <v>2</v>
      </c>
      <c r="G7957" s="14">
        <v>30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1829</v>
      </c>
      <c r="B7958" s="12">
        <v>75</v>
      </c>
      <c r="C7958" s="12">
        <v>210</v>
      </c>
      <c r="D7958" s="12" t="s">
        <v>1194</v>
      </c>
      <c r="E7958" s="12">
        <v>40</v>
      </c>
      <c r="F7958" s="12">
        <v>2</v>
      </c>
      <c r="G7958" s="14">
        <v>30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1829</v>
      </c>
      <c r="B7959" s="12">
        <v>120</v>
      </c>
      <c r="C7959" s="12">
        <v>235</v>
      </c>
      <c r="D7959" s="12" t="s">
        <v>1794</v>
      </c>
      <c r="E7959" s="12">
        <v>40</v>
      </c>
      <c r="F7959" s="12">
        <v>8</v>
      </c>
      <c r="G7959" s="14">
        <v>30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1829</v>
      </c>
      <c r="B7960" s="12">
        <v>120</v>
      </c>
      <c r="C7960" s="12">
        <v>235</v>
      </c>
      <c r="D7960" s="12" t="s">
        <v>1189</v>
      </c>
      <c r="E7960" s="12">
        <v>40</v>
      </c>
      <c r="F7960" s="12">
        <v>8</v>
      </c>
      <c r="G7960" s="14">
        <v>30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1829</v>
      </c>
      <c r="B7961" s="12">
        <v>120</v>
      </c>
      <c r="C7961" s="12">
        <v>235</v>
      </c>
      <c r="D7961" s="12" t="s">
        <v>1192</v>
      </c>
      <c r="E7961" s="12">
        <v>40</v>
      </c>
      <c r="F7961" s="12">
        <v>8</v>
      </c>
      <c r="G7961" s="14">
        <v>30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1829</v>
      </c>
      <c r="B7962" s="12">
        <v>120</v>
      </c>
      <c r="C7962" s="12">
        <v>235</v>
      </c>
      <c r="D7962" s="12" t="s">
        <v>1188</v>
      </c>
      <c r="E7962" s="12">
        <v>40</v>
      </c>
      <c r="F7962" s="12">
        <v>2</v>
      </c>
      <c r="G7962" s="14">
        <v>30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1829</v>
      </c>
      <c r="B7963" s="12">
        <v>120</v>
      </c>
      <c r="C7963" s="12">
        <v>235</v>
      </c>
      <c r="D7963" s="12" t="s">
        <v>1191</v>
      </c>
      <c r="E7963" s="12">
        <v>40</v>
      </c>
      <c r="F7963" s="12">
        <v>2</v>
      </c>
      <c r="G7963" s="14">
        <v>30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1829</v>
      </c>
      <c r="B7964" s="12">
        <v>120</v>
      </c>
      <c r="C7964" s="12">
        <v>235</v>
      </c>
      <c r="D7964" s="12" t="s">
        <v>1194</v>
      </c>
      <c r="E7964" s="12">
        <v>40</v>
      </c>
      <c r="F7964" s="12">
        <v>2</v>
      </c>
      <c r="G7964" s="14">
        <v>30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1829</v>
      </c>
      <c r="B7965" s="12">
        <v>90</v>
      </c>
      <c r="C7965" s="12">
        <v>170</v>
      </c>
      <c r="D7965" s="12" t="s">
        <v>1794</v>
      </c>
      <c r="E7965" s="12">
        <v>40</v>
      </c>
      <c r="F7965" s="12">
        <v>8</v>
      </c>
      <c r="G7965" s="14">
        <v>30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1829</v>
      </c>
      <c r="B7966" s="12">
        <v>90</v>
      </c>
      <c r="C7966" s="12">
        <v>170</v>
      </c>
      <c r="D7966" s="12" t="s">
        <v>1189</v>
      </c>
      <c r="E7966" s="12">
        <v>40</v>
      </c>
      <c r="F7966" s="12">
        <v>8</v>
      </c>
      <c r="G7966" s="14">
        <v>30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1829</v>
      </c>
      <c r="B7967" s="12">
        <v>90</v>
      </c>
      <c r="C7967" s="12">
        <v>170</v>
      </c>
      <c r="D7967" s="12" t="s">
        <v>1192</v>
      </c>
      <c r="E7967" s="12">
        <v>40</v>
      </c>
      <c r="F7967" s="12">
        <v>8</v>
      </c>
      <c r="G7967" s="14">
        <v>30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1829</v>
      </c>
      <c r="B7968" s="12">
        <v>90</v>
      </c>
      <c r="C7968" s="12">
        <v>170</v>
      </c>
      <c r="D7968" s="12" t="s">
        <v>1188</v>
      </c>
      <c r="E7968" s="12">
        <v>40</v>
      </c>
      <c r="F7968" s="12">
        <v>2</v>
      </c>
      <c r="G7968" s="14">
        <v>30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1829</v>
      </c>
      <c r="B7969" s="12">
        <v>90</v>
      </c>
      <c r="C7969" s="12">
        <v>170</v>
      </c>
      <c r="D7969" s="12" t="s">
        <v>1191</v>
      </c>
      <c r="E7969" s="12">
        <v>40</v>
      </c>
      <c r="F7969" s="12">
        <v>2</v>
      </c>
      <c r="G7969" s="14">
        <v>30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1829</v>
      </c>
      <c r="B7970" s="12">
        <v>90</v>
      </c>
      <c r="C7970" s="12">
        <v>170</v>
      </c>
      <c r="D7970" s="12" t="s">
        <v>1194</v>
      </c>
      <c r="E7970" s="12">
        <v>40</v>
      </c>
      <c r="F7970" s="12">
        <v>2</v>
      </c>
      <c r="G7970" s="14">
        <v>30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1829</v>
      </c>
      <c r="B7971" s="12">
        <v>130</v>
      </c>
      <c r="C7971" s="12">
        <v>130</v>
      </c>
      <c r="D7971" s="12" t="s">
        <v>1794</v>
      </c>
      <c r="E7971" s="12">
        <v>40</v>
      </c>
      <c r="F7971" s="12">
        <v>8</v>
      </c>
      <c r="G7971" s="14">
        <v>30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1829</v>
      </c>
      <c r="B7972" s="12">
        <v>130</v>
      </c>
      <c r="C7972" s="12">
        <v>130</v>
      </c>
      <c r="D7972" s="12" t="s">
        <v>1189</v>
      </c>
      <c r="E7972" s="12">
        <v>40</v>
      </c>
      <c r="F7972" s="12">
        <v>8</v>
      </c>
      <c r="G7972" s="14">
        <v>30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1829</v>
      </c>
      <c r="B7973" s="12">
        <v>130</v>
      </c>
      <c r="C7973" s="12">
        <v>130</v>
      </c>
      <c r="D7973" s="12" t="s">
        <v>1192</v>
      </c>
      <c r="E7973" s="12">
        <v>40</v>
      </c>
      <c r="F7973" s="12">
        <v>8</v>
      </c>
      <c r="G7973" s="14">
        <v>30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1829</v>
      </c>
      <c r="B7974" s="12">
        <v>130</v>
      </c>
      <c r="C7974" s="12">
        <v>130</v>
      </c>
      <c r="D7974" s="12" t="s">
        <v>1188</v>
      </c>
      <c r="E7974" s="12">
        <v>40</v>
      </c>
      <c r="F7974" s="12">
        <v>2</v>
      </c>
      <c r="G7974" s="14">
        <v>30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1829</v>
      </c>
      <c r="B7975" s="12">
        <v>130</v>
      </c>
      <c r="C7975" s="12">
        <v>130</v>
      </c>
      <c r="D7975" s="12" t="s">
        <v>1191</v>
      </c>
      <c r="E7975" s="12">
        <v>40</v>
      </c>
      <c r="F7975" s="12">
        <v>2</v>
      </c>
      <c r="G7975" s="14">
        <v>30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1829</v>
      </c>
      <c r="B7976" s="12">
        <v>130</v>
      </c>
      <c r="C7976" s="12">
        <v>130</v>
      </c>
      <c r="D7976" s="12" t="s">
        <v>1194</v>
      </c>
      <c r="E7976" s="12">
        <v>40</v>
      </c>
      <c r="F7976" s="12">
        <v>2</v>
      </c>
      <c r="G7976" s="14">
        <v>30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1829</v>
      </c>
      <c r="B7977" s="12">
        <v>120</v>
      </c>
      <c r="C7977" s="12">
        <v>170</v>
      </c>
      <c r="D7977" s="12" t="s">
        <v>1794</v>
      </c>
      <c r="E7977" s="12">
        <v>40</v>
      </c>
      <c r="F7977" s="12">
        <v>8</v>
      </c>
      <c r="G7977" s="14">
        <v>30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1829</v>
      </c>
      <c r="B7978" s="12">
        <v>120</v>
      </c>
      <c r="C7978" s="12">
        <v>170</v>
      </c>
      <c r="D7978" s="12" t="s">
        <v>1189</v>
      </c>
      <c r="E7978" s="12">
        <v>40</v>
      </c>
      <c r="F7978" s="12">
        <v>8</v>
      </c>
      <c r="G7978" s="14">
        <v>30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1829</v>
      </c>
      <c r="B7979" s="12">
        <v>120</v>
      </c>
      <c r="C7979" s="12">
        <v>170</v>
      </c>
      <c r="D7979" s="12" t="s">
        <v>1192</v>
      </c>
      <c r="E7979" s="12">
        <v>40</v>
      </c>
      <c r="F7979" s="12">
        <v>8</v>
      </c>
      <c r="G7979" s="14">
        <v>30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1829</v>
      </c>
      <c r="B7980" s="12">
        <v>120</v>
      </c>
      <c r="C7980" s="12">
        <v>170</v>
      </c>
      <c r="D7980" s="12" t="s">
        <v>1188</v>
      </c>
      <c r="E7980" s="12">
        <v>40</v>
      </c>
      <c r="F7980" s="12">
        <v>2</v>
      </c>
      <c r="G7980" s="14">
        <v>30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1829</v>
      </c>
      <c r="B7981" s="12">
        <v>120</v>
      </c>
      <c r="C7981" s="12">
        <v>170</v>
      </c>
      <c r="D7981" s="12" t="s">
        <v>1191</v>
      </c>
      <c r="E7981" s="12">
        <v>40</v>
      </c>
      <c r="F7981" s="12">
        <v>2</v>
      </c>
      <c r="G7981" s="14">
        <v>30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1829</v>
      </c>
      <c r="B7982" s="12">
        <v>120</v>
      </c>
      <c r="C7982" s="12">
        <v>170</v>
      </c>
      <c r="D7982" s="12" t="s">
        <v>1194</v>
      </c>
      <c r="E7982" s="12">
        <v>40</v>
      </c>
      <c r="F7982" s="12">
        <v>2</v>
      </c>
      <c r="G7982" s="14">
        <v>30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1829</v>
      </c>
      <c r="B7983" s="12">
        <v>170</v>
      </c>
      <c r="C7983" s="12">
        <v>170</v>
      </c>
      <c r="D7983" s="12" t="s">
        <v>1794</v>
      </c>
      <c r="E7983" s="12">
        <v>40</v>
      </c>
      <c r="F7983" s="12">
        <v>8</v>
      </c>
      <c r="G7983" s="14">
        <v>30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1829</v>
      </c>
      <c r="B7984" s="12">
        <v>170</v>
      </c>
      <c r="C7984" s="12">
        <v>170</v>
      </c>
      <c r="D7984" s="12" t="s">
        <v>1189</v>
      </c>
      <c r="E7984" s="12">
        <v>40</v>
      </c>
      <c r="F7984" s="12">
        <v>8</v>
      </c>
      <c r="G7984" s="14">
        <v>30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1829</v>
      </c>
      <c r="B7985" s="12">
        <v>170</v>
      </c>
      <c r="C7985" s="12">
        <v>170</v>
      </c>
      <c r="D7985" s="12" t="s">
        <v>1192</v>
      </c>
      <c r="E7985" s="12">
        <v>40</v>
      </c>
      <c r="F7985" s="12">
        <v>8</v>
      </c>
      <c r="G7985" s="14">
        <v>30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1829</v>
      </c>
      <c r="B7986" s="12">
        <v>170</v>
      </c>
      <c r="C7986" s="12">
        <v>170</v>
      </c>
      <c r="D7986" s="12" t="s">
        <v>1188</v>
      </c>
      <c r="E7986" s="12">
        <v>40</v>
      </c>
      <c r="F7986" s="12">
        <v>2</v>
      </c>
      <c r="G7986" s="14">
        <v>30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1829</v>
      </c>
      <c r="B7987" s="12">
        <v>170</v>
      </c>
      <c r="C7987" s="12">
        <v>170</v>
      </c>
      <c r="D7987" s="12" t="s">
        <v>1191</v>
      </c>
      <c r="E7987" s="12">
        <v>40</v>
      </c>
      <c r="F7987" s="12">
        <v>2</v>
      </c>
      <c r="G7987" s="14">
        <v>30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1829</v>
      </c>
      <c r="B7988" s="12">
        <v>170</v>
      </c>
      <c r="C7988" s="12">
        <v>170</v>
      </c>
      <c r="D7988" s="12" t="s">
        <v>1194</v>
      </c>
      <c r="E7988" s="12">
        <v>40</v>
      </c>
      <c r="F7988" s="12">
        <v>2</v>
      </c>
      <c r="G7988" s="14">
        <v>30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1829</v>
      </c>
      <c r="B7989" s="12">
        <v>180</v>
      </c>
      <c r="C7989" s="12">
        <v>100</v>
      </c>
      <c r="D7989" s="12" t="s">
        <v>1794</v>
      </c>
      <c r="E7989" s="12">
        <v>40</v>
      </c>
      <c r="F7989" s="12">
        <v>8</v>
      </c>
      <c r="G7989" s="14">
        <v>30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1829</v>
      </c>
      <c r="B7990" s="12">
        <v>180</v>
      </c>
      <c r="C7990" s="12">
        <v>100</v>
      </c>
      <c r="D7990" s="12" t="s">
        <v>1189</v>
      </c>
      <c r="E7990" s="12">
        <v>40</v>
      </c>
      <c r="F7990" s="12">
        <v>8</v>
      </c>
      <c r="G7990" s="14">
        <v>30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1829</v>
      </c>
      <c r="B7991" s="12">
        <v>180</v>
      </c>
      <c r="C7991" s="12">
        <v>100</v>
      </c>
      <c r="D7991" s="12" t="s">
        <v>1192</v>
      </c>
      <c r="E7991" s="12">
        <v>40</v>
      </c>
      <c r="F7991" s="12">
        <v>8</v>
      </c>
      <c r="G7991" s="14">
        <v>30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1829</v>
      </c>
      <c r="B7992" s="12">
        <v>180</v>
      </c>
      <c r="C7992" s="12">
        <v>100</v>
      </c>
      <c r="D7992" s="12" t="s">
        <v>1188</v>
      </c>
      <c r="E7992" s="12">
        <v>40</v>
      </c>
      <c r="F7992" s="12">
        <v>2</v>
      </c>
      <c r="G7992" s="14">
        <v>30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1829</v>
      </c>
      <c r="B7993" s="12">
        <v>180</v>
      </c>
      <c r="C7993" s="12">
        <v>100</v>
      </c>
      <c r="D7993" s="12" t="s">
        <v>1191</v>
      </c>
      <c r="E7993" s="12">
        <v>40</v>
      </c>
      <c r="F7993" s="12">
        <v>2</v>
      </c>
      <c r="G7993" s="14">
        <v>30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1829</v>
      </c>
      <c r="B7994" s="12">
        <v>180</v>
      </c>
      <c r="C7994" s="12">
        <v>100</v>
      </c>
      <c r="D7994" s="12" t="s">
        <v>1194</v>
      </c>
      <c r="E7994" s="12">
        <v>40</v>
      </c>
      <c r="F7994" s="12">
        <v>2</v>
      </c>
      <c r="G7994" s="14">
        <v>30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1829</v>
      </c>
      <c r="B7995" s="12">
        <v>200</v>
      </c>
      <c r="C7995" s="12">
        <v>60</v>
      </c>
      <c r="D7995" s="12" t="s">
        <v>1794</v>
      </c>
      <c r="E7995" s="12">
        <v>40</v>
      </c>
      <c r="F7995" s="12">
        <v>8</v>
      </c>
      <c r="G7995" s="14">
        <v>30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  <row r="7996" spans="1:14">
      <c r="A7996" s="11" t="s">
        <v>1829</v>
      </c>
      <c r="B7996" s="12">
        <v>200</v>
      </c>
      <c r="C7996" s="12">
        <v>60</v>
      </c>
      <c r="D7996" s="12" t="s">
        <v>1189</v>
      </c>
      <c r="E7996" s="12">
        <v>40</v>
      </c>
      <c r="F7996" s="12">
        <v>8</v>
      </c>
      <c r="G7996" s="14">
        <v>30</v>
      </c>
      <c r="H7996" s="12">
        <v>0</v>
      </c>
      <c r="I7996" s="12">
        <v>246</v>
      </c>
      <c r="J7996" s="12">
        <v>0</v>
      </c>
      <c r="K7996" s="12">
        <v>0</v>
      </c>
      <c r="L7996" s="12">
        <v>0</v>
      </c>
      <c r="M7996" s="12">
        <v>0</v>
      </c>
      <c r="N7996" s="12">
        <v>0</v>
      </c>
    </row>
    <row r="7997" spans="1:14">
      <c r="A7997" s="11" t="s">
        <v>1829</v>
      </c>
      <c r="B7997" s="12">
        <v>200</v>
      </c>
      <c r="C7997" s="12">
        <v>60</v>
      </c>
      <c r="D7997" s="12" t="s">
        <v>1192</v>
      </c>
      <c r="E7997" s="12">
        <v>40</v>
      </c>
      <c r="F7997" s="12">
        <v>8</v>
      </c>
      <c r="G7997" s="14">
        <v>30</v>
      </c>
      <c r="H7997" s="12">
        <v>0</v>
      </c>
      <c r="I7997" s="12">
        <v>246</v>
      </c>
      <c r="J7997" s="12">
        <v>0</v>
      </c>
      <c r="K7997" s="12">
        <v>0</v>
      </c>
      <c r="L7997" s="12">
        <v>0</v>
      </c>
      <c r="M7997" s="12">
        <v>0</v>
      </c>
      <c r="N7997" s="12">
        <v>0</v>
      </c>
    </row>
    <row r="7998" spans="1:14">
      <c r="A7998" s="11" t="s">
        <v>1829</v>
      </c>
      <c r="B7998" s="12">
        <v>200</v>
      </c>
      <c r="C7998" s="12">
        <v>60</v>
      </c>
      <c r="D7998" s="12" t="s">
        <v>1188</v>
      </c>
      <c r="E7998" s="12">
        <v>40</v>
      </c>
      <c r="F7998" s="12">
        <v>2</v>
      </c>
      <c r="G7998" s="14">
        <v>30</v>
      </c>
      <c r="H7998" s="12">
        <v>0</v>
      </c>
      <c r="I7998" s="12">
        <v>246</v>
      </c>
      <c r="J7998" s="12">
        <v>0</v>
      </c>
      <c r="K7998" s="12">
        <v>0</v>
      </c>
      <c r="L7998" s="12">
        <v>0</v>
      </c>
      <c r="M7998" s="12">
        <v>0</v>
      </c>
      <c r="N7998" s="12">
        <v>0</v>
      </c>
    </row>
    <row r="7999" spans="1:14">
      <c r="A7999" s="11" t="s">
        <v>1829</v>
      </c>
      <c r="B7999" s="12">
        <v>200</v>
      </c>
      <c r="C7999" s="12">
        <v>60</v>
      </c>
      <c r="D7999" s="12" t="s">
        <v>1191</v>
      </c>
      <c r="E7999" s="12">
        <v>40</v>
      </c>
      <c r="F7999" s="12">
        <v>2</v>
      </c>
      <c r="G7999" s="14">
        <v>30</v>
      </c>
      <c r="H7999" s="12">
        <v>0</v>
      </c>
      <c r="I7999" s="12">
        <v>246</v>
      </c>
      <c r="J7999" s="12">
        <v>0</v>
      </c>
      <c r="K7999" s="12">
        <v>0</v>
      </c>
      <c r="L7999" s="12">
        <v>0</v>
      </c>
      <c r="M7999" s="12">
        <v>0</v>
      </c>
      <c r="N7999" s="12">
        <v>0</v>
      </c>
    </row>
    <row r="8000" spans="1:14">
      <c r="A8000" s="11" t="s">
        <v>1829</v>
      </c>
      <c r="B8000" s="12">
        <v>200</v>
      </c>
      <c r="C8000" s="12">
        <v>60</v>
      </c>
      <c r="D8000" s="12" t="s">
        <v>1194</v>
      </c>
      <c r="E8000" s="12">
        <v>40</v>
      </c>
      <c r="F8000" s="12">
        <v>2</v>
      </c>
      <c r="G8000" s="14">
        <v>30</v>
      </c>
      <c r="H8000" s="12">
        <v>0</v>
      </c>
      <c r="I8000" s="12">
        <v>246</v>
      </c>
      <c r="J8000" s="12">
        <v>0</v>
      </c>
      <c r="K8000" s="12">
        <v>0</v>
      </c>
      <c r="L8000" s="12">
        <v>0</v>
      </c>
      <c r="M8000" s="12">
        <v>0</v>
      </c>
      <c r="N8000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baseColWidth="10" defaultColWidth="8.83203125" defaultRowHeight="15"/>
  <cols>
    <col min="1" max="1" width="29" style="12" customWidth="1"/>
    <col min="2" max="2" width="8.83203125" style="24"/>
    <col min="3" max="4" width="8.83203125" style="12"/>
    <col min="5" max="5" width="15.1640625" style="12" bestFit="1" customWidth="1"/>
    <col min="6" max="16384" width="8.83203125" style="12"/>
  </cols>
  <sheetData>
    <row r="1" spans="1:13">
      <c r="A1" s="12" t="s">
        <v>1833</v>
      </c>
      <c r="B1" s="24" t="s">
        <v>1834</v>
      </c>
      <c r="C1" s="12" t="s">
        <v>1835</v>
      </c>
      <c r="D1" s="12" t="s">
        <v>1836</v>
      </c>
      <c r="E1" s="12" t="s">
        <v>1837</v>
      </c>
      <c r="F1" s="12" t="s">
        <v>1838</v>
      </c>
      <c r="G1" s="12" t="s">
        <v>1839</v>
      </c>
      <c r="H1" s="12" t="s">
        <v>1840</v>
      </c>
      <c r="I1" s="12" t="s">
        <v>1841</v>
      </c>
      <c r="J1" s="12" t="s">
        <v>1842</v>
      </c>
      <c r="K1" s="12" t="s">
        <v>1843</v>
      </c>
      <c r="L1" s="12" t="s">
        <v>1844</v>
      </c>
      <c r="M1" s="12" t="s">
        <v>1845</v>
      </c>
    </row>
    <row r="2" spans="1:13">
      <c r="A2" s="12" t="s">
        <v>1846</v>
      </c>
    </row>
    <row r="3" spans="1:13">
      <c r="A3" s="12" t="s">
        <v>1847</v>
      </c>
      <c r="B3" s="24" t="s">
        <v>1848</v>
      </c>
      <c r="C3" s="12">
        <v>9</v>
      </c>
      <c r="D3" s="12">
        <v>7</v>
      </c>
      <c r="E3" s="12" t="s">
        <v>1849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1847</v>
      </c>
      <c r="B4" s="24" t="s">
        <v>1265</v>
      </c>
      <c r="C4" s="12">
        <v>313</v>
      </c>
      <c r="D4" s="12">
        <v>271</v>
      </c>
      <c r="E4" s="12" t="s">
        <v>1850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1851</v>
      </c>
      <c r="B5" s="24" t="s">
        <v>1852</v>
      </c>
      <c r="C5" s="12">
        <v>19</v>
      </c>
      <c r="D5" s="12">
        <v>18</v>
      </c>
      <c r="E5" s="12" t="s">
        <v>1853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1854</v>
      </c>
      <c r="B6" s="24" t="s">
        <v>1265</v>
      </c>
      <c r="C6" s="12">
        <v>302</v>
      </c>
      <c r="D6" s="12">
        <v>219</v>
      </c>
      <c r="E6" s="12" t="s">
        <v>1855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1856</v>
      </c>
      <c r="B7" s="24" t="s">
        <v>1857</v>
      </c>
      <c r="C7" s="12">
        <v>19</v>
      </c>
      <c r="D7" s="12">
        <v>6</v>
      </c>
      <c r="E7" s="12" t="s">
        <v>1858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1859</v>
      </c>
      <c r="B8" s="24" t="s">
        <v>1860</v>
      </c>
      <c r="C8" s="12">
        <v>7</v>
      </c>
      <c r="D8" s="12">
        <v>7</v>
      </c>
      <c r="E8" s="12" t="s">
        <v>1861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1862</v>
      </c>
      <c r="B9" s="24" t="s">
        <v>1265</v>
      </c>
      <c r="C9" s="12">
        <v>324</v>
      </c>
      <c r="D9" s="12">
        <v>291</v>
      </c>
      <c r="E9" s="12" t="s">
        <v>1863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1864</v>
      </c>
      <c r="B10" s="24" t="s">
        <v>1865</v>
      </c>
      <c r="C10" s="12">
        <v>4</v>
      </c>
      <c r="D10" s="12">
        <v>8</v>
      </c>
      <c r="E10" s="12" t="s">
        <v>1866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1867</v>
      </c>
      <c r="B11" s="24" t="s">
        <v>1868</v>
      </c>
      <c r="C11" s="12">
        <v>5</v>
      </c>
      <c r="D11" s="12">
        <v>8</v>
      </c>
      <c r="E11" s="12" t="s">
        <v>1869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1870</v>
      </c>
      <c r="B12" s="24" t="s">
        <v>1265</v>
      </c>
      <c r="C12" s="12">
        <v>325</v>
      </c>
      <c r="D12" s="12">
        <v>250</v>
      </c>
      <c r="E12" s="12" t="s">
        <v>1871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1872</v>
      </c>
      <c r="B13" s="24" t="s">
        <v>1873</v>
      </c>
      <c r="C13" s="12">
        <v>8</v>
      </c>
      <c r="D13" s="12">
        <v>6</v>
      </c>
      <c r="E13" s="12" t="s">
        <v>1874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1875</v>
      </c>
      <c r="B14" s="24" t="s">
        <v>1265</v>
      </c>
      <c r="C14" s="12">
        <v>301</v>
      </c>
      <c r="D14" s="12">
        <v>257</v>
      </c>
      <c r="E14" s="12" t="s">
        <v>1876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1877</v>
      </c>
      <c r="B15" s="24" t="s">
        <v>1270</v>
      </c>
      <c r="C15" s="12">
        <v>378</v>
      </c>
      <c r="D15" s="12">
        <v>298</v>
      </c>
      <c r="E15" s="12" t="s">
        <v>1878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1879</v>
      </c>
      <c r="B16" s="24" t="s">
        <v>1880</v>
      </c>
      <c r="C16" s="12">
        <v>18</v>
      </c>
      <c r="D16" s="12">
        <v>6</v>
      </c>
      <c r="E16" s="12" t="s">
        <v>1881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1882</v>
      </c>
      <c r="B17" s="24" t="s">
        <v>1880</v>
      </c>
      <c r="C17" s="12">
        <v>12</v>
      </c>
      <c r="D17" s="12">
        <v>12</v>
      </c>
      <c r="E17" s="12" t="s">
        <v>1883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1884</v>
      </c>
      <c r="B18" s="24" t="s">
        <v>1880</v>
      </c>
      <c r="C18" s="12">
        <v>6</v>
      </c>
      <c r="D18" s="12">
        <v>18</v>
      </c>
      <c r="E18" s="12" t="s">
        <v>1885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1886</v>
      </c>
      <c r="B19" s="24" t="s">
        <v>1265</v>
      </c>
      <c r="C19" s="12">
        <v>326</v>
      </c>
      <c r="D19" s="12">
        <v>261</v>
      </c>
      <c r="E19" s="12" t="s">
        <v>1887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1888</v>
      </c>
      <c r="B20" s="24" t="s">
        <v>1265</v>
      </c>
      <c r="C20" s="12">
        <v>323</v>
      </c>
      <c r="D20" s="12">
        <v>261</v>
      </c>
      <c r="E20" s="12" t="s">
        <v>1889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1890</v>
      </c>
      <c r="B21" s="24" t="s">
        <v>1891</v>
      </c>
      <c r="C21" s="12">
        <v>10</v>
      </c>
      <c r="D21" s="12">
        <v>10</v>
      </c>
      <c r="E21" s="12" t="s">
        <v>1892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1893</v>
      </c>
    </row>
    <row r="24" spans="1:13">
      <c r="A24" s="12" t="s">
        <v>1894</v>
      </c>
      <c r="B24" s="24" t="s">
        <v>1895</v>
      </c>
      <c r="C24" s="12">
        <v>10</v>
      </c>
      <c r="D24" s="12">
        <v>11</v>
      </c>
      <c r="E24" s="12" t="s">
        <v>1896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1897</v>
      </c>
      <c r="B25" s="24" t="s">
        <v>1895</v>
      </c>
      <c r="C25" s="12">
        <v>14</v>
      </c>
      <c r="D25" s="12">
        <v>14</v>
      </c>
      <c r="E25" s="12" t="s">
        <v>1898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1899</v>
      </c>
      <c r="B26" s="24" t="s">
        <v>1265</v>
      </c>
      <c r="C26" s="12">
        <v>643</v>
      </c>
      <c r="D26" s="12">
        <v>611</v>
      </c>
      <c r="E26" s="12" t="s">
        <v>1900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1901</v>
      </c>
      <c r="B27" s="24" t="s">
        <v>1265</v>
      </c>
      <c r="C27" s="12">
        <v>649</v>
      </c>
      <c r="D27" s="12">
        <v>602</v>
      </c>
      <c r="E27" s="12" t="s">
        <v>1902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1903</v>
      </c>
      <c r="B28" s="24" t="s">
        <v>1265</v>
      </c>
      <c r="C28" s="12">
        <v>643</v>
      </c>
      <c r="D28" s="12">
        <v>601</v>
      </c>
      <c r="E28" s="12" t="s">
        <v>1904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1905</v>
      </c>
      <c r="B29" s="24" t="s">
        <v>1265</v>
      </c>
      <c r="C29" s="12">
        <v>649</v>
      </c>
      <c r="D29" s="12">
        <v>591</v>
      </c>
      <c r="E29" s="12" t="s">
        <v>1849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1906</v>
      </c>
      <c r="B30" s="24" t="s">
        <v>1265</v>
      </c>
      <c r="C30" s="12">
        <v>621</v>
      </c>
      <c r="D30" s="12">
        <v>642</v>
      </c>
      <c r="E30" s="12" t="s">
        <v>1907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1908</v>
      </c>
      <c r="B31" s="24" t="s">
        <v>1265</v>
      </c>
      <c r="C31" s="12">
        <v>633</v>
      </c>
      <c r="D31" s="12">
        <v>611</v>
      </c>
      <c r="E31" s="12" t="s">
        <v>1909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1910</v>
      </c>
    </row>
    <row r="34" spans="1:13">
      <c r="A34" s="12" t="s">
        <v>1911</v>
      </c>
      <c r="B34" s="24" t="s">
        <v>1265</v>
      </c>
      <c r="C34" s="12">
        <v>291</v>
      </c>
      <c r="D34" s="12">
        <v>610</v>
      </c>
      <c r="E34" s="12" t="s">
        <v>1912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1913</v>
      </c>
      <c r="B35" s="24" t="s">
        <v>1265</v>
      </c>
      <c r="C35" s="12">
        <v>297</v>
      </c>
      <c r="D35" s="12">
        <v>612</v>
      </c>
      <c r="E35" s="12" t="s">
        <v>1914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1915</v>
      </c>
      <c r="B36" s="24" t="s">
        <v>1265</v>
      </c>
      <c r="C36" s="12">
        <v>293</v>
      </c>
      <c r="D36" s="12">
        <v>603</v>
      </c>
      <c r="E36" s="12" t="s">
        <v>1849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1916</v>
      </c>
      <c r="B37" s="24" t="s">
        <v>1265</v>
      </c>
      <c r="C37" s="12">
        <v>305</v>
      </c>
      <c r="D37" s="12">
        <v>607</v>
      </c>
      <c r="E37" s="12" t="s">
        <v>1917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1918</v>
      </c>
      <c r="B38" s="24" t="s">
        <v>1919</v>
      </c>
      <c r="C38" s="12">
        <v>5</v>
      </c>
      <c r="D38" s="12">
        <v>18</v>
      </c>
      <c r="E38" s="12" t="s">
        <v>1871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1920</v>
      </c>
      <c r="B39" s="24" t="s">
        <v>1921</v>
      </c>
      <c r="C39" s="12">
        <v>8</v>
      </c>
      <c r="D39" s="12">
        <v>9</v>
      </c>
      <c r="E39" s="12" t="s">
        <v>1876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1922</v>
      </c>
      <c r="B40" s="24" t="s">
        <v>1923</v>
      </c>
      <c r="C40" s="12">
        <v>23</v>
      </c>
      <c r="D40" s="12">
        <v>23</v>
      </c>
      <c r="E40" s="12" t="s">
        <v>1881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1924</v>
      </c>
      <c r="B41" s="24" t="s">
        <v>1923</v>
      </c>
      <c r="C41" s="12">
        <v>16</v>
      </c>
      <c r="D41" s="12">
        <v>16</v>
      </c>
      <c r="E41" s="12" t="s">
        <v>1883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1925</v>
      </c>
      <c r="B42" s="24" t="s">
        <v>1923</v>
      </c>
      <c r="C42" s="12">
        <v>10</v>
      </c>
      <c r="D42" s="12">
        <v>10</v>
      </c>
      <c r="E42" s="12" t="s">
        <v>1885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1926</v>
      </c>
      <c r="B43" s="24" t="s">
        <v>1265</v>
      </c>
      <c r="C43" s="12">
        <v>287</v>
      </c>
      <c r="D43" s="12">
        <v>615</v>
      </c>
      <c r="E43" s="12" t="s">
        <v>1909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1927</v>
      </c>
    </row>
    <row r="46" spans="1:13">
      <c r="A46" s="12" t="s">
        <v>1928</v>
      </c>
      <c r="B46" s="24" t="s">
        <v>1929</v>
      </c>
      <c r="C46" s="12">
        <v>14</v>
      </c>
      <c r="D46" s="12">
        <v>9</v>
      </c>
      <c r="E46" s="12" t="s">
        <v>1930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1931</v>
      </c>
      <c r="B47" s="24" t="s">
        <v>1932</v>
      </c>
      <c r="C47" s="12">
        <v>7</v>
      </c>
      <c r="D47" s="12">
        <v>7</v>
      </c>
      <c r="E47" s="12" t="s">
        <v>1933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1934</v>
      </c>
      <c r="B48" s="24" t="s">
        <v>1935</v>
      </c>
      <c r="C48" s="12">
        <v>5</v>
      </c>
      <c r="D48" s="12">
        <v>11</v>
      </c>
      <c r="E48" s="12" t="s">
        <v>1936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1277</v>
      </c>
    </row>
    <row r="51" spans="1:13">
      <c r="A51" s="12" t="s">
        <v>1937</v>
      </c>
      <c r="B51" s="24" t="s">
        <v>1279</v>
      </c>
      <c r="C51" s="12">
        <v>54</v>
      </c>
      <c r="D51" s="12">
        <v>165</v>
      </c>
      <c r="E51" s="12" t="s">
        <v>1938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1939</v>
      </c>
      <c r="B52" s="24" t="s">
        <v>1279</v>
      </c>
      <c r="C52" s="12">
        <v>314</v>
      </c>
      <c r="D52" s="12">
        <v>72</v>
      </c>
      <c r="E52" s="12" t="s">
        <v>1940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1941</v>
      </c>
      <c r="B53" s="24" t="s">
        <v>1279</v>
      </c>
      <c r="C53" s="12">
        <v>309</v>
      </c>
      <c r="D53" s="12">
        <v>81</v>
      </c>
      <c r="E53" s="12" t="s">
        <v>1892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1942</v>
      </c>
      <c r="B54" s="24" t="s">
        <v>1279</v>
      </c>
      <c r="C54" s="12">
        <v>235</v>
      </c>
      <c r="D54" s="12">
        <v>305</v>
      </c>
      <c r="E54" s="12" t="s">
        <v>1943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1944</v>
      </c>
      <c r="B55" s="24" t="s">
        <v>1279</v>
      </c>
      <c r="C55" s="12">
        <v>96</v>
      </c>
      <c r="D55" s="12">
        <v>290</v>
      </c>
      <c r="E55" s="12" t="s">
        <v>1943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1945</v>
      </c>
      <c r="B56" s="24" t="s">
        <v>1279</v>
      </c>
      <c r="C56" s="12">
        <v>51</v>
      </c>
      <c r="D56" s="12">
        <v>33</v>
      </c>
      <c r="E56" s="12" t="s">
        <v>1943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1946</v>
      </c>
    </row>
    <row r="59" spans="1:13">
      <c r="A59" s="12" t="s">
        <v>1947</v>
      </c>
      <c r="B59" s="24" t="s">
        <v>1332</v>
      </c>
      <c r="C59" s="12">
        <v>174</v>
      </c>
      <c r="D59" s="12">
        <v>216</v>
      </c>
      <c r="E59" s="12" t="s">
        <v>1876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1948</v>
      </c>
      <c r="B60" s="24" t="s">
        <v>1949</v>
      </c>
      <c r="C60" s="12">
        <v>4</v>
      </c>
      <c r="D60" s="12">
        <v>6</v>
      </c>
      <c r="E60" s="12" t="s">
        <v>1950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1951</v>
      </c>
    </row>
    <row r="63" spans="1:13">
      <c r="A63" s="12" t="s">
        <v>1952</v>
      </c>
      <c r="B63" s="24" t="s">
        <v>1953</v>
      </c>
      <c r="C63" s="12">
        <v>4</v>
      </c>
      <c r="D63" s="12">
        <v>6</v>
      </c>
      <c r="E63" s="12" t="s">
        <v>1950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1286</v>
      </c>
    </row>
    <row r="66" spans="1:13">
      <c r="A66" s="12" t="s">
        <v>1954</v>
      </c>
      <c r="B66" s="24" t="s">
        <v>1955</v>
      </c>
      <c r="C66" s="12">
        <v>509</v>
      </c>
      <c r="D66" s="12">
        <v>483</v>
      </c>
      <c r="E66" s="12" t="s">
        <v>1956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1957</v>
      </c>
      <c r="B67" s="24" t="s">
        <v>1958</v>
      </c>
      <c r="C67" s="12">
        <v>7</v>
      </c>
      <c r="D67" s="12">
        <v>8</v>
      </c>
      <c r="E67" s="12" t="s">
        <v>1959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1960</v>
      </c>
      <c r="B68" s="24" t="s">
        <v>1287</v>
      </c>
      <c r="C68" s="12">
        <v>518</v>
      </c>
      <c r="D68" s="12">
        <v>492</v>
      </c>
      <c r="E68" s="12" t="s">
        <v>1940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1961</v>
      </c>
      <c r="B69" s="24" t="s">
        <v>1962</v>
      </c>
      <c r="C69" s="12">
        <v>4</v>
      </c>
      <c r="D69" s="12">
        <v>10</v>
      </c>
      <c r="E69" s="12" t="s">
        <v>1963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1964</v>
      </c>
      <c r="B70" s="24" t="s">
        <v>1287</v>
      </c>
      <c r="C70" s="12">
        <v>505</v>
      </c>
      <c r="D70" s="12">
        <v>497</v>
      </c>
      <c r="E70" s="12" t="s">
        <v>1965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1966</v>
      </c>
      <c r="B71" s="24" t="s">
        <v>1287</v>
      </c>
      <c r="C71" s="12">
        <v>505</v>
      </c>
      <c r="D71" s="12">
        <v>479</v>
      </c>
      <c r="E71" s="12" t="s">
        <v>1967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1968</v>
      </c>
      <c r="B72" s="24" t="s">
        <v>1287</v>
      </c>
      <c r="C72" s="12">
        <v>517</v>
      </c>
      <c r="D72" s="12">
        <v>477</v>
      </c>
      <c r="E72" s="12" t="s">
        <v>1969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1970</v>
      </c>
      <c r="B73" s="24" t="s">
        <v>1287</v>
      </c>
      <c r="C73" s="12">
        <v>510</v>
      </c>
      <c r="D73" s="12">
        <v>464</v>
      </c>
      <c r="E73" s="12" t="s">
        <v>1876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1971</v>
      </c>
      <c r="B74" s="24" t="s">
        <v>1287</v>
      </c>
      <c r="C74" s="12">
        <v>515</v>
      </c>
      <c r="D74" s="12">
        <v>464</v>
      </c>
      <c r="E74" s="12" t="s">
        <v>1972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1973</v>
      </c>
    </row>
    <row r="77" spans="1:13">
      <c r="A77" s="12" t="s">
        <v>1974</v>
      </c>
      <c r="B77" s="24" t="s">
        <v>1498</v>
      </c>
      <c r="C77" s="12">
        <v>31</v>
      </c>
      <c r="D77" s="12">
        <v>191</v>
      </c>
      <c r="E77" s="12" t="s">
        <v>1972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1975</v>
      </c>
      <c r="B78" s="24" t="s">
        <v>1498</v>
      </c>
      <c r="C78" s="12">
        <v>15</v>
      </c>
      <c r="D78" s="12">
        <v>195</v>
      </c>
      <c r="E78" s="12" t="s">
        <v>1976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1977</v>
      </c>
    </row>
    <row r="81" spans="1:13">
      <c r="A81" s="12" t="s">
        <v>1978</v>
      </c>
      <c r="B81" s="24" t="s">
        <v>1291</v>
      </c>
      <c r="C81" s="12">
        <v>325</v>
      </c>
      <c r="D81" s="12">
        <v>325</v>
      </c>
      <c r="E81" s="12" t="s">
        <v>1979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1980</v>
      </c>
      <c r="B82" s="24" t="s">
        <v>1981</v>
      </c>
      <c r="C82" s="12">
        <v>23</v>
      </c>
      <c r="D82" s="12">
        <v>20</v>
      </c>
      <c r="E82" s="12" t="s">
        <v>1982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1983</v>
      </c>
      <c r="B83" s="24" t="s">
        <v>1984</v>
      </c>
      <c r="C83" s="12">
        <v>11</v>
      </c>
      <c r="D83" s="12">
        <v>18</v>
      </c>
      <c r="E83" s="12" t="s">
        <v>1985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1986</v>
      </c>
      <c r="B84" s="24" t="s">
        <v>1984</v>
      </c>
      <c r="C84" s="12">
        <v>8</v>
      </c>
      <c r="D84" s="12">
        <v>5</v>
      </c>
      <c r="E84" s="12" t="s">
        <v>1987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1988</v>
      </c>
      <c r="B85" s="24" t="s">
        <v>1989</v>
      </c>
      <c r="C85" s="12">
        <v>5</v>
      </c>
      <c r="D85" s="12">
        <v>9</v>
      </c>
      <c r="E85" s="12" t="s">
        <v>1990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1991</v>
      </c>
      <c r="B86" s="24" t="s">
        <v>1989</v>
      </c>
      <c r="C86" s="12">
        <v>7</v>
      </c>
      <c r="D86" s="12">
        <v>10</v>
      </c>
      <c r="E86" s="12" t="s">
        <v>1992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1993</v>
      </c>
      <c r="B87" s="24" t="s">
        <v>1994</v>
      </c>
      <c r="C87" s="12">
        <v>5</v>
      </c>
      <c r="D87" s="12">
        <v>8</v>
      </c>
      <c r="E87" s="12" t="s">
        <v>1967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1995</v>
      </c>
      <c r="B88" s="24" t="s">
        <v>1996</v>
      </c>
      <c r="C88" s="12">
        <v>11</v>
      </c>
      <c r="D88" s="12">
        <v>15</v>
      </c>
      <c r="E88" s="12" t="s">
        <v>1881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1997</v>
      </c>
      <c r="B89" s="24" t="s">
        <v>1996</v>
      </c>
      <c r="C89" s="12">
        <v>17</v>
      </c>
      <c r="D89" s="12">
        <v>9</v>
      </c>
      <c r="E89" s="12" t="s">
        <v>1883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1998</v>
      </c>
      <c r="B90" s="24" t="s">
        <v>1996</v>
      </c>
      <c r="C90" s="12">
        <v>5</v>
      </c>
      <c r="D90" s="12">
        <v>21</v>
      </c>
      <c r="E90" s="12" t="s">
        <v>1885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1999</v>
      </c>
      <c r="B91" s="24" t="s">
        <v>1291</v>
      </c>
      <c r="C91" s="12">
        <v>355</v>
      </c>
      <c r="D91" s="12">
        <v>329</v>
      </c>
      <c r="E91" s="12" t="s">
        <v>1849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2000</v>
      </c>
      <c r="B92" s="24" t="s">
        <v>1291</v>
      </c>
      <c r="C92" s="12">
        <v>361</v>
      </c>
      <c r="D92" s="12">
        <v>335</v>
      </c>
      <c r="E92" s="12" t="s">
        <v>2001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2002</v>
      </c>
      <c r="B93" s="24" t="s">
        <v>2003</v>
      </c>
      <c r="C93" s="12">
        <v>11</v>
      </c>
      <c r="D93" s="12">
        <v>16</v>
      </c>
      <c r="E93" s="12" t="s">
        <v>1871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2004</v>
      </c>
      <c r="B94" s="24" t="s">
        <v>2005</v>
      </c>
      <c r="C94" s="12">
        <v>9</v>
      </c>
      <c r="D94" s="12">
        <v>12</v>
      </c>
      <c r="E94" s="12" t="s">
        <v>1876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2006</v>
      </c>
      <c r="B95" s="24" t="s">
        <v>1291</v>
      </c>
      <c r="C95" s="12">
        <v>305</v>
      </c>
      <c r="D95" s="12">
        <v>373</v>
      </c>
      <c r="E95" s="12" t="s">
        <v>2007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2008</v>
      </c>
      <c r="B96" s="24" t="s">
        <v>2009</v>
      </c>
      <c r="C96" s="12">
        <v>4</v>
      </c>
      <c r="D96" s="12">
        <v>11</v>
      </c>
      <c r="E96" s="12" t="s">
        <v>1892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2010</v>
      </c>
      <c r="B97" s="24" t="s">
        <v>1291</v>
      </c>
      <c r="C97" s="12">
        <v>346</v>
      </c>
      <c r="D97" s="12">
        <v>334</v>
      </c>
      <c r="E97" s="12" t="s">
        <v>2011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2012</v>
      </c>
      <c r="B98" s="24" t="s">
        <v>2013</v>
      </c>
      <c r="C98" s="12">
        <v>343</v>
      </c>
      <c r="D98" s="12">
        <v>319</v>
      </c>
      <c r="E98" s="12" t="s">
        <v>1855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2014</v>
      </c>
      <c r="B99" s="24" t="s">
        <v>2013</v>
      </c>
      <c r="C99" s="12">
        <v>322</v>
      </c>
      <c r="D99" s="12">
        <v>325</v>
      </c>
      <c r="E99" s="12" t="s">
        <v>2015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2016</v>
      </c>
      <c r="B100" s="24" t="s">
        <v>2013</v>
      </c>
      <c r="C100" s="12">
        <v>322</v>
      </c>
      <c r="D100" s="12">
        <v>328</v>
      </c>
      <c r="E100" s="12" t="s">
        <v>2017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2018</v>
      </c>
      <c r="B101" s="24" t="s">
        <v>2013</v>
      </c>
      <c r="C101" s="12">
        <v>322</v>
      </c>
      <c r="D101" s="12">
        <v>331</v>
      </c>
      <c r="E101" s="12" t="s">
        <v>2019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2020</v>
      </c>
      <c r="B102" s="24" t="s">
        <v>2013</v>
      </c>
      <c r="C102" s="12">
        <v>322</v>
      </c>
      <c r="D102" s="12">
        <v>334</v>
      </c>
      <c r="E102" s="12" t="s">
        <v>2021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2022</v>
      </c>
      <c r="B103" s="24" t="s">
        <v>2013</v>
      </c>
      <c r="C103" s="12">
        <v>322</v>
      </c>
      <c r="D103" s="12">
        <v>337</v>
      </c>
      <c r="E103" s="12" t="s">
        <v>2023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2024</v>
      </c>
      <c r="B104" s="24" t="s">
        <v>2013</v>
      </c>
      <c r="C104" s="12">
        <v>322</v>
      </c>
      <c r="D104" s="12">
        <v>337</v>
      </c>
      <c r="E104" s="12" t="s">
        <v>2025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2026</v>
      </c>
      <c r="B105" s="24" t="s">
        <v>2013</v>
      </c>
      <c r="C105" s="12">
        <v>322</v>
      </c>
      <c r="D105" s="12">
        <v>340</v>
      </c>
      <c r="E105" s="12" t="s">
        <v>2027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2028</v>
      </c>
      <c r="B106" s="24" t="s">
        <v>2013</v>
      </c>
      <c r="C106" s="12">
        <v>325</v>
      </c>
      <c r="D106" s="12">
        <v>340</v>
      </c>
      <c r="E106" s="12" t="s">
        <v>2029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2030</v>
      </c>
      <c r="B107" s="24" t="s">
        <v>2013</v>
      </c>
      <c r="C107" s="12">
        <v>328</v>
      </c>
      <c r="D107" s="12">
        <v>340</v>
      </c>
      <c r="E107" s="12" t="s">
        <v>2031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2032</v>
      </c>
      <c r="B108" s="24" t="s">
        <v>2013</v>
      </c>
      <c r="C108" s="12">
        <v>331</v>
      </c>
      <c r="D108" s="12">
        <v>340</v>
      </c>
      <c r="E108" s="12" t="s">
        <v>2033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2034</v>
      </c>
      <c r="B109" s="24" t="s">
        <v>2013</v>
      </c>
      <c r="C109" s="12">
        <v>322</v>
      </c>
      <c r="D109" s="12">
        <v>321</v>
      </c>
      <c r="E109" s="12" t="s">
        <v>2035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2036</v>
      </c>
      <c r="B110" s="24" t="s">
        <v>2013</v>
      </c>
      <c r="C110" s="12">
        <v>325</v>
      </c>
      <c r="D110" s="12">
        <v>321</v>
      </c>
      <c r="E110" s="12" t="s">
        <v>2037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2038</v>
      </c>
      <c r="B111" s="24" t="s">
        <v>2013</v>
      </c>
      <c r="C111" s="12">
        <v>328</v>
      </c>
      <c r="D111" s="12">
        <v>321</v>
      </c>
      <c r="E111" s="12" t="s">
        <v>2039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2040</v>
      </c>
      <c r="B112" s="24" t="s">
        <v>2013</v>
      </c>
      <c r="C112" s="12">
        <v>331</v>
      </c>
      <c r="D112" s="12">
        <v>321</v>
      </c>
      <c r="E112" s="12" t="s">
        <v>2041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2042</v>
      </c>
      <c r="B113" s="24" t="s">
        <v>2013</v>
      </c>
      <c r="C113" s="12">
        <v>334</v>
      </c>
      <c r="D113" s="12">
        <v>321</v>
      </c>
      <c r="E113" s="12" t="s">
        <v>2043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2044</v>
      </c>
      <c r="B114" s="24" t="s">
        <v>2013</v>
      </c>
      <c r="C114" s="12">
        <v>337</v>
      </c>
      <c r="D114" s="12">
        <v>321</v>
      </c>
      <c r="E114" s="12" t="s">
        <v>2045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2046</v>
      </c>
    </row>
    <row r="117" spans="1:13">
      <c r="A117" s="12" t="s">
        <v>2047</v>
      </c>
      <c r="B117" s="24" t="s">
        <v>1291</v>
      </c>
      <c r="C117" s="12">
        <v>659</v>
      </c>
      <c r="D117" s="12">
        <v>301</v>
      </c>
      <c r="E117" s="12" t="s">
        <v>1849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2048</v>
      </c>
      <c r="B118" s="24" t="s">
        <v>2049</v>
      </c>
      <c r="C118" s="12">
        <v>22</v>
      </c>
      <c r="D118" s="12">
        <v>37</v>
      </c>
      <c r="E118" s="12" t="s">
        <v>1914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2050</v>
      </c>
      <c r="B119" s="24" t="s">
        <v>2051</v>
      </c>
      <c r="C119" s="12">
        <v>26</v>
      </c>
      <c r="D119" s="12">
        <v>32</v>
      </c>
      <c r="E119" s="12" t="s">
        <v>2052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2053</v>
      </c>
      <c r="B120" s="24" t="s">
        <v>2049</v>
      </c>
      <c r="C120" s="12">
        <v>31</v>
      </c>
      <c r="D120" s="12">
        <v>28</v>
      </c>
      <c r="E120" s="12" t="s">
        <v>2054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2055</v>
      </c>
      <c r="B121" s="24" t="s">
        <v>2056</v>
      </c>
      <c r="C121" s="12">
        <v>21</v>
      </c>
      <c r="D121" s="12">
        <v>23</v>
      </c>
      <c r="E121" s="12" t="s">
        <v>2057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2058</v>
      </c>
      <c r="B122" s="24" t="s">
        <v>2056</v>
      </c>
      <c r="C122" s="12">
        <v>17</v>
      </c>
      <c r="D122" s="12">
        <v>28</v>
      </c>
      <c r="E122" s="12" t="s">
        <v>2059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2060</v>
      </c>
      <c r="B123" s="24" t="s">
        <v>2061</v>
      </c>
      <c r="C123" s="12">
        <v>22</v>
      </c>
      <c r="D123" s="12">
        <v>37</v>
      </c>
      <c r="E123" s="12" t="s">
        <v>2062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2063</v>
      </c>
      <c r="B124" s="24" t="s">
        <v>2061</v>
      </c>
      <c r="C124" s="12">
        <v>28</v>
      </c>
      <c r="D124" s="12">
        <v>32</v>
      </c>
      <c r="E124" s="12" t="s">
        <v>2001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2064</v>
      </c>
      <c r="B125" s="24" t="s">
        <v>2065</v>
      </c>
      <c r="C125" s="12">
        <v>23</v>
      </c>
      <c r="D125" s="12">
        <v>28</v>
      </c>
      <c r="E125" s="12" t="s">
        <v>2066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2067</v>
      </c>
      <c r="B126" s="24" t="s">
        <v>2065</v>
      </c>
      <c r="C126" s="12">
        <v>24</v>
      </c>
      <c r="D126" s="12">
        <v>25</v>
      </c>
      <c r="E126" s="12" t="s">
        <v>1892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2068</v>
      </c>
      <c r="B127" s="24" t="s">
        <v>2069</v>
      </c>
      <c r="C127" s="12">
        <v>30</v>
      </c>
      <c r="D127" s="12">
        <v>29</v>
      </c>
      <c r="E127" s="12" t="s">
        <v>2070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2071</v>
      </c>
      <c r="B128" s="24" t="s">
        <v>2072</v>
      </c>
      <c r="C128" s="12">
        <v>22</v>
      </c>
      <c r="D128" s="12">
        <v>40</v>
      </c>
      <c r="E128" s="12" t="s">
        <v>1883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2073</v>
      </c>
      <c r="B129" s="24" t="s">
        <v>2072</v>
      </c>
      <c r="C129" s="12">
        <v>29</v>
      </c>
      <c r="D129" s="12">
        <v>32</v>
      </c>
      <c r="E129" s="12" t="s">
        <v>1885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2074</v>
      </c>
      <c r="B130" s="24" t="s">
        <v>2072</v>
      </c>
      <c r="C130" s="12">
        <v>29</v>
      </c>
      <c r="D130" s="12">
        <v>38</v>
      </c>
      <c r="E130" s="12" t="s">
        <v>1881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2075</v>
      </c>
      <c r="B131" s="24" t="s">
        <v>1291</v>
      </c>
      <c r="C131" s="12">
        <v>669</v>
      </c>
      <c r="D131" s="12">
        <v>338</v>
      </c>
      <c r="E131" s="12" t="s">
        <v>1943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2076</v>
      </c>
      <c r="B132" s="24" t="s">
        <v>2077</v>
      </c>
      <c r="C132" s="12">
        <v>103</v>
      </c>
      <c r="D132" s="12">
        <v>156</v>
      </c>
      <c r="E132" s="12" t="s">
        <v>2078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2079</v>
      </c>
    </row>
    <row r="135" spans="1:13">
      <c r="A135" s="12" t="s">
        <v>2080</v>
      </c>
      <c r="B135" s="24" t="s">
        <v>2081</v>
      </c>
      <c r="C135" s="12">
        <v>30</v>
      </c>
      <c r="D135" s="12">
        <v>22</v>
      </c>
      <c r="E135" s="12" t="s">
        <v>2082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2083</v>
      </c>
    </row>
    <row r="138" spans="1:13">
      <c r="A138" s="12" t="s">
        <v>2084</v>
      </c>
      <c r="B138" s="24" t="s">
        <v>2085</v>
      </c>
      <c r="C138" s="12">
        <v>62</v>
      </c>
      <c r="D138" s="12">
        <v>36</v>
      </c>
      <c r="E138" s="12" t="s">
        <v>2086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2087</v>
      </c>
      <c r="B139" s="24" t="s">
        <v>1555</v>
      </c>
      <c r="C139" s="12">
        <v>83</v>
      </c>
      <c r="D139" s="12">
        <v>11</v>
      </c>
      <c r="E139" s="12" t="s">
        <v>2088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1598</v>
      </c>
    </row>
    <row r="142" spans="1:13">
      <c r="A142" s="12" t="s">
        <v>2089</v>
      </c>
      <c r="B142" s="24" t="s">
        <v>2090</v>
      </c>
      <c r="C142" s="12">
        <v>23</v>
      </c>
      <c r="D142" s="12">
        <v>27</v>
      </c>
      <c r="E142" s="12" t="s">
        <v>2091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2092</v>
      </c>
      <c r="B143" s="24" t="s">
        <v>2093</v>
      </c>
      <c r="C143" s="12">
        <v>23</v>
      </c>
      <c r="D143" s="12">
        <v>27</v>
      </c>
      <c r="E143" s="12" t="s">
        <v>2094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2095</v>
      </c>
      <c r="B144" s="24" t="s">
        <v>2096</v>
      </c>
      <c r="C144" s="12">
        <v>23</v>
      </c>
      <c r="D144" s="12">
        <v>27</v>
      </c>
      <c r="E144" s="12" t="s">
        <v>2097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2098</v>
      </c>
      <c r="B145" s="24" t="s">
        <v>2099</v>
      </c>
      <c r="C145" s="12">
        <v>23</v>
      </c>
      <c r="D145" s="12">
        <v>27</v>
      </c>
      <c r="E145" s="12" t="s">
        <v>2100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1651</v>
      </c>
    </row>
    <row r="148" spans="1:13">
      <c r="A148" s="12" t="s">
        <v>2101</v>
      </c>
      <c r="B148" s="24" t="s">
        <v>1652</v>
      </c>
      <c r="C148" s="12">
        <v>21</v>
      </c>
      <c r="D148" s="12">
        <v>83</v>
      </c>
      <c r="E148" s="12" t="s">
        <v>1972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2102</v>
      </c>
      <c r="B149" s="24" t="s">
        <v>1652</v>
      </c>
      <c r="C149" s="12">
        <v>53</v>
      </c>
      <c r="D149" s="12">
        <v>115</v>
      </c>
      <c r="E149" s="12" t="s">
        <v>2103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1282</v>
      </c>
    </row>
    <row r="152" spans="1:13">
      <c r="A152" s="12" t="s">
        <v>2104</v>
      </c>
      <c r="B152" s="24" t="s">
        <v>1283</v>
      </c>
      <c r="C152" s="12">
        <v>181</v>
      </c>
      <c r="D152" s="12">
        <v>322</v>
      </c>
      <c r="E152" s="12" t="s">
        <v>2105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2106</v>
      </c>
      <c r="B153" s="24" t="s">
        <v>2107</v>
      </c>
      <c r="C153" s="12">
        <v>14</v>
      </c>
      <c r="D153" s="12">
        <v>12</v>
      </c>
      <c r="E153" s="12" t="s">
        <v>2091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2108</v>
      </c>
      <c r="B154" s="24" t="s">
        <v>2109</v>
      </c>
      <c r="C154" s="12">
        <v>11</v>
      </c>
      <c r="D154" s="12">
        <v>14</v>
      </c>
      <c r="E154" s="12" t="s">
        <v>2110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2111</v>
      </c>
      <c r="B155" s="24" t="s">
        <v>2112</v>
      </c>
      <c r="C155" s="12">
        <v>9</v>
      </c>
      <c r="D155" s="12">
        <v>11</v>
      </c>
      <c r="E155" s="12" t="s">
        <v>2100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2113</v>
      </c>
      <c r="B156" s="24" t="s">
        <v>2114</v>
      </c>
      <c r="C156" s="12">
        <v>13</v>
      </c>
      <c r="D156" s="12">
        <v>16</v>
      </c>
      <c r="E156" s="12" t="s">
        <v>2094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2115</v>
      </c>
      <c r="B157" s="24" t="s">
        <v>2116</v>
      </c>
      <c r="C157" s="12">
        <v>9</v>
      </c>
      <c r="D157" s="12">
        <v>10</v>
      </c>
      <c r="E157" s="12" t="s">
        <v>2001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2117</v>
      </c>
      <c r="B158" s="24" t="s">
        <v>2116</v>
      </c>
      <c r="C158" s="12">
        <v>12</v>
      </c>
      <c r="D158" s="12">
        <v>7</v>
      </c>
      <c r="E158" s="12" t="s">
        <v>2118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2119</v>
      </c>
      <c r="B159" s="24" t="s">
        <v>2120</v>
      </c>
      <c r="C159" s="12">
        <v>9</v>
      </c>
      <c r="D159" s="12">
        <v>11</v>
      </c>
      <c r="E159" s="12" t="s">
        <v>1871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2121</v>
      </c>
      <c r="B160" s="24" t="s">
        <v>1283</v>
      </c>
      <c r="C160" s="12">
        <v>184</v>
      </c>
      <c r="D160" s="12">
        <v>296</v>
      </c>
      <c r="E160" s="12" t="s">
        <v>1876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2122</v>
      </c>
      <c r="B161" s="24" t="s">
        <v>1283</v>
      </c>
      <c r="C161" s="12">
        <v>186</v>
      </c>
      <c r="D161" s="12">
        <v>298</v>
      </c>
      <c r="E161" s="12" t="s">
        <v>1855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2123</v>
      </c>
      <c r="B162" s="24" t="s">
        <v>1258</v>
      </c>
      <c r="C162" s="12">
        <v>14</v>
      </c>
      <c r="D162" s="12">
        <v>13</v>
      </c>
      <c r="E162" s="12" t="s">
        <v>2124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1307</v>
      </c>
    </row>
    <row r="165" spans="1:13">
      <c r="A165" s="12" t="s">
        <v>2125</v>
      </c>
      <c r="B165" s="24" t="s">
        <v>1308</v>
      </c>
      <c r="C165" s="12">
        <v>240</v>
      </c>
      <c r="D165" s="12">
        <v>195</v>
      </c>
      <c r="E165" s="12" t="s">
        <v>2126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2127</v>
      </c>
      <c r="B166" s="24" t="s">
        <v>2128</v>
      </c>
      <c r="C166" s="12">
        <v>17</v>
      </c>
      <c r="D166" s="12">
        <v>22</v>
      </c>
      <c r="E166" s="12" t="s">
        <v>2129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2130</v>
      </c>
      <c r="B167" s="24" t="s">
        <v>1308</v>
      </c>
      <c r="C167" s="12">
        <v>251</v>
      </c>
      <c r="D167" s="12">
        <v>223</v>
      </c>
      <c r="E167" s="12" t="s">
        <v>2131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2132</v>
      </c>
      <c r="B168" s="24" t="s">
        <v>1308</v>
      </c>
      <c r="C168" s="12">
        <v>243</v>
      </c>
      <c r="D168" s="12">
        <v>187</v>
      </c>
      <c r="E168" s="12" t="s">
        <v>2133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2134</v>
      </c>
      <c r="B169" s="24" t="s">
        <v>1308</v>
      </c>
      <c r="C169" s="12">
        <v>227</v>
      </c>
      <c r="D169" s="12">
        <v>223</v>
      </c>
      <c r="E169" s="12" t="s">
        <v>2135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2136</v>
      </c>
      <c r="B170" s="24" t="s">
        <v>2137</v>
      </c>
      <c r="C170" s="12">
        <v>11</v>
      </c>
      <c r="D170" s="12">
        <v>9</v>
      </c>
      <c r="E170" s="12" t="s">
        <v>2138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2139</v>
      </c>
      <c r="B171" s="24" t="s">
        <v>2140</v>
      </c>
      <c r="C171" s="12">
        <v>9</v>
      </c>
      <c r="D171" s="12">
        <v>10</v>
      </c>
      <c r="E171" s="12" t="s">
        <v>2141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2142</v>
      </c>
      <c r="B172" s="24" t="s">
        <v>2143</v>
      </c>
      <c r="C172" s="12">
        <v>12</v>
      </c>
      <c r="D172" s="12">
        <v>10</v>
      </c>
      <c r="E172" s="12" t="s">
        <v>2144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2145</v>
      </c>
      <c r="B173" s="24" t="s">
        <v>2146</v>
      </c>
      <c r="C173" s="12">
        <v>8</v>
      </c>
      <c r="D173" s="12">
        <v>14</v>
      </c>
      <c r="E173" s="12" t="s">
        <v>2147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2148</v>
      </c>
      <c r="B174" s="24" t="s">
        <v>2149</v>
      </c>
      <c r="C174" s="12">
        <v>15</v>
      </c>
      <c r="D174" s="12">
        <v>9</v>
      </c>
      <c r="E174" s="12" t="s">
        <v>2150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2151</v>
      </c>
      <c r="B175" s="24" t="s">
        <v>2149</v>
      </c>
      <c r="C175" s="12">
        <v>13</v>
      </c>
      <c r="D175" s="12">
        <v>10</v>
      </c>
      <c r="E175" s="12" t="s">
        <v>2152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2153</v>
      </c>
      <c r="B176" s="24" t="s">
        <v>2154</v>
      </c>
      <c r="C176" s="12">
        <v>13</v>
      </c>
      <c r="D176" s="12">
        <v>10</v>
      </c>
      <c r="E176" s="12" t="s">
        <v>2155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2156</v>
      </c>
      <c r="B177" s="24" t="s">
        <v>2157</v>
      </c>
      <c r="C177" s="12">
        <v>31</v>
      </c>
      <c r="D177" s="12">
        <v>24</v>
      </c>
      <c r="E177" s="12" t="s">
        <v>2158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2159</v>
      </c>
      <c r="B178" s="24" t="s">
        <v>2160</v>
      </c>
      <c r="C178" s="12">
        <v>29</v>
      </c>
      <c r="D178" s="12">
        <v>32</v>
      </c>
      <c r="E178" s="12" t="s">
        <v>2161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2162</v>
      </c>
    </row>
    <row r="181" spans="1:13">
      <c r="A181" s="12" t="s">
        <v>2163</v>
      </c>
      <c r="B181" s="24" t="s">
        <v>1310</v>
      </c>
      <c r="C181" s="12">
        <v>141</v>
      </c>
      <c r="D181" s="12">
        <v>335</v>
      </c>
      <c r="E181" s="12" t="s">
        <v>2164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2165</v>
      </c>
      <c r="B182" s="24" t="s">
        <v>1310</v>
      </c>
      <c r="C182" s="12">
        <v>143</v>
      </c>
      <c r="D182" s="12">
        <v>354</v>
      </c>
      <c r="E182" s="12" t="s">
        <v>2110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2166</v>
      </c>
      <c r="B183" s="24" t="s">
        <v>1310</v>
      </c>
      <c r="C183" s="12">
        <v>155</v>
      </c>
      <c r="D183" s="12">
        <v>297</v>
      </c>
      <c r="E183" s="12" t="s">
        <v>1871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2167</v>
      </c>
      <c r="B184" s="24" t="s">
        <v>1310</v>
      </c>
      <c r="C184" s="12">
        <v>129</v>
      </c>
      <c r="D184" s="12">
        <v>306</v>
      </c>
      <c r="E184" s="12" t="s">
        <v>2091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2168</v>
      </c>
      <c r="B185" s="24" t="s">
        <v>1310</v>
      </c>
      <c r="C185" s="12">
        <v>155</v>
      </c>
      <c r="D185" s="12">
        <v>339</v>
      </c>
      <c r="E185" s="12" t="s">
        <v>2100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2169</v>
      </c>
      <c r="B186" s="24" t="s">
        <v>1310</v>
      </c>
      <c r="C186" s="12">
        <v>137</v>
      </c>
      <c r="D186" s="12">
        <v>312</v>
      </c>
      <c r="E186" s="12" t="s">
        <v>1855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2170</v>
      </c>
      <c r="B187" s="24" t="s">
        <v>1310</v>
      </c>
      <c r="C187" s="12">
        <v>147</v>
      </c>
      <c r="D187" s="12">
        <v>328</v>
      </c>
      <c r="E187" s="12" t="s">
        <v>2171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2172</v>
      </c>
      <c r="B188" s="24" t="s">
        <v>1310</v>
      </c>
      <c r="C188" s="12">
        <v>126</v>
      </c>
      <c r="D188" s="12">
        <v>332</v>
      </c>
      <c r="E188" s="12" t="s">
        <v>1876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2173</v>
      </c>
      <c r="B189" s="24" t="s">
        <v>1310</v>
      </c>
      <c r="C189" s="12">
        <v>161</v>
      </c>
      <c r="D189" s="12">
        <v>314</v>
      </c>
      <c r="E189" s="12" t="s">
        <v>2001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2174</v>
      </c>
      <c r="B190" s="24" t="s">
        <v>1310</v>
      </c>
      <c r="C190" s="12">
        <v>118</v>
      </c>
      <c r="D190" s="12">
        <v>366</v>
      </c>
      <c r="E190" s="12" t="s">
        <v>2175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1311</v>
      </c>
    </row>
    <row r="193" spans="1:13">
      <c r="A193" s="12" t="s">
        <v>2176</v>
      </c>
      <c r="B193" s="24">
        <v>6</v>
      </c>
      <c r="C193" s="12">
        <v>138</v>
      </c>
      <c r="D193" s="12">
        <v>154</v>
      </c>
      <c r="E193" s="12" t="s">
        <v>2177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2178</v>
      </c>
      <c r="B194" s="24">
        <v>6</v>
      </c>
      <c r="C194" s="12">
        <v>129</v>
      </c>
      <c r="D194" s="12">
        <v>143</v>
      </c>
      <c r="E194" s="12" t="s">
        <v>2179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2180</v>
      </c>
      <c r="B195" s="24">
        <v>6</v>
      </c>
      <c r="C195" s="12">
        <v>106</v>
      </c>
      <c r="D195" s="12">
        <v>136</v>
      </c>
      <c r="E195" s="12" t="s">
        <v>2181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2182</v>
      </c>
      <c r="B196" s="24">
        <v>6</v>
      </c>
      <c r="C196" s="12">
        <v>113</v>
      </c>
      <c r="D196" s="12">
        <v>126</v>
      </c>
      <c r="E196" s="12" t="s">
        <v>2183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2184</v>
      </c>
      <c r="B197" s="24">
        <v>6</v>
      </c>
      <c r="C197" s="12">
        <v>94</v>
      </c>
      <c r="D197" s="12">
        <v>156</v>
      </c>
      <c r="E197" s="12" t="s">
        <v>2066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2185</v>
      </c>
      <c r="B198" s="24">
        <v>6</v>
      </c>
      <c r="C198" s="12">
        <v>108</v>
      </c>
      <c r="D198" s="12">
        <v>162</v>
      </c>
      <c r="E198" s="12" t="s">
        <v>2186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2187</v>
      </c>
      <c r="B199" s="24">
        <v>6</v>
      </c>
      <c r="C199" s="12">
        <v>125</v>
      </c>
      <c r="D199" s="12">
        <v>157</v>
      </c>
      <c r="E199" s="12" t="s">
        <v>2188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2189</v>
      </c>
      <c r="B200" s="24" t="s">
        <v>2190</v>
      </c>
      <c r="C200" s="12">
        <v>8</v>
      </c>
      <c r="D200" s="12">
        <v>9</v>
      </c>
      <c r="E200" s="12" t="s">
        <v>2191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2192</v>
      </c>
      <c r="B201" s="24">
        <v>63</v>
      </c>
      <c r="C201" s="12">
        <v>254</v>
      </c>
      <c r="D201" s="12">
        <v>40</v>
      </c>
      <c r="E201" s="12" t="s">
        <v>2193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2184</v>
      </c>
      <c r="B202" s="24">
        <v>63</v>
      </c>
      <c r="C202" s="12">
        <v>256</v>
      </c>
      <c r="D202" s="12">
        <v>42</v>
      </c>
      <c r="E202" s="12" t="s">
        <v>2066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2194</v>
      </c>
      <c r="B203" s="24">
        <v>66</v>
      </c>
      <c r="C203" s="12">
        <v>125</v>
      </c>
      <c r="D203" s="12">
        <v>125</v>
      </c>
      <c r="E203" s="12" t="s">
        <v>2195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baseColWidth="10" defaultColWidth="8.83203125" defaultRowHeight="15"/>
  <cols>
    <col min="1" max="1" width="20.6640625" style="34" customWidth="1"/>
    <col min="2" max="2" width="20.6640625" style="12" customWidth="1"/>
    <col min="3" max="3" width="33.83203125" style="12" bestFit="1" customWidth="1"/>
    <col min="4" max="4" width="20.6640625" style="12" customWidth="1"/>
    <col min="5" max="5" width="20.6640625" style="27" customWidth="1"/>
    <col min="6" max="14" width="20.6640625" style="12" customWidth="1"/>
    <col min="15" max="16384" width="8.83203125" style="12"/>
  </cols>
  <sheetData>
    <row r="1" spans="1:14" ht="16" customHeight="1">
      <c r="A1" s="32" t="s">
        <v>2196</v>
      </c>
      <c r="B1" s="29" t="s">
        <v>2197</v>
      </c>
      <c r="C1" s="29" t="s">
        <v>2198</v>
      </c>
      <c r="D1" s="29" t="s">
        <v>2199</v>
      </c>
      <c r="E1" s="78" t="s">
        <v>2200</v>
      </c>
      <c r="F1" s="78"/>
      <c r="G1" s="78"/>
      <c r="H1" s="78"/>
      <c r="I1" s="78"/>
      <c r="J1" s="78"/>
      <c r="K1" s="78"/>
      <c r="L1" s="78"/>
      <c r="M1" s="78"/>
      <c r="N1" s="78"/>
    </row>
    <row r="2" spans="1:14" ht="16" customHeight="1">
      <c r="A2" s="33" t="s">
        <v>2201</v>
      </c>
      <c r="B2" s="29" t="s">
        <v>2202</v>
      </c>
      <c r="C2" s="29" t="s">
        <v>2203</v>
      </c>
      <c r="D2" s="29" t="s">
        <v>2204</v>
      </c>
      <c r="E2" s="76" t="s">
        <v>2205</v>
      </c>
      <c r="F2" s="76"/>
      <c r="G2" s="76"/>
      <c r="H2" s="76"/>
      <c r="I2" s="76"/>
      <c r="J2" s="76"/>
      <c r="K2" s="76"/>
      <c r="L2" s="76"/>
      <c r="M2" s="76"/>
      <c r="N2" s="76"/>
    </row>
    <row r="3" spans="1:14" ht="16" customHeight="1">
      <c r="A3" s="33" t="s">
        <v>2206</v>
      </c>
      <c r="B3" s="29" t="s">
        <v>2207</v>
      </c>
      <c r="C3" s="29" t="s">
        <v>2208</v>
      </c>
      <c r="D3" s="29" t="s">
        <v>2204</v>
      </c>
      <c r="E3" s="76" t="s">
        <v>2205</v>
      </c>
      <c r="F3" s="76"/>
      <c r="G3" s="76"/>
      <c r="H3" s="76"/>
      <c r="I3" s="76"/>
      <c r="J3" s="76"/>
      <c r="K3" s="76"/>
      <c r="L3" s="76"/>
      <c r="M3" s="76"/>
      <c r="N3" s="76"/>
    </row>
    <row r="4" spans="1:14" ht="16" customHeight="1">
      <c r="A4" s="33" t="s">
        <v>2209</v>
      </c>
      <c r="B4" s="29" t="s">
        <v>2207</v>
      </c>
      <c r="C4" s="29" t="s">
        <v>2203</v>
      </c>
      <c r="D4" s="29" t="s">
        <v>2204</v>
      </c>
      <c r="E4" s="76" t="s">
        <v>2210</v>
      </c>
      <c r="F4" s="76"/>
      <c r="G4" s="76"/>
      <c r="H4" s="76"/>
      <c r="I4" s="76"/>
      <c r="J4" s="76"/>
      <c r="K4" s="76"/>
      <c r="L4" s="76"/>
      <c r="M4" s="76"/>
      <c r="N4" s="76"/>
    </row>
    <row r="5" spans="1:14" ht="16" customHeight="1">
      <c r="A5" s="33" t="s">
        <v>2211</v>
      </c>
      <c r="B5" s="29" t="s">
        <v>2212</v>
      </c>
      <c r="C5" s="29" t="s">
        <v>2203</v>
      </c>
      <c r="D5" s="29" t="s">
        <v>2213</v>
      </c>
      <c r="E5" s="76" t="s">
        <v>2214</v>
      </c>
      <c r="F5" s="76"/>
      <c r="G5" s="76"/>
      <c r="H5" s="76"/>
      <c r="I5" s="76"/>
      <c r="J5" s="76"/>
      <c r="K5" s="76"/>
      <c r="L5" s="76"/>
      <c r="M5" s="76"/>
      <c r="N5" s="76"/>
    </row>
    <row r="6" spans="1:14" ht="16" customHeight="1">
      <c r="A6" s="33" t="s">
        <v>2215</v>
      </c>
      <c r="B6" s="29" t="s">
        <v>2207</v>
      </c>
      <c r="C6" s="29" t="s">
        <v>2208</v>
      </c>
      <c r="D6" s="29" t="s">
        <v>2213</v>
      </c>
      <c r="E6" s="76" t="s">
        <v>2216</v>
      </c>
      <c r="F6" s="76"/>
      <c r="G6" s="76"/>
      <c r="H6" s="76"/>
      <c r="I6" s="76"/>
      <c r="J6" s="76"/>
      <c r="K6" s="76"/>
      <c r="L6" s="76"/>
      <c r="M6" s="76"/>
      <c r="N6" s="76"/>
    </row>
    <row r="7" spans="1:14" ht="16" customHeight="1">
      <c r="A7" s="33" t="s">
        <v>2217</v>
      </c>
      <c r="B7" s="29" t="s">
        <v>2207</v>
      </c>
      <c r="C7" s="29" t="s">
        <v>2203</v>
      </c>
      <c r="D7" s="29" t="s">
        <v>2213</v>
      </c>
      <c r="E7" s="76" t="s">
        <v>2218</v>
      </c>
      <c r="F7" s="76"/>
      <c r="G7" s="76"/>
      <c r="H7" s="76"/>
      <c r="I7" s="76"/>
      <c r="J7" s="76"/>
      <c r="K7" s="76"/>
      <c r="L7" s="76"/>
      <c r="M7" s="76"/>
      <c r="N7" s="76"/>
    </row>
    <row r="8" spans="1:14" ht="16" customHeight="1">
      <c r="A8" s="33" t="s">
        <v>2219</v>
      </c>
      <c r="B8" s="29" t="s">
        <v>2212</v>
      </c>
      <c r="C8" s="29" t="s">
        <v>2203</v>
      </c>
      <c r="D8" s="29" t="s">
        <v>2213</v>
      </c>
      <c r="E8" s="76" t="s">
        <v>2220</v>
      </c>
      <c r="F8" s="76"/>
      <c r="G8" s="76"/>
      <c r="H8" s="76"/>
      <c r="I8" s="76"/>
      <c r="J8" s="76"/>
      <c r="K8" s="76"/>
      <c r="L8" s="76"/>
      <c r="M8" s="76"/>
      <c r="N8" s="76"/>
    </row>
    <row r="9" spans="1:14" ht="16" customHeight="1">
      <c r="A9" s="33" t="s">
        <v>2221</v>
      </c>
      <c r="B9" s="29" t="s">
        <v>2212</v>
      </c>
      <c r="C9" s="29" t="s">
        <v>2203</v>
      </c>
      <c r="D9" s="29" t="s">
        <v>2213</v>
      </c>
      <c r="E9" s="76" t="s">
        <v>2222</v>
      </c>
      <c r="F9" s="76"/>
      <c r="G9" s="76"/>
      <c r="H9" s="76"/>
      <c r="I9" s="76"/>
      <c r="J9" s="76"/>
      <c r="K9" s="76"/>
      <c r="L9" s="76"/>
      <c r="M9" s="76"/>
      <c r="N9" s="76"/>
    </row>
    <row r="10" spans="1:14" ht="16" customHeight="1">
      <c r="A10" s="33" t="s">
        <v>2223</v>
      </c>
      <c r="B10" s="29" t="s">
        <v>2212</v>
      </c>
      <c r="C10" s="29" t="s">
        <v>2203</v>
      </c>
      <c r="D10" s="29" t="s">
        <v>2213</v>
      </c>
      <c r="E10" s="76" t="s">
        <v>2224</v>
      </c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6" customHeight="1">
      <c r="A11" s="33" t="s">
        <v>2225</v>
      </c>
      <c r="B11" s="29" t="s">
        <v>2212</v>
      </c>
      <c r="C11" s="29" t="s">
        <v>2208</v>
      </c>
      <c r="D11" s="29" t="s">
        <v>2213</v>
      </c>
      <c r="E11" s="76" t="s">
        <v>2226</v>
      </c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6" customHeight="1">
      <c r="A12" s="33" t="s">
        <v>2227</v>
      </c>
      <c r="B12" s="29" t="s">
        <v>2228</v>
      </c>
      <c r="C12" s="29" t="s">
        <v>2203</v>
      </c>
      <c r="D12" s="29" t="s">
        <v>2213</v>
      </c>
      <c r="E12" s="76" t="s">
        <v>2229</v>
      </c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6" customHeight="1">
      <c r="A13" s="33" t="s">
        <v>2230</v>
      </c>
      <c r="B13" s="29" t="s">
        <v>2231</v>
      </c>
      <c r="C13" s="29" t="s">
        <v>2203</v>
      </c>
      <c r="D13" s="29" t="s">
        <v>2213</v>
      </c>
      <c r="E13" s="76" t="s">
        <v>2232</v>
      </c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6" customHeight="1">
      <c r="A14" s="33" t="s">
        <v>2233</v>
      </c>
      <c r="B14" s="29" t="s">
        <v>2234</v>
      </c>
      <c r="C14" s="29"/>
      <c r="D14" s="29"/>
      <c r="E14" s="76" t="s">
        <v>2235</v>
      </c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6" customHeight="1">
      <c r="A15" s="33" t="s">
        <v>2236</v>
      </c>
      <c r="B15" s="29" t="s">
        <v>2234</v>
      </c>
      <c r="C15" s="29"/>
      <c r="D15" s="29"/>
      <c r="E15" s="77" t="s">
        <v>2237</v>
      </c>
      <c r="F15" s="77"/>
      <c r="G15" s="77"/>
      <c r="H15" s="77"/>
      <c r="I15" s="77"/>
      <c r="J15" s="77"/>
      <c r="K15" s="77"/>
      <c r="L15" s="77"/>
      <c r="M15" s="77"/>
      <c r="N15" s="77"/>
    </row>
    <row r="16" spans="1:14" ht="9.75" customHeight="1"/>
    <row r="17" spans="1:7" s="34" customFormat="1" ht="20.25" customHeight="1">
      <c r="A17" s="35" t="s">
        <v>2238</v>
      </c>
      <c r="B17" s="35" t="s">
        <v>2201</v>
      </c>
      <c r="C17" s="36" t="s">
        <v>2239</v>
      </c>
      <c r="D17" s="36" t="s">
        <v>2240</v>
      </c>
      <c r="E17" s="37" t="s">
        <v>2241</v>
      </c>
      <c r="F17" s="36" t="s">
        <v>2242</v>
      </c>
      <c r="G17" s="36" t="s">
        <v>2243</v>
      </c>
    </row>
    <row r="18" spans="1:7">
      <c r="A18" s="34">
        <v>0</v>
      </c>
      <c r="C18" s="12" t="s">
        <v>2244</v>
      </c>
    </row>
    <row r="19" spans="1:7" s="39" customFormat="1">
      <c r="A19" s="38">
        <v>1</v>
      </c>
      <c r="C19" s="12" t="s">
        <v>2245</v>
      </c>
      <c r="E19" s="40"/>
    </row>
    <row r="20" spans="1:7">
      <c r="A20" s="34">
        <v>2</v>
      </c>
      <c r="C20" s="12" t="s">
        <v>2246</v>
      </c>
      <c r="G20" s="39"/>
    </row>
    <row r="21" spans="1:7">
      <c r="A21" s="34">
        <v>3</v>
      </c>
      <c r="C21" s="12" t="s">
        <v>2247</v>
      </c>
      <c r="G21" s="39"/>
    </row>
    <row r="22" spans="1:7">
      <c r="A22" s="34">
        <v>4</v>
      </c>
      <c r="C22" s="12" t="s">
        <v>2248</v>
      </c>
    </row>
    <row r="23" spans="1:7">
      <c r="A23" s="34">
        <v>5</v>
      </c>
      <c r="C23" s="12" t="s">
        <v>2249</v>
      </c>
    </row>
    <row r="24" spans="1:7">
      <c r="A24" s="34">
        <v>6</v>
      </c>
    </row>
    <row r="25" spans="1:7">
      <c r="A25" s="34">
        <v>7</v>
      </c>
    </row>
    <row r="26" spans="1:7">
      <c r="A26" s="34">
        <v>8</v>
      </c>
    </row>
    <row r="27" spans="1:7">
      <c r="A27" s="34">
        <v>9</v>
      </c>
    </row>
    <row r="28" spans="1:7">
      <c r="A28" s="34">
        <v>10</v>
      </c>
    </row>
    <row r="29" spans="1:7">
      <c r="A29" s="34">
        <v>11</v>
      </c>
    </row>
    <row r="30" spans="1:7">
      <c r="A30" s="34">
        <v>12</v>
      </c>
    </row>
    <row r="31" spans="1:7">
      <c r="A31" s="34">
        <v>13</v>
      </c>
    </row>
    <row r="32" spans="1:7">
      <c r="A32" s="34">
        <v>14</v>
      </c>
    </row>
    <row r="33" spans="1:1">
      <c r="A33" s="34">
        <v>15</v>
      </c>
    </row>
    <row r="34" spans="1:1">
      <c r="A34" s="34">
        <v>16</v>
      </c>
    </row>
    <row r="35" spans="1:1">
      <c r="A35" s="34">
        <v>17</v>
      </c>
    </row>
    <row r="36" spans="1:1">
      <c r="A36" s="34">
        <v>18</v>
      </c>
    </row>
    <row r="37" spans="1:1">
      <c r="A37" s="34">
        <v>19</v>
      </c>
    </row>
    <row r="38" spans="1:1">
      <c r="A38" s="34">
        <v>20</v>
      </c>
    </row>
    <row r="39" spans="1:1">
      <c r="A39" s="34">
        <v>21</v>
      </c>
    </row>
    <row r="40" spans="1:1">
      <c r="A40" s="34">
        <v>22</v>
      </c>
    </row>
    <row r="41" spans="1:1">
      <c r="A41" s="34">
        <v>23</v>
      </c>
    </row>
    <row r="42" spans="1:1">
      <c r="A42" s="34">
        <v>24</v>
      </c>
    </row>
    <row r="43" spans="1:1">
      <c r="A43" s="34">
        <v>25</v>
      </c>
    </row>
    <row r="44" spans="1:1">
      <c r="A44" s="34">
        <v>26</v>
      </c>
    </row>
    <row r="45" spans="1:1">
      <c r="A45" s="34">
        <v>27</v>
      </c>
    </row>
    <row r="46" spans="1:1">
      <c r="A46" s="34">
        <v>28</v>
      </c>
    </row>
    <row r="47" spans="1:1">
      <c r="A47" s="34">
        <v>29</v>
      </c>
    </row>
    <row r="48" spans="1:1">
      <c r="A48" s="34">
        <v>30</v>
      </c>
    </row>
    <row r="49" spans="1:1">
      <c r="A49" s="34">
        <v>31</v>
      </c>
    </row>
    <row r="50" spans="1:1">
      <c r="A50" s="34">
        <v>32</v>
      </c>
    </row>
    <row r="51" spans="1:1">
      <c r="A51" s="34">
        <v>33</v>
      </c>
    </row>
    <row r="52" spans="1:1">
      <c r="A52" s="34">
        <v>34</v>
      </c>
    </row>
    <row r="53" spans="1:1">
      <c r="A53" s="34">
        <v>35</v>
      </c>
    </row>
    <row r="54" spans="1:1">
      <c r="A54" s="34">
        <v>36</v>
      </c>
    </row>
    <row r="55" spans="1:1">
      <c r="A55" s="34">
        <v>37</v>
      </c>
    </row>
    <row r="56" spans="1:1">
      <c r="A56" s="34">
        <v>38</v>
      </c>
    </row>
    <row r="57" spans="1:1">
      <c r="A57" s="34">
        <v>39</v>
      </c>
    </row>
    <row r="58" spans="1:1">
      <c r="A58" s="34">
        <v>40</v>
      </c>
    </row>
    <row r="59" spans="1:1">
      <c r="A59" s="34">
        <v>41</v>
      </c>
    </row>
    <row r="60" spans="1:1">
      <c r="A60" s="34">
        <v>42</v>
      </c>
    </row>
    <row r="61" spans="1:1">
      <c r="A61" s="34">
        <v>43</v>
      </c>
    </row>
    <row r="62" spans="1:1">
      <c r="A62" s="34">
        <v>44</v>
      </c>
    </row>
    <row r="63" spans="1:1">
      <c r="A63" s="34">
        <v>45</v>
      </c>
    </row>
    <row r="64" spans="1:1">
      <c r="A64" s="34">
        <v>46</v>
      </c>
    </row>
    <row r="65" spans="1:1">
      <c r="A65" s="34">
        <v>47</v>
      </c>
    </row>
    <row r="66" spans="1:1">
      <c r="A66" s="34">
        <v>48</v>
      </c>
    </row>
    <row r="67" spans="1:1">
      <c r="A67" s="34">
        <v>49</v>
      </c>
    </row>
    <row r="68" spans="1:1">
      <c r="A68" s="34">
        <v>50</v>
      </c>
    </row>
    <row r="69" spans="1:1">
      <c r="A69" s="34">
        <v>51</v>
      </c>
    </row>
    <row r="70" spans="1:1">
      <c r="A70" s="34">
        <v>52</v>
      </c>
    </row>
    <row r="71" spans="1:1">
      <c r="A71" s="34">
        <v>53</v>
      </c>
    </row>
    <row r="72" spans="1:1">
      <c r="A72" s="34">
        <v>54</v>
      </c>
    </row>
    <row r="73" spans="1:1">
      <c r="A73" s="34">
        <v>55</v>
      </c>
    </row>
    <row r="74" spans="1:1">
      <c r="A74" s="34">
        <v>56</v>
      </c>
    </row>
    <row r="75" spans="1:1">
      <c r="A75" s="34">
        <v>57</v>
      </c>
    </row>
    <row r="76" spans="1:1">
      <c r="A76" s="34">
        <v>58</v>
      </c>
    </row>
    <row r="77" spans="1:1">
      <c r="A77" s="34">
        <v>59</v>
      </c>
    </row>
    <row r="78" spans="1:1">
      <c r="A78" s="34">
        <v>60</v>
      </c>
    </row>
    <row r="79" spans="1:1">
      <c r="A79" s="34">
        <v>61</v>
      </c>
    </row>
    <row r="80" spans="1:1">
      <c r="A80" s="34">
        <v>62</v>
      </c>
    </row>
    <row r="81" spans="1:1">
      <c r="A81" s="34">
        <v>63</v>
      </c>
    </row>
    <row r="82" spans="1:1">
      <c r="A82" s="34">
        <v>64</v>
      </c>
    </row>
    <row r="83" spans="1:1">
      <c r="A83" s="34">
        <v>65</v>
      </c>
    </row>
    <row r="84" spans="1:1">
      <c r="A84" s="34">
        <v>66</v>
      </c>
    </row>
    <row r="85" spans="1:1">
      <c r="A85" s="34">
        <v>67</v>
      </c>
    </row>
    <row r="86" spans="1:1">
      <c r="A86" s="34">
        <v>68</v>
      </c>
    </row>
    <row r="87" spans="1:1">
      <c r="A87" s="34">
        <v>69</v>
      </c>
    </row>
    <row r="88" spans="1:1">
      <c r="A88" s="34">
        <v>70</v>
      </c>
    </row>
    <row r="89" spans="1:1">
      <c r="A89" s="34">
        <v>71</v>
      </c>
    </row>
    <row r="90" spans="1:1">
      <c r="A90" s="34">
        <v>72</v>
      </c>
    </row>
    <row r="91" spans="1:1">
      <c r="A91" s="34">
        <v>73</v>
      </c>
    </row>
    <row r="92" spans="1:1">
      <c r="A92" s="34">
        <v>74</v>
      </c>
    </row>
    <row r="93" spans="1:1">
      <c r="A93" s="34">
        <v>75</v>
      </c>
    </row>
    <row r="94" spans="1:1">
      <c r="A94" s="34">
        <v>76</v>
      </c>
    </row>
    <row r="95" spans="1:1">
      <c r="A95" s="34">
        <v>77</v>
      </c>
    </row>
    <row r="96" spans="1:1">
      <c r="A96" s="34">
        <v>78</v>
      </c>
    </row>
    <row r="97" spans="1:1">
      <c r="A97" s="34">
        <v>79</v>
      </c>
    </row>
    <row r="98" spans="1:1">
      <c r="A98" s="34">
        <v>80</v>
      </c>
    </row>
    <row r="99" spans="1:1">
      <c r="A99" s="34">
        <v>81</v>
      </c>
    </row>
    <row r="100" spans="1:1">
      <c r="A100" s="34">
        <v>82</v>
      </c>
    </row>
    <row r="101" spans="1:1">
      <c r="A101" s="34">
        <v>83</v>
      </c>
    </row>
    <row r="102" spans="1:1">
      <c r="A102" s="34">
        <v>84</v>
      </c>
    </row>
    <row r="103" spans="1:1">
      <c r="A103" s="34">
        <v>85</v>
      </c>
    </row>
    <row r="104" spans="1:1">
      <c r="A104" s="34">
        <v>86</v>
      </c>
    </row>
    <row r="105" spans="1:1">
      <c r="A105" s="34">
        <v>87</v>
      </c>
    </row>
    <row r="106" spans="1:1">
      <c r="A106" s="34">
        <v>88</v>
      </c>
    </row>
    <row r="107" spans="1:1">
      <c r="A107" s="34">
        <v>89</v>
      </c>
    </row>
    <row r="108" spans="1:1">
      <c r="A108" s="34">
        <v>90</v>
      </c>
    </row>
    <row r="109" spans="1:1">
      <c r="A109" s="34">
        <v>91</v>
      </c>
    </row>
    <row r="110" spans="1:1">
      <c r="A110" s="34">
        <v>92</v>
      </c>
    </row>
    <row r="111" spans="1:1">
      <c r="A111" s="34">
        <v>93</v>
      </c>
    </row>
    <row r="112" spans="1:1">
      <c r="A112" s="34">
        <v>94</v>
      </c>
    </row>
    <row r="113" spans="1:1">
      <c r="A113" s="34">
        <v>95</v>
      </c>
    </row>
    <row r="114" spans="1:1">
      <c r="A114" s="34">
        <v>96</v>
      </c>
    </row>
    <row r="115" spans="1:1">
      <c r="A115" s="34">
        <v>97</v>
      </c>
    </row>
    <row r="116" spans="1:1">
      <c r="A116" s="34">
        <v>98</v>
      </c>
    </row>
    <row r="117" spans="1:1">
      <c r="A117" s="34">
        <v>99</v>
      </c>
    </row>
    <row r="118" spans="1:1">
      <c r="A118" s="34">
        <v>100</v>
      </c>
    </row>
    <row r="119" spans="1:1">
      <c r="A119" s="34">
        <v>101</v>
      </c>
    </row>
    <row r="120" spans="1:1">
      <c r="A120" s="34">
        <v>102</v>
      </c>
    </row>
    <row r="121" spans="1:1">
      <c r="A121" s="34">
        <v>103</v>
      </c>
    </row>
    <row r="122" spans="1:1">
      <c r="A122" s="34">
        <v>104</v>
      </c>
    </row>
    <row r="123" spans="1:1">
      <c r="A123" s="34">
        <v>105</v>
      </c>
    </row>
    <row r="124" spans="1:1">
      <c r="A124" s="34">
        <v>106</v>
      </c>
    </row>
    <row r="125" spans="1:1">
      <c r="A125" s="34">
        <v>107</v>
      </c>
    </row>
    <row r="126" spans="1:1">
      <c r="A126" s="34">
        <v>108</v>
      </c>
    </row>
    <row r="127" spans="1:1">
      <c r="A127" s="34">
        <v>109</v>
      </c>
    </row>
    <row r="128" spans="1:1">
      <c r="A128" s="34">
        <v>110</v>
      </c>
    </row>
    <row r="129" spans="1:1">
      <c r="A129" s="34">
        <v>111</v>
      </c>
    </row>
    <row r="130" spans="1:1">
      <c r="A130" s="34">
        <v>112</v>
      </c>
    </row>
    <row r="131" spans="1:1">
      <c r="A131" s="34">
        <v>113</v>
      </c>
    </row>
    <row r="132" spans="1:1">
      <c r="A132" s="34">
        <v>114</v>
      </c>
    </row>
    <row r="133" spans="1:1">
      <c r="A133" s="34">
        <v>115</v>
      </c>
    </row>
    <row r="134" spans="1:1">
      <c r="A134" s="34">
        <v>116</v>
      </c>
    </row>
    <row r="135" spans="1:1">
      <c r="A135" s="34">
        <v>117</v>
      </c>
    </row>
    <row r="136" spans="1:1">
      <c r="A136" s="34">
        <v>118</v>
      </c>
    </row>
    <row r="137" spans="1:1">
      <c r="A137" s="34">
        <v>119</v>
      </c>
    </row>
    <row r="138" spans="1:1">
      <c r="A138" s="34">
        <v>120</v>
      </c>
    </row>
    <row r="139" spans="1:1">
      <c r="A139" s="34">
        <v>121</v>
      </c>
    </row>
    <row r="140" spans="1:1">
      <c r="A140" s="34">
        <v>122</v>
      </c>
    </row>
    <row r="141" spans="1:1">
      <c r="A141" s="34">
        <v>123</v>
      </c>
    </row>
    <row r="142" spans="1:1">
      <c r="A142" s="34">
        <v>124</v>
      </c>
    </row>
    <row r="143" spans="1:1">
      <c r="A143" s="34">
        <v>125</v>
      </c>
    </row>
    <row r="144" spans="1:1">
      <c r="A144" s="34">
        <v>126</v>
      </c>
    </row>
    <row r="145" spans="1:1">
      <c r="A145" s="34">
        <v>127</v>
      </c>
    </row>
    <row r="146" spans="1:1">
      <c r="A146" s="34">
        <v>128</v>
      </c>
    </row>
    <row r="147" spans="1:1">
      <c r="A147" s="34">
        <v>129</v>
      </c>
    </row>
    <row r="148" spans="1:1">
      <c r="A148" s="34">
        <v>130</v>
      </c>
    </row>
    <row r="149" spans="1:1">
      <c r="A149" s="34">
        <v>131</v>
      </c>
    </row>
    <row r="150" spans="1:1">
      <c r="A150" s="34">
        <v>132</v>
      </c>
    </row>
    <row r="151" spans="1:1">
      <c r="A151" s="34">
        <v>133</v>
      </c>
    </row>
    <row r="152" spans="1:1">
      <c r="A152" s="34">
        <v>134</v>
      </c>
    </row>
    <row r="153" spans="1:1">
      <c r="A153" s="34">
        <v>135</v>
      </c>
    </row>
    <row r="154" spans="1:1">
      <c r="A154" s="34">
        <v>136</v>
      </c>
    </row>
    <row r="155" spans="1:1">
      <c r="A155" s="34">
        <v>137</v>
      </c>
    </row>
    <row r="156" spans="1:1">
      <c r="A156" s="34">
        <v>138</v>
      </c>
    </row>
    <row r="157" spans="1:1">
      <c r="A157" s="34">
        <v>139</v>
      </c>
    </row>
    <row r="158" spans="1:1">
      <c r="A158" s="34">
        <v>140</v>
      </c>
    </row>
    <row r="159" spans="1:1">
      <c r="A159" s="34">
        <v>141</v>
      </c>
    </row>
    <row r="160" spans="1:1">
      <c r="A160" s="34">
        <v>142</v>
      </c>
    </row>
    <row r="161" spans="1:1">
      <c r="A161" s="34">
        <v>143</v>
      </c>
    </row>
    <row r="162" spans="1:1">
      <c r="A162" s="34">
        <v>144</v>
      </c>
    </row>
    <row r="163" spans="1:1">
      <c r="A163" s="34">
        <v>145</v>
      </c>
    </row>
    <row r="164" spans="1:1">
      <c r="A164" s="34">
        <v>146</v>
      </c>
    </row>
    <row r="165" spans="1:1">
      <c r="A165" s="34">
        <v>147</v>
      </c>
    </row>
    <row r="166" spans="1:1">
      <c r="A166" s="34">
        <v>148</v>
      </c>
    </row>
    <row r="167" spans="1:1">
      <c r="A167" s="34">
        <v>149</v>
      </c>
    </row>
    <row r="168" spans="1:1">
      <c r="A168" s="34">
        <v>150</v>
      </c>
    </row>
    <row r="169" spans="1:1">
      <c r="A169" s="34">
        <v>151</v>
      </c>
    </row>
    <row r="170" spans="1:1">
      <c r="A170" s="34">
        <v>152</v>
      </c>
    </row>
    <row r="171" spans="1:1">
      <c r="A171" s="34">
        <v>153</v>
      </c>
    </row>
    <row r="172" spans="1:1">
      <c r="A172" s="34">
        <v>154</v>
      </c>
    </row>
    <row r="173" spans="1:1">
      <c r="A173" s="34">
        <v>155</v>
      </c>
    </row>
    <row r="174" spans="1:1">
      <c r="A174" s="34">
        <v>156</v>
      </c>
    </row>
    <row r="175" spans="1:1">
      <c r="A175" s="34">
        <v>157</v>
      </c>
    </row>
    <row r="176" spans="1:1">
      <c r="A176" s="34">
        <v>158</v>
      </c>
    </row>
    <row r="177" spans="1:1">
      <c r="A177" s="34">
        <v>159</v>
      </c>
    </row>
    <row r="178" spans="1:1">
      <c r="A178" s="34">
        <v>160</v>
      </c>
    </row>
    <row r="179" spans="1:1">
      <c r="A179" s="34">
        <v>161</v>
      </c>
    </row>
    <row r="180" spans="1:1">
      <c r="A180" s="34">
        <v>162</v>
      </c>
    </row>
    <row r="181" spans="1:1">
      <c r="A181" s="34">
        <v>163</v>
      </c>
    </row>
    <row r="182" spans="1:1">
      <c r="A182" s="34">
        <v>164</v>
      </c>
    </row>
    <row r="183" spans="1:1">
      <c r="A183" s="34">
        <v>165</v>
      </c>
    </row>
    <row r="184" spans="1:1">
      <c r="A184" s="34">
        <v>166</v>
      </c>
    </row>
    <row r="185" spans="1:1">
      <c r="A185" s="34">
        <v>167</v>
      </c>
    </row>
    <row r="186" spans="1:1">
      <c r="A186" s="34">
        <v>168</v>
      </c>
    </row>
    <row r="187" spans="1:1">
      <c r="A187" s="34">
        <v>169</v>
      </c>
    </row>
    <row r="188" spans="1:1">
      <c r="A188" s="34">
        <v>170</v>
      </c>
    </row>
    <row r="189" spans="1:1">
      <c r="A189" s="34">
        <v>171</v>
      </c>
    </row>
    <row r="190" spans="1:1">
      <c r="A190" s="34">
        <v>172</v>
      </c>
    </row>
    <row r="191" spans="1:1">
      <c r="A191" s="34">
        <v>173</v>
      </c>
    </row>
    <row r="192" spans="1:1">
      <c r="A192" s="34">
        <v>174</v>
      </c>
    </row>
    <row r="193" spans="1:1">
      <c r="A193" s="34">
        <v>175</v>
      </c>
    </row>
    <row r="194" spans="1:1">
      <c r="A194" s="34">
        <v>176</v>
      </c>
    </row>
    <row r="195" spans="1:1">
      <c r="A195" s="34">
        <v>177</v>
      </c>
    </row>
    <row r="196" spans="1:1">
      <c r="A196" s="34">
        <v>178</v>
      </c>
    </row>
    <row r="197" spans="1:1">
      <c r="A197" s="34">
        <v>179</v>
      </c>
    </row>
    <row r="198" spans="1:1">
      <c r="A198" s="34">
        <v>180</v>
      </c>
    </row>
    <row r="199" spans="1:1">
      <c r="A199" s="34">
        <v>181</v>
      </c>
    </row>
    <row r="200" spans="1:1">
      <c r="A200" s="34">
        <v>182</v>
      </c>
    </row>
    <row r="201" spans="1:1">
      <c r="A201" s="34">
        <v>183</v>
      </c>
    </row>
    <row r="202" spans="1:1">
      <c r="A202" s="34">
        <v>184</v>
      </c>
    </row>
    <row r="203" spans="1:1">
      <c r="A203" s="34">
        <v>185</v>
      </c>
    </row>
    <row r="204" spans="1:1">
      <c r="A204" s="34">
        <v>186</v>
      </c>
    </row>
    <row r="205" spans="1:1">
      <c r="A205" s="34">
        <v>187</v>
      </c>
    </row>
    <row r="206" spans="1:1">
      <c r="A206" s="34">
        <v>188</v>
      </c>
    </row>
    <row r="207" spans="1:1">
      <c r="A207" s="34">
        <v>189</v>
      </c>
    </row>
    <row r="208" spans="1:1">
      <c r="A208" s="34">
        <v>190</v>
      </c>
    </row>
    <row r="209" spans="1:1">
      <c r="A209" s="34">
        <v>191</v>
      </c>
    </row>
    <row r="210" spans="1:1">
      <c r="A210" s="34">
        <v>192</v>
      </c>
    </row>
    <row r="211" spans="1:1">
      <c r="A211" s="34">
        <v>193</v>
      </c>
    </row>
    <row r="212" spans="1:1">
      <c r="A212" s="34">
        <v>194</v>
      </c>
    </row>
    <row r="213" spans="1:1">
      <c r="A213" s="34">
        <v>195</v>
      </c>
    </row>
    <row r="214" spans="1:1">
      <c r="A214" s="34">
        <v>196</v>
      </c>
    </row>
    <row r="215" spans="1:1">
      <c r="A215" s="34">
        <v>197</v>
      </c>
    </row>
    <row r="216" spans="1:1">
      <c r="A216" s="34">
        <v>198</v>
      </c>
    </row>
    <row r="217" spans="1:1">
      <c r="A217" s="34">
        <v>199</v>
      </c>
    </row>
    <row r="218" spans="1:1">
      <c r="A218" s="34">
        <v>200</v>
      </c>
    </row>
    <row r="219" spans="1:1">
      <c r="A219" s="34">
        <v>201</v>
      </c>
    </row>
    <row r="220" spans="1:1">
      <c r="A220" s="34">
        <v>202</v>
      </c>
    </row>
    <row r="221" spans="1:1">
      <c r="A221" s="34">
        <v>203</v>
      </c>
    </row>
    <row r="222" spans="1:1">
      <c r="A222" s="34">
        <v>204</v>
      </c>
    </row>
    <row r="223" spans="1:1">
      <c r="A223" s="34">
        <v>205</v>
      </c>
    </row>
    <row r="224" spans="1:1">
      <c r="A224" s="34">
        <v>206</v>
      </c>
    </row>
    <row r="225" spans="1:1">
      <c r="A225" s="34">
        <v>207</v>
      </c>
    </row>
    <row r="226" spans="1:1">
      <c r="A226" s="34">
        <v>208</v>
      </c>
    </row>
    <row r="227" spans="1:1">
      <c r="A227" s="34">
        <v>209</v>
      </c>
    </row>
    <row r="228" spans="1:1">
      <c r="A228" s="34">
        <v>210</v>
      </c>
    </row>
    <row r="229" spans="1:1">
      <c r="A229" s="34">
        <v>211</v>
      </c>
    </row>
    <row r="230" spans="1:1">
      <c r="A230" s="34">
        <v>212</v>
      </c>
    </row>
    <row r="231" spans="1:1">
      <c r="A231" s="34">
        <v>213</v>
      </c>
    </row>
    <row r="232" spans="1:1">
      <c r="A232" s="34">
        <v>214</v>
      </c>
    </row>
    <row r="233" spans="1:1">
      <c r="A233" s="34">
        <v>215</v>
      </c>
    </row>
    <row r="234" spans="1:1">
      <c r="A234" s="34">
        <v>216</v>
      </c>
    </row>
    <row r="235" spans="1:1">
      <c r="A235" s="34">
        <v>217</v>
      </c>
    </row>
    <row r="236" spans="1:1">
      <c r="A236" s="34">
        <v>218</v>
      </c>
    </row>
    <row r="237" spans="1:1">
      <c r="A237" s="34">
        <v>219</v>
      </c>
    </row>
    <row r="238" spans="1:1">
      <c r="A238" s="34">
        <v>220</v>
      </c>
    </row>
    <row r="239" spans="1:1">
      <c r="A239" s="34">
        <v>221</v>
      </c>
    </row>
    <row r="240" spans="1:1">
      <c r="A240" s="34">
        <v>222</v>
      </c>
    </row>
    <row r="241" spans="1:1">
      <c r="A241" s="34">
        <v>223</v>
      </c>
    </row>
    <row r="242" spans="1:1">
      <c r="A242" s="34">
        <v>224</v>
      </c>
    </row>
    <row r="243" spans="1:1">
      <c r="A243" s="34">
        <v>225</v>
      </c>
    </row>
    <row r="244" spans="1:1">
      <c r="A244" s="34">
        <v>226</v>
      </c>
    </row>
    <row r="245" spans="1:1">
      <c r="A245" s="34">
        <v>227</v>
      </c>
    </row>
    <row r="246" spans="1:1">
      <c r="A246" s="34">
        <v>228</v>
      </c>
    </row>
    <row r="247" spans="1:1">
      <c r="A247" s="34">
        <v>229</v>
      </c>
    </row>
    <row r="248" spans="1:1">
      <c r="A248" s="34">
        <v>230</v>
      </c>
    </row>
    <row r="249" spans="1:1">
      <c r="A249" s="34">
        <v>231</v>
      </c>
    </row>
    <row r="250" spans="1:1">
      <c r="A250" s="34">
        <v>232</v>
      </c>
    </row>
    <row r="251" spans="1:1">
      <c r="A251" s="34">
        <v>233</v>
      </c>
    </row>
    <row r="252" spans="1:1">
      <c r="A252" s="34">
        <v>234</v>
      </c>
    </row>
    <row r="253" spans="1:1">
      <c r="A253" s="34">
        <v>235</v>
      </c>
    </row>
    <row r="254" spans="1:1">
      <c r="A254" s="34">
        <v>236</v>
      </c>
    </row>
    <row r="255" spans="1:1">
      <c r="A255" s="34">
        <v>237</v>
      </c>
    </row>
    <row r="256" spans="1:1">
      <c r="A256" s="34">
        <v>238</v>
      </c>
    </row>
    <row r="257" spans="1:1">
      <c r="A257" s="34">
        <v>239</v>
      </c>
    </row>
    <row r="258" spans="1:1">
      <c r="A258" s="34">
        <v>240</v>
      </c>
    </row>
    <row r="259" spans="1:1">
      <c r="A259" s="34">
        <v>241</v>
      </c>
    </row>
    <row r="260" spans="1:1">
      <c r="A260" s="34">
        <v>242</v>
      </c>
    </row>
    <row r="261" spans="1:1">
      <c r="A261" s="34">
        <v>243</v>
      </c>
    </row>
    <row r="262" spans="1:1">
      <c r="A262" s="34">
        <v>244</v>
      </c>
    </row>
    <row r="263" spans="1:1">
      <c r="A263" s="34">
        <v>245</v>
      </c>
    </row>
    <row r="264" spans="1:1">
      <c r="A264" s="34">
        <v>246</v>
      </c>
    </row>
    <row r="265" spans="1:1">
      <c r="A265" s="34">
        <v>247</v>
      </c>
    </row>
    <row r="266" spans="1:1">
      <c r="A266" s="34">
        <v>248</v>
      </c>
    </row>
    <row r="267" spans="1:1">
      <c r="A267" s="34">
        <v>249</v>
      </c>
    </row>
    <row r="268" spans="1:1">
      <c r="A268" s="34">
        <v>250</v>
      </c>
    </row>
    <row r="269" spans="1:1">
      <c r="A269" s="34">
        <v>251</v>
      </c>
    </row>
    <row r="270" spans="1:1">
      <c r="A270" s="34">
        <v>252</v>
      </c>
    </row>
    <row r="271" spans="1:1">
      <c r="A271" s="34">
        <v>253</v>
      </c>
    </row>
    <row r="272" spans="1:1">
      <c r="A272" s="34">
        <v>254</v>
      </c>
    </row>
    <row r="273" spans="1:1">
      <c r="A273" s="34">
        <v>255</v>
      </c>
    </row>
    <row r="274" spans="1:1">
      <c r="A274" s="34">
        <v>256</v>
      </c>
    </row>
    <row r="275" spans="1:1">
      <c r="A275" s="34">
        <v>257</v>
      </c>
    </row>
    <row r="276" spans="1:1">
      <c r="A276" s="34">
        <v>258</v>
      </c>
    </row>
    <row r="277" spans="1:1">
      <c r="A277" s="34">
        <v>259</v>
      </c>
    </row>
    <row r="278" spans="1:1">
      <c r="A278" s="34">
        <v>260</v>
      </c>
    </row>
    <row r="279" spans="1:1">
      <c r="A279" s="34">
        <v>261</v>
      </c>
    </row>
    <row r="280" spans="1:1">
      <c r="A280" s="34">
        <v>262</v>
      </c>
    </row>
    <row r="281" spans="1:1">
      <c r="A281" s="34">
        <v>263</v>
      </c>
    </row>
    <row r="282" spans="1:1">
      <c r="A282" s="34">
        <v>264</v>
      </c>
    </row>
    <row r="283" spans="1:1">
      <c r="A283" s="34">
        <v>265</v>
      </c>
    </row>
    <row r="284" spans="1:1">
      <c r="A284" s="34">
        <v>266</v>
      </c>
    </row>
    <row r="285" spans="1:1">
      <c r="A285" s="34">
        <v>267</v>
      </c>
    </row>
    <row r="286" spans="1:1">
      <c r="A286" s="34">
        <v>268</v>
      </c>
    </row>
    <row r="287" spans="1:1">
      <c r="A287" s="34">
        <v>269</v>
      </c>
    </row>
    <row r="288" spans="1:1">
      <c r="A288" s="34">
        <v>270</v>
      </c>
    </row>
    <row r="289" spans="1:1">
      <c r="A289" s="34">
        <v>271</v>
      </c>
    </row>
    <row r="290" spans="1:1">
      <c r="A290" s="34">
        <v>272</v>
      </c>
    </row>
    <row r="291" spans="1:1">
      <c r="A291" s="34">
        <v>273</v>
      </c>
    </row>
    <row r="292" spans="1:1">
      <c r="A292" s="34">
        <v>274</v>
      </c>
    </row>
    <row r="293" spans="1:1">
      <c r="A293" s="34">
        <v>275</v>
      </c>
    </row>
    <row r="294" spans="1:1">
      <c r="A294" s="34">
        <v>276</v>
      </c>
    </row>
    <row r="295" spans="1:1">
      <c r="A295" s="34">
        <v>277</v>
      </c>
    </row>
    <row r="296" spans="1:1">
      <c r="A296" s="34">
        <v>278</v>
      </c>
    </row>
    <row r="297" spans="1:1">
      <c r="A297" s="34">
        <v>279</v>
      </c>
    </row>
    <row r="298" spans="1:1">
      <c r="A298" s="34">
        <v>280</v>
      </c>
    </row>
    <row r="299" spans="1:1">
      <c r="A299" s="34">
        <v>281</v>
      </c>
    </row>
    <row r="300" spans="1:1">
      <c r="A300" s="34">
        <v>282</v>
      </c>
    </row>
    <row r="301" spans="1:1">
      <c r="A301" s="34">
        <v>283</v>
      </c>
    </row>
    <row r="302" spans="1:1">
      <c r="A302" s="34">
        <v>284</v>
      </c>
    </row>
    <row r="303" spans="1:1">
      <c r="A303" s="34">
        <v>285</v>
      </c>
    </row>
    <row r="304" spans="1:1">
      <c r="A304" s="34">
        <v>286</v>
      </c>
    </row>
    <row r="305" spans="1:1">
      <c r="A305" s="34">
        <v>287</v>
      </c>
    </row>
    <row r="306" spans="1:1">
      <c r="A306" s="34">
        <v>288</v>
      </c>
    </row>
    <row r="307" spans="1:1">
      <c r="A307" s="34">
        <v>289</v>
      </c>
    </row>
    <row r="308" spans="1:1">
      <c r="A308" s="34">
        <v>290</v>
      </c>
    </row>
    <row r="309" spans="1:1">
      <c r="A309" s="34">
        <v>291</v>
      </c>
    </row>
    <row r="310" spans="1:1">
      <c r="A310" s="34">
        <v>292</v>
      </c>
    </row>
    <row r="311" spans="1:1">
      <c r="A311" s="34">
        <v>293</v>
      </c>
    </row>
    <row r="312" spans="1:1">
      <c r="A312" s="34">
        <v>294</v>
      </c>
    </row>
    <row r="313" spans="1:1">
      <c r="A313" s="34">
        <v>295</v>
      </c>
    </row>
    <row r="314" spans="1:1">
      <c r="A314" s="34">
        <v>296</v>
      </c>
    </row>
    <row r="315" spans="1:1">
      <c r="A315" s="34">
        <v>297</v>
      </c>
    </row>
    <row r="316" spans="1:1">
      <c r="A316" s="34">
        <v>298</v>
      </c>
    </row>
    <row r="317" spans="1:1">
      <c r="A317" s="34">
        <v>299</v>
      </c>
    </row>
    <row r="318" spans="1:1">
      <c r="A318" s="34">
        <v>300</v>
      </c>
    </row>
    <row r="319" spans="1:1">
      <c r="A319" s="34">
        <v>301</v>
      </c>
    </row>
    <row r="320" spans="1:1">
      <c r="A320" s="34">
        <v>302</v>
      </c>
    </row>
    <row r="321" spans="1:1">
      <c r="A321" s="34">
        <v>303</v>
      </c>
    </row>
    <row r="322" spans="1:1">
      <c r="A322" s="34">
        <v>304</v>
      </c>
    </row>
    <row r="323" spans="1:1">
      <c r="A323" s="34">
        <v>305</v>
      </c>
    </row>
    <row r="324" spans="1:1">
      <c r="A324" s="34">
        <v>306</v>
      </c>
    </row>
    <row r="325" spans="1:1">
      <c r="A325" s="34">
        <v>307</v>
      </c>
    </row>
    <row r="326" spans="1:1">
      <c r="A326" s="34">
        <v>308</v>
      </c>
    </row>
    <row r="327" spans="1:1">
      <c r="A327" s="34">
        <v>309</v>
      </c>
    </row>
    <row r="328" spans="1:1">
      <c r="A328" s="34">
        <v>310</v>
      </c>
    </row>
    <row r="329" spans="1:1">
      <c r="A329" s="34">
        <v>311</v>
      </c>
    </row>
    <row r="330" spans="1:1">
      <c r="A330" s="34">
        <v>312</v>
      </c>
    </row>
    <row r="331" spans="1:1">
      <c r="A331" s="34">
        <v>313</v>
      </c>
    </row>
    <row r="332" spans="1:1">
      <c r="A332" s="34">
        <v>314</v>
      </c>
    </row>
    <row r="333" spans="1:1">
      <c r="A333" s="34">
        <v>315</v>
      </c>
    </row>
    <row r="334" spans="1:1">
      <c r="A334" s="34">
        <v>316</v>
      </c>
    </row>
    <row r="335" spans="1:1">
      <c r="A335" s="34">
        <v>317</v>
      </c>
    </row>
    <row r="336" spans="1:1">
      <c r="A336" s="34">
        <v>318</v>
      </c>
    </row>
    <row r="337" spans="1:1">
      <c r="A337" s="34">
        <v>319</v>
      </c>
    </row>
    <row r="338" spans="1:1">
      <c r="A338" s="34">
        <v>320</v>
      </c>
    </row>
    <row r="339" spans="1:1">
      <c r="A339" s="34">
        <v>321</v>
      </c>
    </row>
    <row r="340" spans="1:1">
      <c r="A340" s="34">
        <v>322</v>
      </c>
    </row>
    <row r="341" spans="1:1">
      <c r="A341" s="34">
        <v>323</v>
      </c>
    </row>
    <row r="342" spans="1:1">
      <c r="A342" s="34">
        <v>324</v>
      </c>
    </row>
    <row r="343" spans="1:1">
      <c r="A343" s="34">
        <v>325</v>
      </c>
    </row>
    <row r="344" spans="1:1">
      <c r="A344" s="34">
        <v>326</v>
      </c>
    </row>
    <row r="345" spans="1:1">
      <c r="A345" s="34">
        <v>327</v>
      </c>
    </row>
    <row r="346" spans="1:1">
      <c r="A346" s="34">
        <v>328</v>
      </c>
    </row>
    <row r="347" spans="1:1">
      <c r="A347" s="34">
        <v>329</v>
      </c>
    </row>
    <row r="348" spans="1:1">
      <c r="A348" s="34">
        <v>330</v>
      </c>
    </row>
    <row r="349" spans="1:1">
      <c r="A349" s="34">
        <v>331</v>
      </c>
    </row>
    <row r="350" spans="1:1">
      <c r="A350" s="34">
        <v>332</v>
      </c>
    </row>
    <row r="351" spans="1:1">
      <c r="A351" s="34">
        <v>333</v>
      </c>
    </row>
    <row r="352" spans="1:1">
      <c r="A352" s="34">
        <v>334</v>
      </c>
    </row>
    <row r="353" spans="1:1">
      <c r="A353" s="34">
        <v>335</v>
      </c>
    </row>
    <row r="354" spans="1:1">
      <c r="A354" s="34">
        <v>336</v>
      </c>
    </row>
    <row r="355" spans="1:1">
      <c r="A355" s="34">
        <v>337</v>
      </c>
    </row>
    <row r="356" spans="1:1">
      <c r="A356" s="34">
        <v>338</v>
      </c>
    </row>
    <row r="357" spans="1:1">
      <c r="A357" s="34">
        <v>339</v>
      </c>
    </row>
    <row r="358" spans="1:1">
      <c r="A358" s="34">
        <v>340</v>
      </c>
    </row>
    <row r="359" spans="1:1">
      <c r="A359" s="34">
        <v>341</v>
      </c>
    </row>
    <row r="360" spans="1:1">
      <c r="A360" s="34">
        <v>342</v>
      </c>
    </row>
    <row r="361" spans="1:1">
      <c r="A361" s="34">
        <v>343</v>
      </c>
    </row>
    <row r="362" spans="1:1">
      <c r="A362" s="34">
        <v>344</v>
      </c>
    </row>
    <row r="363" spans="1:1">
      <c r="A363" s="34">
        <v>345</v>
      </c>
    </row>
    <row r="364" spans="1:1">
      <c r="A364" s="34">
        <v>346</v>
      </c>
    </row>
    <row r="365" spans="1:1">
      <c r="A365" s="34">
        <v>347</v>
      </c>
    </row>
    <row r="366" spans="1:1">
      <c r="A366" s="34">
        <v>348</v>
      </c>
    </row>
    <row r="367" spans="1:1">
      <c r="A367" s="34">
        <v>349</v>
      </c>
    </row>
    <row r="368" spans="1:1">
      <c r="A368" s="34">
        <v>350</v>
      </c>
    </row>
    <row r="369" spans="1:1">
      <c r="A369" s="34">
        <v>351</v>
      </c>
    </row>
    <row r="370" spans="1:1">
      <c r="A370" s="34">
        <v>352</v>
      </c>
    </row>
    <row r="371" spans="1:1">
      <c r="A371" s="34">
        <v>353</v>
      </c>
    </row>
    <row r="372" spans="1:1">
      <c r="A372" s="34">
        <v>354</v>
      </c>
    </row>
    <row r="373" spans="1:1">
      <c r="A373" s="34">
        <v>355</v>
      </c>
    </row>
    <row r="374" spans="1:1">
      <c r="A374" s="34">
        <v>356</v>
      </c>
    </row>
    <row r="375" spans="1:1">
      <c r="A375" s="34">
        <v>357</v>
      </c>
    </row>
    <row r="376" spans="1:1">
      <c r="A376" s="34">
        <v>358</v>
      </c>
    </row>
    <row r="377" spans="1:1">
      <c r="A377" s="34">
        <v>359</v>
      </c>
    </row>
    <row r="378" spans="1:1">
      <c r="A378" s="34">
        <v>360</v>
      </c>
    </row>
    <row r="379" spans="1:1">
      <c r="A379" s="34">
        <v>361</v>
      </c>
    </row>
    <row r="380" spans="1:1">
      <c r="A380" s="34">
        <v>362</v>
      </c>
    </row>
    <row r="381" spans="1:1">
      <c r="A381" s="34">
        <v>363</v>
      </c>
    </row>
    <row r="382" spans="1:1">
      <c r="A382" s="34">
        <v>364</v>
      </c>
    </row>
    <row r="383" spans="1:1">
      <c r="A383" s="34">
        <v>365</v>
      </c>
    </row>
    <row r="384" spans="1:1">
      <c r="A384" s="34">
        <v>366</v>
      </c>
    </row>
    <row r="385" spans="1:1">
      <c r="A385" s="34">
        <v>367</v>
      </c>
    </row>
    <row r="386" spans="1:1">
      <c r="A386" s="34">
        <v>368</v>
      </c>
    </row>
    <row r="387" spans="1:1">
      <c r="A387" s="34">
        <v>369</v>
      </c>
    </row>
    <row r="388" spans="1:1">
      <c r="A388" s="34">
        <v>370</v>
      </c>
    </row>
    <row r="389" spans="1:1">
      <c r="A389" s="34">
        <v>371</v>
      </c>
    </row>
    <row r="390" spans="1:1">
      <c r="A390" s="34">
        <v>372</v>
      </c>
    </row>
    <row r="391" spans="1:1">
      <c r="A391" s="34">
        <v>373</v>
      </c>
    </row>
    <row r="392" spans="1:1">
      <c r="A392" s="34">
        <v>374</v>
      </c>
    </row>
    <row r="393" spans="1:1">
      <c r="A393" s="34">
        <v>375</v>
      </c>
    </row>
    <row r="394" spans="1:1">
      <c r="A394" s="34">
        <v>376</v>
      </c>
    </row>
    <row r="395" spans="1:1">
      <c r="A395" s="34">
        <v>377</v>
      </c>
    </row>
    <row r="396" spans="1:1">
      <c r="A396" s="34">
        <v>378</v>
      </c>
    </row>
    <row r="397" spans="1:1">
      <c r="A397" s="34">
        <v>379</v>
      </c>
    </row>
    <row r="398" spans="1:1">
      <c r="A398" s="34">
        <v>380</v>
      </c>
    </row>
    <row r="399" spans="1:1">
      <c r="A399" s="34">
        <v>381</v>
      </c>
    </row>
    <row r="400" spans="1:1">
      <c r="A400" s="34">
        <v>382</v>
      </c>
    </row>
    <row r="401" spans="1:1">
      <c r="A401" s="34">
        <v>383</v>
      </c>
    </row>
    <row r="402" spans="1:1">
      <c r="A402" s="34">
        <v>384</v>
      </c>
    </row>
    <row r="403" spans="1:1">
      <c r="A403" s="34">
        <v>385</v>
      </c>
    </row>
    <row r="404" spans="1:1">
      <c r="A404" s="34">
        <v>386</v>
      </c>
    </row>
    <row r="405" spans="1:1">
      <c r="A405" s="34">
        <v>387</v>
      </c>
    </row>
    <row r="406" spans="1:1">
      <c r="A406" s="34">
        <v>388</v>
      </c>
    </row>
    <row r="407" spans="1:1">
      <c r="A407" s="34">
        <v>389</v>
      </c>
    </row>
    <row r="408" spans="1:1">
      <c r="A408" s="34">
        <v>390</v>
      </c>
    </row>
    <row r="409" spans="1:1">
      <c r="A409" s="34">
        <v>391</v>
      </c>
    </row>
    <row r="410" spans="1:1">
      <c r="A410" s="34">
        <v>392</v>
      </c>
    </row>
    <row r="411" spans="1:1">
      <c r="A411" s="34">
        <v>393</v>
      </c>
    </row>
    <row r="412" spans="1:1">
      <c r="A412" s="34">
        <v>394</v>
      </c>
    </row>
    <row r="413" spans="1:1">
      <c r="A413" s="34">
        <v>395</v>
      </c>
    </row>
    <row r="414" spans="1:1">
      <c r="A414" s="34">
        <v>396</v>
      </c>
    </row>
    <row r="415" spans="1:1">
      <c r="A415" s="34">
        <v>397</v>
      </c>
    </row>
    <row r="416" spans="1:1">
      <c r="A416" s="34">
        <v>398</v>
      </c>
    </row>
    <row r="417" spans="1:1">
      <c r="A417" s="34">
        <v>399</v>
      </c>
    </row>
    <row r="418" spans="1:1">
      <c r="A418" s="34">
        <v>400</v>
      </c>
    </row>
    <row r="419" spans="1:1">
      <c r="A419" s="34">
        <v>401</v>
      </c>
    </row>
    <row r="420" spans="1:1">
      <c r="A420" s="34">
        <v>402</v>
      </c>
    </row>
    <row r="421" spans="1:1">
      <c r="A421" s="34">
        <v>403</v>
      </c>
    </row>
    <row r="422" spans="1:1">
      <c r="A422" s="34">
        <v>404</v>
      </c>
    </row>
    <row r="423" spans="1:1">
      <c r="A423" s="34">
        <v>405</v>
      </c>
    </row>
    <row r="424" spans="1:1">
      <c r="A424" s="34">
        <v>406</v>
      </c>
    </row>
    <row r="425" spans="1:1">
      <c r="A425" s="34">
        <v>407</v>
      </c>
    </row>
    <row r="426" spans="1:1">
      <c r="A426" s="34">
        <v>408</v>
      </c>
    </row>
    <row r="427" spans="1:1">
      <c r="A427" s="34">
        <v>409</v>
      </c>
    </row>
    <row r="428" spans="1:1">
      <c r="A428" s="34">
        <v>410</v>
      </c>
    </row>
    <row r="429" spans="1:1">
      <c r="A429" s="34">
        <v>411</v>
      </c>
    </row>
    <row r="430" spans="1:1">
      <c r="A430" s="34">
        <v>412</v>
      </c>
    </row>
    <row r="431" spans="1:1">
      <c r="A431" s="34">
        <v>413</v>
      </c>
    </row>
    <row r="432" spans="1:1">
      <c r="A432" s="34">
        <v>414</v>
      </c>
    </row>
    <row r="433" spans="1:1">
      <c r="A433" s="34">
        <v>415</v>
      </c>
    </row>
    <row r="434" spans="1:1">
      <c r="A434" s="34">
        <v>416</v>
      </c>
    </row>
    <row r="435" spans="1:1">
      <c r="A435" s="34">
        <v>417</v>
      </c>
    </row>
    <row r="436" spans="1:1">
      <c r="A436" s="34">
        <v>418</v>
      </c>
    </row>
    <row r="437" spans="1:1">
      <c r="A437" s="34">
        <v>419</v>
      </c>
    </row>
    <row r="438" spans="1:1">
      <c r="A438" s="34">
        <v>420</v>
      </c>
    </row>
    <row r="439" spans="1:1">
      <c r="A439" s="34">
        <v>421</v>
      </c>
    </row>
    <row r="440" spans="1:1">
      <c r="A440" s="34">
        <v>422</v>
      </c>
    </row>
    <row r="441" spans="1:1">
      <c r="A441" s="34">
        <v>423</v>
      </c>
    </row>
    <row r="442" spans="1:1">
      <c r="A442" s="34">
        <v>424</v>
      </c>
    </row>
    <row r="443" spans="1:1">
      <c r="A443" s="34">
        <v>425</v>
      </c>
    </row>
    <row r="444" spans="1:1">
      <c r="A444" s="34">
        <v>426</v>
      </c>
    </row>
    <row r="445" spans="1:1">
      <c r="A445" s="34">
        <v>427</v>
      </c>
    </row>
    <row r="446" spans="1:1">
      <c r="A446" s="34">
        <v>428</v>
      </c>
    </row>
    <row r="447" spans="1:1">
      <c r="A447" s="34">
        <v>429</v>
      </c>
    </row>
    <row r="448" spans="1:1">
      <c r="A448" s="34">
        <v>430</v>
      </c>
    </row>
    <row r="449" spans="1:1">
      <c r="A449" s="34">
        <v>431</v>
      </c>
    </row>
    <row r="450" spans="1:1">
      <c r="A450" s="34">
        <v>432</v>
      </c>
    </row>
    <row r="451" spans="1:1">
      <c r="A451" s="34">
        <v>433</v>
      </c>
    </row>
    <row r="452" spans="1:1">
      <c r="A452" s="34">
        <v>434</v>
      </c>
    </row>
    <row r="453" spans="1:1">
      <c r="A453" s="34">
        <v>435</v>
      </c>
    </row>
    <row r="454" spans="1:1">
      <c r="A454" s="34">
        <v>436</v>
      </c>
    </row>
    <row r="455" spans="1:1">
      <c r="A455" s="34">
        <v>437</v>
      </c>
    </row>
    <row r="456" spans="1:1">
      <c r="A456" s="34">
        <v>438</v>
      </c>
    </row>
    <row r="457" spans="1:1">
      <c r="A457" s="34">
        <v>439</v>
      </c>
    </row>
    <row r="458" spans="1:1">
      <c r="A458" s="34">
        <v>440</v>
      </c>
    </row>
    <row r="459" spans="1:1">
      <c r="A459" s="34">
        <v>441</v>
      </c>
    </row>
    <row r="460" spans="1:1">
      <c r="A460" s="34">
        <v>442</v>
      </c>
    </row>
    <row r="461" spans="1:1">
      <c r="A461" s="34">
        <v>443</v>
      </c>
    </row>
    <row r="462" spans="1:1">
      <c r="A462" s="34">
        <v>444</v>
      </c>
    </row>
    <row r="463" spans="1:1">
      <c r="A463" s="34">
        <v>445</v>
      </c>
    </row>
    <row r="464" spans="1:1">
      <c r="A464" s="34">
        <v>446</v>
      </c>
    </row>
    <row r="465" spans="1:1">
      <c r="A465" s="34">
        <v>447</v>
      </c>
    </row>
    <row r="466" spans="1:1">
      <c r="A466" s="34">
        <v>448</v>
      </c>
    </row>
    <row r="467" spans="1:1">
      <c r="A467" s="34">
        <v>449</v>
      </c>
    </row>
    <row r="468" spans="1:1">
      <c r="A468" s="34">
        <v>450</v>
      </c>
    </row>
    <row r="469" spans="1:1">
      <c r="A469" s="34">
        <v>451</v>
      </c>
    </row>
    <row r="470" spans="1:1">
      <c r="A470" s="34">
        <v>452</v>
      </c>
    </row>
    <row r="471" spans="1:1">
      <c r="A471" s="34">
        <v>453</v>
      </c>
    </row>
    <row r="472" spans="1:1">
      <c r="A472" s="34">
        <v>454</v>
      </c>
    </row>
    <row r="473" spans="1:1">
      <c r="A473" s="34">
        <v>455</v>
      </c>
    </row>
    <row r="474" spans="1:1">
      <c r="A474" s="34">
        <v>456</v>
      </c>
    </row>
    <row r="475" spans="1:1">
      <c r="A475" s="34">
        <v>457</v>
      </c>
    </row>
    <row r="476" spans="1:1">
      <c r="A476" s="34">
        <v>458</v>
      </c>
    </row>
    <row r="477" spans="1:1">
      <c r="A477" s="34">
        <v>459</v>
      </c>
    </row>
    <row r="478" spans="1:1">
      <c r="A478" s="34">
        <v>460</v>
      </c>
    </row>
    <row r="479" spans="1:1">
      <c r="A479" s="34">
        <v>461</v>
      </c>
    </row>
    <row r="480" spans="1:1">
      <c r="A480" s="34">
        <v>462</v>
      </c>
    </row>
    <row r="481" spans="1:1">
      <c r="A481" s="34">
        <v>463</v>
      </c>
    </row>
    <row r="482" spans="1:1">
      <c r="A482" s="34">
        <v>464</v>
      </c>
    </row>
    <row r="483" spans="1:1">
      <c r="A483" s="34">
        <v>465</v>
      </c>
    </row>
    <row r="484" spans="1:1">
      <c r="A484" s="34">
        <v>466</v>
      </c>
    </row>
    <row r="485" spans="1:1">
      <c r="A485" s="34">
        <v>467</v>
      </c>
    </row>
    <row r="486" spans="1:1">
      <c r="A486" s="34">
        <v>468</v>
      </c>
    </row>
    <row r="487" spans="1:1">
      <c r="A487" s="34">
        <v>469</v>
      </c>
    </row>
    <row r="488" spans="1:1">
      <c r="A488" s="34">
        <v>470</v>
      </c>
    </row>
    <row r="489" spans="1:1">
      <c r="A489" s="34">
        <v>471</v>
      </c>
    </row>
    <row r="490" spans="1:1">
      <c r="A490" s="34">
        <v>472</v>
      </c>
    </row>
    <row r="491" spans="1:1">
      <c r="A491" s="34">
        <v>473</v>
      </c>
    </row>
    <row r="492" spans="1:1">
      <c r="A492" s="34">
        <v>474</v>
      </c>
    </row>
    <row r="493" spans="1:1">
      <c r="A493" s="34">
        <v>475</v>
      </c>
    </row>
    <row r="494" spans="1:1">
      <c r="A494" s="34">
        <v>476</v>
      </c>
    </row>
    <row r="495" spans="1:1">
      <c r="A495" s="34">
        <v>477</v>
      </c>
    </row>
    <row r="496" spans="1:1">
      <c r="A496" s="34">
        <v>478</v>
      </c>
    </row>
    <row r="497" spans="1:1">
      <c r="A497" s="34">
        <v>479</v>
      </c>
    </row>
    <row r="498" spans="1:1">
      <c r="A498" s="34">
        <v>480</v>
      </c>
    </row>
    <row r="499" spans="1:1">
      <c r="A499" s="34">
        <v>481</v>
      </c>
    </row>
    <row r="500" spans="1:1">
      <c r="A500" s="34">
        <v>482</v>
      </c>
    </row>
    <row r="501" spans="1:1">
      <c r="A501" s="34">
        <v>483</v>
      </c>
    </row>
    <row r="502" spans="1:1">
      <c r="A502" s="34">
        <v>484</v>
      </c>
    </row>
    <row r="503" spans="1:1">
      <c r="A503" s="34">
        <v>485</v>
      </c>
    </row>
    <row r="504" spans="1:1">
      <c r="A504" s="34">
        <v>486</v>
      </c>
    </row>
    <row r="505" spans="1:1">
      <c r="A505" s="34">
        <v>487</v>
      </c>
    </row>
    <row r="506" spans="1:1">
      <c r="A506" s="34">
        <v>488</v>
      </c>
    </row>
    <row r="507" spans="1:1">
      <c r="A507" s="34">
        <v>489</v>
      </c>
    </row>
    <row r="508" spans="1:1">
      <c r="A508" s="34">
        <v>490</v>
      </c>
    </row>
    <row r="509" spans="1:1">
      <c r="A509" s="34">
        <v>491</v>
      </c>
    </row>
    <row r="510" spans="1:1">
      <c r="A510" s="34">
        <v>492</v>
      </c>
    </row>
    <row r="511" spans="1:1">
      <c r="A511" s="34">
        <v>493</v>
      </c>
    </row>
    <row r="512" spans="1:1">
      <c r="A512" s="34">
        <v>494</v>
      </c>
    </row>
    <row r="513" spans="1:1">
      <c r="A513" s="34">
        <v>495</v>
      </c>
    </row>
    <row r="514" spans="1:1">
      <c r="A514" s="34">
        <v>496</v>
      </c>
    </row>
    <row r="515" spans="1:1">
      <c r="A515" s="34">
        <v>497</v>
      </c>
    </row>
    <row r="516" spans="1:1">
      <c r="A516" s="34">
        <v>498</v>
      </c>
    </row>
    <row r="517" spans="1:1">
      <c r="A517" s="34">
        <v>499</v>
      </c>
    </row>
    <row r="518" spans="1:1">
      <c r="A518" s="34">
        <v>500</v>
      </c>
    </row>
    <row r="519" spans="1:1">
      <c r="A519" s="34">
        <v>501</v>
      </c>
    </row>
    <row r="520" spans="1:1">
      <c r="A520" s="34">
        <v>502</v>
      </c>
    </row>
    <row r="521" spans="1:1">
      <c r="A521" s="34">
        <v>503</v>
      </c>
    </row>
    <row r="522" spans="1:1">
      <c r="A522" s="34">
        <v>504</v>
      </c>
    </row>
    <row r="523" spans="1:1">
      <c r="A523" s="34">
        <v>505</v>
      </c>
    </row>
    <row r="524" spans="1:1">
      <c r="A524" s="34">
        <v>506</v>
      </c>
    </row>
    <row r="525" spans="1:1">
      <c r="A525" s="34">
        <v>507</v>
      </c>
    </row>
    <row r="526" spans="1:1">
      <c r="A526" s="34">
        <v>508</v>
      </c>
    </row>
    <row r="527" spans="1:1">
      <c r="A527" s="34">
        <v>509</v>
      </c>
    </row>
    <row r="528" spans="1:1">
      <c r="A528" s="34">
        <v>510</v>
      </c>
    </row>
    <row r="529" spans="1:1">
      <c r="A529" s="34">
        <v>511</v>
      </c>
    </row>
    <row r="530" spans="1:1">
      <c r="A530" s="34">
        <v>512</v>
      </c>
    </row>
    <row r="531" spans="1:1">
      <c r="A531" s="34">
        <v>513</v>
      </c>
    </row>
    <row r="532" spans="1:1">
      <c r="A532" s="34">
        <v>514</v>
      </c>
    </row>
    <row r="533" spans="1:1">
      <c r="A533" s="34">
        <v>515</v>
      </c>
    </row>
    <row r="534" spans="1:1">
      <c r="A534" s="34">
        <v>516</v>
      </c>
    </row>
    <row r="535" spans="1:1">
      <c r="A535" s="34">
        <v>517</v>
      </c>
    </row>
    <row r="536" spans="1:1">
      <c r="A536" s="34">
        <v>518</v>
      </c>
    </row>
    <row r="537" spans="1:1">
      <c r="A537" s="34">
        <v>519</v>
      </c>
    </row>
    <row r="538" spans="1:1">
      <c r="A538" s="34">
        <v>520</v>
      </c>
    </row>
    <row r="539" spans="1:1">
      <c r="A539" s="34">
        <v>521</v>
      </c>
    </row>
    <row r="540" spans="1:1">
      <c r="A540" s="34">
        <v>522</v>
      </c>
    </row>
    <row r="541" spans="1:1">
      <c r="A541" s="34">
        <v>523</v>
      </c>
    </row>
    <row r="542" spans="1:1">
      <c r="A542" s="34">
        <v>524</v>
      </c>
    </row>
    <row r="543" spans="1:1">
      <c r="A543" s="34">
        <v>525</v>
      </c>
    </row>
    <row r="544" spans="1:1">
      <c r="A544" s="34">
        <v>526</v>
      </c>
    </row>
    <row r="545" spans="1:1">
      <c r="A545" s="34">
        <v>527</v>
      </c>
    </row>
    <row r="546" spans="1:1">
      <c r="A546" s="34">
        <v>528</v>
      </c>
    </row>
    <row r="547" spans="1:1">
      <c r="A547" s="34">
        <v>529</v>
      </c>
    </row>
    <row r="548" spans="1:1">
      <c r="A548" s="34">
        <v>530</v>
      </c>
    </row>
    <row r="549" spans="1:1">
      <c r="A549" s="34">
        <v>531</v>
      </c>
    </row>
    <row r="550" spans="1:1">
      <c r="A550" s="34">
        <v>532</v>
      </c>
    </row>
    <row r="551" spans="1:1">
      <c r="A551" s="34">
        <v>533</v>
      </c>
    </row>
    <row r="552" spans="1:1">
      <c r="A552" s="34">
        <v>534</v>
      </c>
    </row>
    <row r="553" spans="1:1">
      <c r="A553" s="34">
        <v>535</v>
      </c>
    </row>
    <row r="554" spans="1:1">
      <c r="A554" s="34">
        <v>536</v>
      </c>
    </row>
    <row r="555" spans="1:1">
      <c r="A555" s="34">
        <v>537</v>
      </c>
    </row>
    <row r="556" spans="1:1">
      <c r="A556" s="34">
        <v>538</v>
      </c>
    </row>
    <row r="557" spans="1:1">
      <c r="A557" s="34">
        <v>539</v>
      </c>
    </row>
    <row r="558" spans="1:1">
      <c r="A558" s="34">
        <v>540</v>
      </c>
    </row>
    <row r="559" spans="1:1">
      <c r="A559" s="34">
        <v>541</v>
      </c>
    </row>
    <row r="560" spans="1:1">
      <c r="A560" s="34">
        <v>542</v>
      </c>
    </row>
    <row r="561" spans="1:1">
      <c r="A561" s="34">
        <v>543</v>
      </c>
    </row>
    <row r="562" spans="1:1">
      <c r="A562" s="34">
        <v>544</v>
      </c>
    </row>
    <row r="563" spans="1:1">
      <c r="A563" s="34">
        <v>545</v>
      </c>
    </row>
    <row r="564" spans="1:1">
      <c r="A564" s="34">
        <v>546</v>
      </c>
    </row>
    <row r="565" spans="1:1">
      <c r="A565" s="34">
        <v>547</v>
      </c>
    </row>
    <row r="566" spans="1:1">
      <c r="A566" s="34">
        <v>548</v>
      </c>
    </row>
    <row r="567" spans="1:1">
      <c r="A567" s="34">
        <v>549</v>
      </c>
    </row>
    <row r="568" spans="1:1">
      <c r="A568" s="34">
        <v>550</v>
      </c>
    </row>
    <row r="569" spans="1:1">
      <c r="A569" s="34">
        <v>551</v>
      </c>
    </row>
    <row r="570" spans="1:1">
      <c r="A570" s="34">
        <v>552</v>
      </c>
    </row>
    <row r="571" spans="1:1">
      <c r="A571" s="34">
        <v>553</v>
      </c>
    </row>
    <row r="572" spans="1:1">
      <c r="A572" s="34">
        <v>554</v>
      </c>
    </row>
    <row r="573" spans="1:1">
      <c r="A573" s="34">
        <v>555</v>
      </c>
    </row>
    <row r="574" spans="1:1">
      <c r="A574" s="34">
        <v>556</v>
      </c>
    </row>
    <row r="575" spans="1:1">
      <c r="A575" s="34">
        <v>557</v>
      </c>
    </row>
    <row r="576" spans="1:1">
      <c r="A576" s="34">
        <v>558</v>
      </c>
    </row>
    <row r="577" spans="1:1">
      <c r="A577" s="34">
        <v>559</v>
      </c>
    </row>
    <row r="578" spans="1:1">
      <c r="A578" s="34">
        <v>560</v>
      </c>
    </row>
    <row r="579" spans="1:1">
      <c r="A579" s="34">
        <v>561</v>
      </c>
    </row>
    <row r="580" spans="1:1">
      <c r="A580" s="34">
        <v>562</v>
      </c>
    </row>
    <row r="581" spans="1:1">
      <c r="A581" s="34">
        <v>563</v>
      </c>
    </row>
    <row r="582" spans="1:1">
      <c r="A582" s="34">
        <v>564</v>
      </c>
    </row>
    <row r="583" spans="1:1">
      <c r="A583" s="34">
        <v>565</v>
      </c>
    </row>
    <row r="584" spans="1:1">
      <c r="A584" s="34">
        <v>566</v>
      </c>
    </row>
    <row r="585" spans="1:1">
      <c r="A585" s="34">
        <v>567</v>
      </c>
    </row>
    <row r="586" spans="1:1">
      <c r="A586" s="34">
        <v>568</v>
      </c>
    </row>
    <row r="587" spans="1:1">
      <c r="A587" s="34">
        <v>569</v>
      </c>
    </row>
    <row r="588" spans="1:1">
      <c r="A588" s="34">
        <v>570</v>
      </c>
    </row>
    <row r="589" spans="1:1">
      <c r="A589" s="34">
        <v>571</v>
      </c>
    </row>
    <row r="590" spans="1:1">
      <c r="A590" s="34">
        <v>572</v>
      </c>
    </row>
    <row r="591" spans="1:1">
      <c r="A591" s="34">
        <v>573</v>
      </c>
    </row>
    <row r="592" spans="1:1">
      <c r="A592" s="34">
        <v>574</v>
      </c>
    </row>
    <row r="593" spans="1:1">
      <c r="A593" s="34">
        <v>575</v>
      </c>
    </row>
    <row r="594" spans="1:1">
      <c r="A594" s="34">
        <v>576</v>
      </c>
    </row>
    <row r="595" spans="1:1">
      <c r="A595" s="34">
        <v>577</v>
      </c>
    </row>
    <row r="596" spans="1:1">
      <c r="A596" s="34">
        <v>578</v>
      </c>
    </row>
    <row r="597" spans="1:1">
      <c r="A597" s="34">
        <v>579</v>
      </c>
    </row>
    <row r="598" spans="1:1">
      <c r="A598" s="34">
        <v>580</v>
      </c>
    </row>
    <row r="599" spans="1:1">
      <c r="A599" s="34">
        <v>581</v>
      </c>
    </row>
    <row r="600" spans="1:1">
      <c r="A600" s="34">
        <v>582</v>
      </c>
    </row>
    <row r="601" spans="1:1">
      <c r="A601" s="34">
        <v>583</v>
      </c>
    </row>
    <row r="602" spans="1:1">
      <c r="A602" s="34">
        <v>584</v>
      </c>
    </row>
    <row r="603" spans="1:1">
      <c r="A603" s="34">
        <v>585</v>
      </c>
    </row>
    <row r="604" spans="1:1">
      <c r="A604" s="34">
        <v>586</v>
      </c>
    </row>
    <row r="605" spans="1:1">
      <c r="A605" s="34">
        <v>587</v>
      </c>
    </row>
    <row r="606" spans="1:1">
      <c r="A606" s="34">
        <v>588</v>
      </c>
    </row>
    <row r="607" spans="1:1">
      <c r="A607" s="34">
        <v>589</v>
      </c>
    </row>
    <row r="608" spans="1:1">
      <c r="A608" s="34">
        <v>590</v>
      </c>
    </row>
    <row r="609" spans="1:1">
      <c r="A609" s="34">
        <v>591</v>
      </c>
    </row>
    <row r="610" spans="1:1">
      <c r="A610" s="34">
        <v>592</v>
      </c>
    </row>
    <row r="611" spans="1:1">
      <c r="A611" s="34">
        <v>593</v>
      </c>
    </row>
    <row r="612" spans="1:1">
      <c r="A612" s="34">
        <v>594</v>
      </c>
    </row>
    <row r="613" spans="1:1">
      <c r="A613" s="34">
        <v>595</v>
      </c>
    </row>
    <row r="614" spans="1:1">
      <c r="A614" s="34">
        <v>596</v>
      </c>
    </row>
    <row r="615" spans="1:1">
      <c r="A615" s="34">
        <v>597</v>
      </c>
    </row>
    <row r="616" spans="1:1">
      <c r="A616" s="34">
        <v>598</v>
      </c>
    </row>
    <row r="617" spans="1:1">
      <c r="A617" s="34">
        <v>599</v>
      </c>
    </row>
    <row r="618" spans="1:1">
      <c r="A618" s="34">
        <v>600</v>
      </c>
    </row>
    <row r="619" spans="1:1">
      <c r="A619" s="34">
        <v>601</v>
      </c>
    </row>
    <row r="620" spans="1:1">
      <c r="A620" s="34">
        <v>602</v>
      </c>
    </row>
    <row r="621" spans="1:1">
      <c r="A621" s="34">
        <v>603</v>
      </c>
    </row>
    <row r="622" spans="1:1">
      <c r="A622" s="34">
        <v>604</v>
      </c>
    </row>
    <row r="623" spans="1:1">
      <c r="A623" s="34">
        <v>605</v>
      </c>
    </row>
    <row r="624" spans="1:1">
      <c r="A624" s="34">
        <v>606</v>
      </c>
    </row>
    <row r="625" spans="1:1">
      <c r="A625" s="34">
        <v>607</v>
      </c>
    </row>
    <row r="626" spans="1:1">
      <c r="A626" s="34">
        <v>608</v>
      </c>
    </row>
    <row r="627" spans="1:1">
      <c r="A627" s="34">
        <v>609</v>
      </c>
    </row>
    <row r="628" spans="1:1">
      <c r="A628" s="34">
        <v>610</v>
      </c>
    </row>
    <row r="629" spans="1:1">
      <c r="A629" s="34">
        <v>611</v>
      </c>
    </row>
    <row r="630" spans="1:1">
      <c r="A630" s="34">
        <v>612</v>
      </c>
    </row>
    <row r="631" spans="1:1">
      <c r="A631" s="34">
        <v>613</v>
      </c>
    </row>
    <row r="632" spans="1:1">
      <c r="A632" s="34">
        <v>614</v>
      </c>
    </row>
    <row r="633" spans="1:1">
      <c r="A633" s="34">
        <v>615</v>
      </c>
    </row>
    <row r="634" spans="1:1">
      <c r="A634" s="34">
        <v>616</v>
      </c>
    </row>
    <row r="635" spans="1:1">
      <c r="A635" s="34">
        <v>617</v>
      </c>
    </row>
    <row r="636" spans="1:1">
      <c r="A636" s="34">
        <v>618</v>
      </c>
    </row>
    <row r="637" spans="1:1">
      <c r="A637" s="34">
        <v>619</v>
      </c>
    </row>
    <row r="638" spans="1:1">
      <c r="A638" s="34">
        <v>620</v>
      </c>
    </row>
    <row r="639" spans="1:1">
      <c r="A639" s="34">
        <v>621</v>
      </c>
    </row>
    <row r="640" spans="1:1">
      <c r="A640" s="34">
        <v>622</v>
      </c>
    </row>
    <row r="641" spans="1:1">
      <c r="A641" s="34">
        <v>623</v>
      </c>
    </row>
    <row r="642" spans="1:1">
      <c r="A642" s="34">
        <v>624</v>
      </c>
    </row>
    <row r="643" spans="1:1">
      <c r="A643" s="34">
        <v>625</v>
      </c>
    </row>
    <row r="644" spans="1:1">
      <c r="A644" s="34">
        <v>626</v>
      </c>
    </row>
    <row r="645" spans="1:1">
      <c r="A645" s="34">
        <v>627</v>
      </c>
    </row>
    <row r="646" spans="1:1">
      <c r="A646" s="34">
        <v>628</v>
      </c>
    </row>
    <row r="647" spans="1:1">
      <c r="A647" s="34">
        <v>629</v>
      </c>
    </row>
    <row r="648" spans="1:1">
      <c r="A648" s="34">
        <v>630</v>
      </c>
    </row>
    <row r="649" spans="1:1">
      <c r="A649" s="34">
        <v>631</v>
      </c>
    </row>
    <row r="650" spans="1:1">
      <c r="A650" s="34">
        <v>632</v>
      </c>
    </row>
    <row r="651" spans="1:1">
      <c r="A651" s="34">
        <v>633</v>
      </c>
    </row>
    <row r="652" spans="1:1">
      <c r="A652" s="34">
        <v>634</v>
      </c>
    </row>
    <row r="653" spans="1:1">
      <c r="A653" s="34">
        <v>635</v>
      </c>
    </row>
    <row r="654" spans="1:1">
      <c r="A654" s="34">
        <v>636</v>
      </c>
    </row>
    <row r="655" spans="1:1">
      <c r="A655" s="34">
        <v>637</v>
      </c>
    </row>
    <row r="656" spans="1:1">
      <c r="A656" s="34">
        <v>638</v>
      </c>
    </row>
    <row r="657" spans="1:1">
      <c r="A657" s="34">
        <v>639</v>
      </c>
    </row>
    <row r="658" spans="1:1">
      <c r="A658" s="34">
        <v>640</v>
      </c>
    </row>
    <row r="659" spans="1:1">
      <c r="A659" s="34">
        <v>641</v>
      </c>
    </row>
    <row r="660" spans="1:1">
      <c r="A660" s="34">
        <v>642</v>
      </c>
    </row>
    <row r="661" spans="1:1">
      <c r="A661" s="34">
        <v>643</v>
      </c>
    </row>
    <row r="662" spans="1:1">
      <c r="A662" s="34">
        <v>644</v>
      </c>
    </row>
    <row r="663" spans="1:1">
      <c r="A663" s="34">
        <v>645</v>
      </c>
    </row>
    <row r="664" spans="1:1">
      <c r="A664" s="34">
        <v>646</v>
      </c>
    </row>
    <row r="665" spans="1:1">
      <c r="A665" s="34">
        <v>647</v>
      </c>
    </row>
    <row r="666" spans="1:1">
      <c r="A666" s="34">
        <v>648</v>
      </c>
    </row>
    <row r="667" spans="1:1">
      <c r="A667" s="34">
        <v>649</v>
      </c>
    </row>
    <row r="668" spans="1:1">
      <c r="A668" s="34">
        <v>650</v>
      </c>
    </row>
    <row r="669" spans="1:1">
      <c r="A669" s="34">
        <v>651</v>
      </c>
    </row>
    <row r="670" spans="1:1">
      <c r="A670" s="34">
        <v>652</v>
      </c>
    </row>
    <row r="671" spans="1:1">
      <c r="A671" s="34">
        <v>653</v>
      </c>
    </row>
    <row r="672" spans="1:1">
      <c r="A672" s="34">
        <v>654</v>
      </c>
    </row>
    <row r="673" spans="1:1">
      <c r="A673" s="34">
        <v>655</v>
      </c>
    </row>
    <row r="674" spans="1:1">
      <c r="A674" s="34">
        <v>656</v>
      </c>
    </row>
    <row r="675" spans="1:1">
      <c r="A675" s="34">
        <v>657</v>
      </c>
    </row>
    <row r="676" spans="1:1">
      <c r="A676" s="34">
        <v>658</v>
      </c>
    </row>
    <row r="677" spans="1:1">
      <c r="A677" s="34">
        <v>659</v>
      </c>
    </row>
    <row r="678" spans="1:1">
      <c r="A678" s="34">
        <v>660</v>
      </c>
    </row>
    <row r="679" spans="1:1">
      <c r="A679" s="34">
        <v>661</v>
      </c>
    </row>
    <row r="680" spans="1:1">
      <c r="A680" s="34">
        <v>662</v>
      </c>
    </row>
    <row r="681" spans="1:1">
      <c r="A681" s="34">
        <v>663</v>
      </c>
    </row>
    <row r="682" spans="1:1">
      <c r="A682" s="34">
        <v>664</v>
      </c>
    </row>
    <row r="683" spans="1:1">
      <c r="A683" s="34">
        <v>665</v>
      </c>
    </row>
    <row r="684" spans="1:1">
      <c r="A684" s="34">
        <v>666</v>
      </c>
    </row>
    <row r="685" spans="1:1">
      <c r="A685" s="34">
        <v>667</v>
      </c>
    </row>
    <row r="686" spans="1:1">
      <c r="A686" s="34">
        <v>668</v>
      </c>
    </row>
    <row r="687" spans="1:1">
      <c r="A687" s="34">
        <v>669</v>
      </c>
    </row>
    <row r="688" spans="1:1">
      <c r="A688" s="34">
        <v>670</v>
      </c>
    </row>
    <row r="689" spans="1:1">
      <c r="A689" s="34">
        <v>671</v>
      </c>
    </row>
    <row r="690" spans="1:1">
      <c r="A690" s="34">
        <v>672</v>
      </c>
    </row>
    <row r="691" spans="1:1">
      <c r="A691" s="34">
        <v>673</v>
      </c>
    </row>
    <row r="692" spans="1:1">
      <c r="A692" s="34">
        <v>674</v>
      </c>
    </row>
    <row r="693" spans="1:1">
      <c r="A693" s="34">
        <v>675</v>
      </c>
    </row>
    <row r="694" spans="1:1">
      <c r="A694" s="34">
        <v>676</v>
      </c>
    </row>
    <row r="695" spans="1:1">
      <c r="A695" s="34">
        <v>677</v>
      </c>
    </row>
    <row r="696" spans="1:1">
      <c r="A696" s="34">
        <v>678</v>
      </c>
    </row>
    <row r="697" spans="1:1">
      <c r="A697" s="34">
        <v>679</v>
      </c>
    </row>
    <row r="698" spans="1:1">
      <c r="A698" s="34">
        <v>680</v>
      </c>
    </row>
    <row r="699" spans="1:1">
      <c r="A699" s="34">
        <v>681</v>
      </c>
    </row>
    <row r="700" spans="1:1">
      <c r="A700" s="34">
        <v>682</v>
      </c>
    </row>
    <row r="701" spans="1:1">
      <c r="A701" s="34">
        <v>683</v>
      </c>
    </row>
    <row r="702" spans="1:1">
      <c r="A702" s="34">
        <v>684</v>
      </c>
    </row>
    <row r="703" spans="1:1">
      <c r="A703" s="34">
        <v>685</v>
      </c>
    </row>
    <row r="704" spans="1:1">
      <c r="A704" s="34">
        <v>686</v>
      </c>
    </row>
    <row r="705" spans="1:1">
      <c r="A705" s="34">
        <v>687</v>
      </c>
    </row>
    <row r="706" spans="1:1">
      <c r="A706" s="34">
        <v>688</v>
      </c>
    </row>
    <row r="707" spans="1:1">
      <c r="A707" s="34">
        <v>689</v>
      </c>
    </row>
    <row r="708" spans="1:1">
      <c r="A708" s="34">
        <v>690</v>
      </c>
    </row>
    <row r="709" spans="1:1">
      <c r="A709" s="34">
        <v>691</v>
      </c>
    </row>
    <row r="710" spans="1:1">
      <c r="A710" s="34">
        <v>692</v>
      </c>
    </row>
    <row r="711" spans="1:1">
      <c r="A711" s="34">
        <v>693</v>
      </c>
    </row>
    <row r="712" spans="1:1">
      <c r="A712" s="34">
        <v>694</v>
      </c>
    </row>
    <row r="713" spans="1:1">
      <c r="A713" s="34">
        <v>695</v>
      </c>
    </row>
    <row r="714" spans="1:1">
      <c r="A714" s="34">
        <v>696</v>
      </c>
    </row>
    <row r="715" spans="1:1">
      <c r="A715" s="34">
        <v>697</v>
      </c>
    </row>
    <row r="716" spans="1:1">
      <c r="A716" s="34">
        <v>698</v>
      </c>
    </row>
    <row r="717" spans="1:1">
      <c r="A717" s="34">
        <v>699</v>
      </c>
    </row>
    <row r="718" spans="1:1">
      <c r="A718" s="34">
        <v>700</v>
      </c>
    </row>
    <row r="719" spans="1:1">
      <c r="A719" s="34">
        <v>701</v>
      </c>
    </row>
    <row r="720" spans="1:1">
      <c r="A720" s="34">
        <v>702</v>
      </c>
    </row>
    <row r="721" spans="1:1">
      <c r="A721" s="34">
        <v>703</v>
      </c>
    </row>
    <row r="722" spans="1:1">
      <c r="A722" s="34">
        <v>704</v>
      </c>
    </row>
    <row r="723" spans="1:1">
      <c r="A723" s="34">
        <v>705</v>
      </c>
    </row>
    <row r="724" spans="1:1">
      <c r="A724" s="34">
        <v>706</v>
      </c>
    </row>
    <row r="725" spans="1:1">
      <c r="A725" s="34">
        <v>707</v>
      </c>
    </row>
    <row r="726" spans="1:1">
      <c r="A726" s="34">
        <v>708</v>
      </c>
    </row>
    <row r="727" spans="1:1">
      <c r="A727" s="34">
        <v>709</v>
      </c>
    </row>
    <row r="728" spans="1:1">
      <c r="A728" s="34">
        <v>710</v>
      </c>
    </row>
    <row r="729" spans="1:1">
      <c r="A729" s="34">
        <v>711</v>
      </c>
    </row>
    <row r="730" spans="1:1">
      <c r="A730" s="34">
        <v>712</v>
      </c>
    </row>
    <row r="731" spans="1:1">
      <c r="A731" s="34">
        <v>713</v>
      </c>
    </row>
    <row r="732" spans="1:1">
      <c r="A732" s="34">
        <v>714</v>
      </c>
    </row>
    <row r="733" spans="1:1">
      <c r="A733" s="34">
        <v>715</v>
      </c>
    </row>
    <row r="734" spans="1:1">
      <c r="A734" s="34">
        <v>716</v>
      </c>
    </row>
    <row r="735" spans="1:1">
      <c r="A735" s="34">
        <v>717</v>
      </c>
    </row>
    <row r="736" spans="1:1">
      <c r="A736" s="34">
        <v>718</v>
      </c>
    </row>
    <row r="737" spans="1:1">
      <c r="A737" s="34">
        <v>719</v>
      </c>
    </row>
    <row r="738" spans="1:1">
      <c r="A738" s="34">
        <v>720</v>
      </c>
    </row>
    <row r="739" spans="1:1">
      <c r="A739" s="34">
        <v>721</v>
      </c>
    </row>
    <row r="740" spans="1:1">
      <c r="A740" s="34">
        <v>722</v>
      </c>
    </row>
    <row r="741" spans="1:1">
      <c r="A741" s="34">
        <v>723</v>
      </c>
    </row>
    <row r="742" spans="1:1">
      <c r="A742" s="34">
        <v>724</v>
      </c>
    </row>
    <row r="743" spans="1:1">
      <c r="A743" s="34">
        <v>725</v>
      </c>
    </row>
    <row r="744" spans="1:1">
      <c r="A744" s="34">
        <v>726</v>
      </c>
    </row>
    <row r="745" spans="1:1">
      <c r="A745" s="34">
        <v>727</v>
      </c>
    </row>
    <row r="746" spans="1:1">
      <c r="A746" s="34">
        <v>728</v>
      </c>
    </row>
    <row r="747" spans="1:1">
      <c r="A747" s="34">
        <v>729</v>
      </c>
    </row>
    <row r="748" spans="1:1">
      <c r="A748" s="34">
        <v>730</v>
      </c>
    </row>
    <row r="749" spans="1:1">
      <c r="A749" s="34">
        <v>731</v>
      </c>
    </row>
    <row r="750" spans="1:1">
      <c r="A750" s="34">
        <v>732</v>
      </c>
    </row>
    <row r="751" spans="1:1">
      <c r="A751" s="34">
        <v>733</v>
      </c>
    </row>
    <row r="752" spans="1:1">
      <c r="A752" s="34">
        <v>734</v>
      </c>
    </row>
    <row r="753" spans="1:1">
      <c r="A753" s="34">
        <v>735</v>
      </c>
    </row>
    <row r="754" spans="1:1">
      <c r="A754" s="34">
        <v>736</v>
      </c>
    </row>
    <row r="755" spans="1:1">
      <c r="A755" s="34">
        <v>737</v>
      </c>
    </row>
    <row r="756" spans="1:1">
      <c r="A756" s="34">
        <v>738</v>
      </c>
    </row>
    <row r="757" spans="1:1">
      <c r="A757" s="34">
        <v>739</v>
      </c>
    </row>
    <row r="758" spans="1:1">
      <c r="A758" s="34">
        <v>740</v>
      </c>
    </row>
    <row r="759" spans="1:1">
      <c r="A759" s="34">
        <v>741</v>
      </c>
    </row>
    <row r="760" spans="1:1">
      <c r="A760" s="34">
        <v>742</v>
      </c>
    </row>
    <row r="761" spans="1:1">
      <c r="A761" s="34">
        <v>743</v>
      </c>
    </row>
    <row r="762" spans="1:1">
      <c r="A762" s="34">
        <v>744</v>
      </c>
    </row>
    <row r="763" spans="1:1">
      <c r="A763" s="34">
        <v>745</v>
      </c>
    </row>
    <row r="764" spans="1:1">
      <c r="A764" s="34">
        <v>746</v>
      </c>
    </row>
    <row r="765" spans="1:1">
      <c r="A765" s="34">
        <v>747</v>
      </c>
    </row>
    <row r="766" spans="1:1">
      <c r="A766" s="34">
        <v>748</v>
      </c>
    </row>
    <row r="767" spans="1:1">
      <c r="A767" s="34">
        <v>749</v>
      </c>
    </row>
    <row r="768" spans="1:1">
      <c r="A768" s="34">
        <v>750</v>
      </c>
    </row>
    <row r="769" spans="1:1">
      <c r="A769" s="34">
        <v>751</v>
      </c>
    </row>
    <row r="770" spans="1:1">
      <c r="A770" s="34">
        <v>752</v>
      </c>
    </row>
    <row r="771" spans="1:1">
      <c r="A771" s="34">
        <v>753</v>
      </c>
    </row>
    <row r="772" spans="1:1">
      <c r="A772" s="34">
        <v>754</v>
      </c>
    </row>
    <row r="773" spans="1:1">
      <c r="A773" s="34">
        <v>755</v>
      </c>
    </row>
    <row r="774" spans="1:1">
      <c r="A774" s="34">
        <v>756</v>
      </c>
    </row>
    <row r="775" spans="1:1">
      <c r="A775" s="34">
        <v>757</v>
      </c>
    </row>
    <row r="776" spans="1:1">
      <c r="A776" s="34">
        <v>758</v>
      </c>
    </row>
    <row r="777" spans="1:1">
      <c r="A777" s="34">
        <v>759</v>
      </c>
    </row>
    <row r="778" spans="1:1">
      <c r="A778" s="34">
        <v>760</v>
      </c>
    </row>
    <row r="779" spans="1:1">
      <c r="A779" s="34">
        <v>761</v>
      </c>
    </row>
    <row r="780" spans="1:1">
      <c r="A780" s="34">
        <v>762</v>
      </c>
    </row>
    <row r="781" spans="1:1">
      <c r="A781" s="34">
        <v>763</v>
      </c>
    </row>
    <row r="782" spans="1:1">
      <c r="A782" s="34">
        <v>764</v>
      </c>
    </row>
    <row r="783" spans="1:1">
      <c r="A783" s="34">
        <v>765</v>
      </c>
    </row>
    <row r="784" spans="1:1">
      <c r="A784" s="34">
        <v>766</v>
      </c>
    </row>
    <row r="785" spans="1:1">
      <c r="A785" s="34">
        <v>767</v>
      </c>
    </row>
    <row r="786" spans="1:1">
      <c r="A786" s="34">
        <v>768</v>
      </c>
    </row>
    <row r="787" spans="1:1">
      <c r="A787" s="34">
        <v>769</v>
      </c>
    </row>
    <row r="788" spans="1:1">
      <c r="A788" s="34">
        <v>770</v>
      </c>
    </row>
    <row r="789" spans="1:1">
      <c r="A789" s="34">
        <v>771</v>
      </c>
    </row>
    <row r="790" spans="1:1">
      <c r="A790" s="34">
        <v>772</v>
      </c>
    </row>
    <row r="791" spans="1:1">
      <c r="A791" s="34">
        <v>773</v>
      </c>
    </row>
    <row r="792" spans="1:1">
      <c r="A792" s="34">
        <v>774</v>
      </c>
    </row>
    <row r="793" spans="1:1">
      <c r="A793" s="34">
        <v>775</v>
      </c>
    </row>
    <row r="794" spans="1:1">
      <c r="A794" s="34">
        <v>776</v>
      </c>
    </row>
    <row r="795" spans="1:1">
      <c r="A795" s="34">
        <v>777</v>
      </c>
    </row>
    <row r="796" spans="1:1">
      <c r="A796" s="34">
        <v>778</v>
      </c>
    </row>
    <row r="797" spans="1:1">
      <c r="A797" s="34">
        <v>779</v>
      </c>
    </row>
    <row r="798" spans="1:1">
      <c r="A798" s="34">
        <v>780</v>
      </c>
    </row>
    <row r="799" spans="1:1">
      <c r="A799" s="34">
        <v>781</v>
      </c>
    </row>
    <row r="800" spans="1:1">
      <c r="A800" s="34">
        <v>782</v>
      </c>
    </row>
    <row r="801" spans="1:1">
      <c r="A801" s="34">
        <v>783</v>
      </c>
    </row>
    <row r="802" spans="1:1">
      <c r="A802" s="34">
        <v>784</v>
      </c>
    </row>
    <row r="803" spans="1:1">
      <c r="A803" s="34">
        <v>785</v>
      </c>
    </row>
    <row r="804" spans="1:1">
      <c r="A804" s="34">
        <v>786</v>
      </c>
    </row>
    <row r="805" spans="1:1">
      <c r="A805" s="34">
        <v>787</v>
      </c>
    </row>
    <row r="806" spans="1:1">
      <c r="A806" s="34">
        <v>788</v>
      </c>
    </row>
    <row r="807" spans="1:1">
      <c r="A807" s="34">
        <v>789</v>
      </c>
    </row>
    <row r="808" spans="1:1">
      <c r="A808" s="34">
        <v>790</v>
      </c>
    </row>
    <row r="809" spans="1:1">
      <c r="A809" s="34">
        <v>791</v>
      </c>
    </row>
    <row r="810" spans="1:1">
      <c r="A810" s="34">
        <v>792</v>
      </c>
    </row>
    <row r="811" spans="1:1">
      <c r="A811" s="34">
        <v>793</v>
      </c>
    </row>
    <row r="812" spans="1:1">
      <c r="A812" s="34">
        <v>794</v>
      </c>
    </row>
    <row r="813" spans="1:1">
      <c r="A813" s="34">
        <v>795</v>
      </c>
    </row>
    <row r="814" spans="1:1">
      <c r="A814" s="34">
        <v>796</v>
      </c>
    </row>
    <row r="815" spans="1:1">
      <c r="A815" s="34">
        <v>797</v>
      </c>
    </row>
    <row r="816" spans="1:1">
      <c r="A816" s="34">
        <v>798</v>
      </c>
    </row>
    <row r="817" spans="1:1">
      <c r="A817" s="34">
        <v>799</v>
      </c>
    </row>
    <row r="818" spans="1:1">
      <c r="A818" s="34">
        <v>800</v>
      </c>
    </row>
    <row r="819" spans="1:1">
      <c r="A819" s="34">
        <v>801</v>
      </c>
    </row>
    <row r="820" spans="1:1">
      <c r="A820" s="34">
        <v>802</v>
      </c>
    </row>
    <row r="821" spans="1:1">
      <c r="A821" s="34">
        <v>803</v>
      </c>
    </row>
    <row r="822" spans="1:1">
      <c r="A822" s="34">
        <v>804</v>
      </c>
    </row>
    <row r="823" spans="1:1">
      <c r="A823" s="34">
        <v>805</v>
      </c>
    </row>
    <row r="824" spans="1:1">
      <c r="A824" s="34">
        <v>806</v>
      </c>
    </row>
    <row r="825" spans="1:1">
      <c r="A825" s="34">
        <v>807</v>
      </c>
    </row>
    <row r="826" spans="1:1">
      <c r="A826" s="34">
        <v>808</v>
      </c>
    </row>
    <row r="827" spans="1:1">
      <c r="A827" s="34">
        <v>809</v>
      </c>
    </row>
    <row r="828" spans="1:1">
      <c r="A828" s="34">
        <v>810</v>
      </c>
    </row>
    <row r="829" spans="1:1">
      <c r="A829" s="34">
        <v>811</v>
      </c>
    </row>
    <row r="830" spans="1:1">
      <c r="A830" s="34">
        <v>812</v>
      </c>
    </row>
    <row r="831" spans="1:1">
      <c r="A831" s="34">
        <v>813</v>
      </c>
    </row>
    <row r="832" spans="1:1">
      <c r="A832" s="34">
        <v>814</v>
      </c>
    </row>
    <row r="833" spans="1:1">
      <c r="A833" s="34">
        <v>815</v>
      </c>
    </row>
    <row r="834" spans="1:1">
      <c r="A834" s="34">
        <v>816</v>
      </c>
    </row>
    <row r="835" spans="1:1">
      <c r="A835" s="34">
        <v>817</v>
      </c>
    </row>
    <row r="836" spans="1:1">
      <c r="A836" s="34">
        <v>818</v>
      </c>
    </row>
    <row r="837" spans="1:1">
      <c r="A837" s="34">
        <v>819</v>
      </c>
    </row>
    <row r="838" spans="1:1">
      <c r="A838" s="34">
        <v>820</v>
      </c>
    </row>
    <row r="839" spans="1:1">
      <c r="A839" s="34">
        <v>821</v>
      </c>
    </row>
    <row r="840" spans="1:1">
      <c r="A840" s="34">
        <v>822</v>
      </c>
    </row>
    <row r="841" spans="1:1">
      <c r="A841" s="34">
        <v>823</v>
      </c>
    </row>
    <row r="842" spans="1:1">
      <c r="A842" s="34">
        <v>824</v>
      </c>
    </row>
    <row r="843" spans="1:1">
      <c r="A843" s="34">
        <v>825</v>
      </c>
    </row>
    <row r="844" spans="1:1">
      <c r="A844" s="34">
        <v>826</v>
      </c>
    </row>
    <row r="845" spans="1:1">
      <c r="A845" s="34">
        <v>827</v>
      </c>
    </row>
    <row r="846" spans="1:1">
      <c r="A846" s="34">
        <v>828</v>
      </c>
    </row>
    <row r="847" spans="1:1">
      <c r="A847" s="34">
        <v>829</v>
      </c>
    </row>
    <row r="848" spans="1:1">
      <c r="A848" s="34">
        <v>830</v>
      </c>
    </row>
    <row r="849" spans="1:1">
      <c r="A849" s="34">
        <v>831</v>
      </c>
    </row>
    <row r="850" spans="1:1">
      <c r="A850" s="34">
        <v>832</v>
      </c>
    </row>
    <row r="851" spans="1:1">
      <c r="A851" s="34">
        <v>833</v>
      </c>
    </row>
    <row r="852" spans="1:1">
      <c r="A852" s="34">
        <v>834</v>
      </c>
    </row>
    <row r="853" spans="1:1">
      <c r="A853" s="34">
        <v>835</v>
      </c>
    </row>
    <row r="854" spans="1:1">
      <c r="A854" s="34">
        <v>836</v>
      </c>
    </row>
    <row r="855" spans="1:1">
      <c r="A855" s="34">
        <v>837</v>
      </c>
    </row>
    <row r="856" spans="1:1">
      <c r="A856" s="34">
        <v>838</v>
      </c>
    </row>
    <row r="857" spans="1:1">
      <c r="A857" s="34">
        <v>839</v>
      </c>
    </row>
    <row r="858" spans="1:1">
      <c r="A858" s="34">
        <v>840</v>
      </c>
    </row>
    <row r="859" spans="1:1">
      <c r="A859" s="34">
        <v>841</v>
      </c>
    </row>
    <row r="860" spans="1:1">
      <c r="A860" s="34">
        <v>842</v>
      </c>
    </row>
    <row r="861" spans="1:1">
      <c r="A861" s="34">
        <v>843</v>
      </c>
    </row>
    <row r="862" spans="1:1">
      <c r="A862" s="34">
        <v>844</v>
      </c>
    </row>
    <row r="863" spans="1:1">
      <c r="A863" s="34">
        <v>845</v>
      </c>
    </row>
    <row r="864" spans="1:1">
      <c r="A864" s="34">
        <v>846</v>
      </c>
    </row>
    <row r="865" spans="1:1">
      <c r="A865" s="34">
        <v>847</v>
      </c>
    </row>
    <row r="866" spans="1:1">
      <c r="A866" s="34">
        <v>848</v>
      </c>
    </row>
    <row r="867" spans="1:1">
      <c r="A867" s="34">
        <v>849</v>
      </c>
    </row>
    <row r="868" spans="1:1">
      <c r="A868" s="34">
        <v>850</v>
      </c>
    </row>
    <row r="869" spans="1:1">
      <c r="A869" s="34">
        <v>851</v>
      </c>
    </row>
    <row r="870" spans="1:1">
      <c r="A870" s="34">
        <v>852</v>
      </c>
    </row>
    <row r="871" spans="1:1">
      <c r="A871" s="34">
        <v>853</v>
      </c>
    </row>
    <row r="872" spans="1:1">
      <c r="A872" s="34">
        <v>854</v>
      </c>
    </row>
    <row r="873" spans="1:1">
      <c r="A873" s="34">
        <v>855</v>
      </c>
    </row>
    <row r="874" spans="1:1">
      <c r="A874" s="34">
        <v>856</v>
      </c>
    </row>
    <row r="875" spans="1:1">
      <c r="A875" s="34">
        <v>857</v>
      </c>
    </row>
    <row r="876" spans="1:1">
      <c r="A876" s="34">
        <v>858</v>
      </c>
    </row>
    <row r="877" spans="1:1">
      <c r="A877" s="34">
        <v>859</v>
      </c>
    </row>
    <row r="878" spans="1:1">
      <c r="A878" s="34">
        <v>860</v>
      </c>
    </row>
    <row r="879" spans="1:1">
      <c r="A879" s="34">
        <v>861</v>
      </c>
    </row>
    <row r="880" spans="1:1">
      <c r="A880" s="34">
        <v>862</v>
      </c>
    </row>
    <row r="881" spans="1:1">
      <c r="A881" s="34">
        <v>863</v>
      </c>
    </row>
    <row r="882" spans="1:1">
      <c r="A882" s="34">
        <v>864</v>
      </c>
    </row>
    <row r="883" spans="1:1">
      <c r="A883" s="34">
        <v>865</v>
      </c>
    </row>
    <row r="884" spans="1:1">
      <c r="A884" s="34">
        <v>866</v>
      </c>
    </row>
    <row r="885" spans="1:1">
      <c r="A885" s="34">
        <v>867</v>
      </c>
    </row>
    <row r="886" spans="1:1">
      <c r="A886" s="34">
        <v>868</v>
      </c>
    </row>
    <row r="887" spans="1:1">
      <c r="A887" s="34">
        <v>869</v>
      </c>
    </row>
    <row r="888" spans="1:1">
      <c r="A888" s="34">
        <v>870</v>
      </c>
    </row>
    <row r="889" spans="1:1">
      <c r="A889" s="34">
        <v>871</v>
      </c>
    </row>
    <row r="890" spans="1:1">
      <c r="A890" s="34">
        <v>872</v>
      </c>
    </row>
    <row r="891" spans="1:1">
      <c r="A891" s="34">
        <v>873</v>
      </c>
    </row>
    <row r="892" spans="1:1">
      <c r="A892" s="34">
        <v>874</v>
      </c>
    </row>
    <row r="893" spans="1:1">
      <c r="A893" s="34">
        <v>875</v>
      </c>
    </row>
    <row r="894" spans="1:1">
      <c r="A894" s="34">
        <v>876</v>
      </c>
    </row>
    <row r="895" spans="1:1">
      <c r="A895" s="34">
        <v>877</v>
      </c>
    </row>
    <row r="896" spans="1:1">
      <c r="A896" s="34">
        <v>878</v>
      </c>
    </row>
    <row r="897" spans="1:1">
      <c r="A897" s="34">
        <v>879</v>
      </c>
    </row>
    <row r="898" spans="1:1">
      <c r="A898" s="34">
        <v>880</v>
      </c>
    </row>
    <row r="899" spans="1:1">
      <c r="A899" s="34">
        <v>881</v>
      </c>
    </row>
    <row r="900" spans="1:1">
      <c r="A900" s="34">
        <v>882</v>
      </c>
    </row>
    <row r="901" spans="1:1">
      <c r="A901" s="34">
        <v>883</v>
      </c>
    </row>
    <row r="902" spans="1:1">
      <c r="A902" s="34">
        <v>884</v>
      </c>
    </row>
    <row r="903" spans="1:1">
      <c r="A903" s="34">
        <v>885</v>
      </c>
    </row>
    <row r="904" spans="1:1">
      <c r="A904" s="34">
        <v>886</v>
      </c>
    </row>
    <row r="905" spans="1:1">
      <c r="A905" s="34">
        <v>887</v>
      </c>
    </row>
    <row r="906" spans="1:1">
      <c r="A906" s="34">
        <v>888</v>
      </c>
    </row>
    <row r="907" spans="1:1">
      <c r="A907" s="34">
        <v>889</v>
      </c>
    </row>
    <row r="908" spans="1:1">
      <c r="A908" s="34">
        <v>890</v>
      </c>
    </row>
    <row r="909" spans="1:1">
      <c r="A909" s="34">
        <v>891</v>
      </c>
    </row>
    <row r="910" spans="1:1">
      <c r="A910" s="34">
        <v>892</v>
      </c>
    </row>
    <row r="911" spans="1:1">
      <c r="A911" s="34">
        <v>893</v>
      </c>
    </row>
    <row r="912" spans="1:1">
      <c r="A912" s="34">
        <v>894</v>
      </c>
    </row>
    <row r="913" spans="1:1">
      <c r="A913" s="34">
        <v>895</v>
      </c>
    </row>
    <row r="914" spans="1:1">
      <c r="A914" s="34">
        <v>896</v>
      </c>
    </row>
    <row r="915" spans="1:1">
      <c r="A915" s="34">
        <v>897</v>
      </c>
    </row>
    <row r="916" spans="1:1">
      <c r="A916" s="34">
        <v>898</v>
      </c>
    </row>
    <row r="917" spans="1:1">
      <c r="A917" s="34">
        <v>899</v>
      </c>
    </row>
    <row r="918" spans="1:1">
      <c r="A918" s="34">
        <v>900</v>
      </c>
    </row>
    <row r="919" spans="1:1">
      <c r="A919" s="34">
        <v>901</v>
      </c>
    </row>
    <row r="920" spans="1:1">
      <c r="A920" s="34">
        <v>902</v>
      </c>
    </row>
    <row r="921" spans="1:1">
      <c r="A921" s="34">
        <v>903</v>
      </c>
    </row>
    <row r="922" spans="1:1">
      <c r="A922" s="34">
        <v>904</v>
      </c>
    </row>
    <row r="923" spans="1:1">
      <c r="A923" s="34">
        <v>905</v>
      </c>
    </row>
    <row r="924" spans="1:1">
      <c r="A924" s="34">
        <v>906</v>
      </c>
    </row>
    <row r="925" spans="1:1">
      <c r="A925" s="34">
        <v>907</v>
      </c>
    </row>
    <row r="926" spans="1:1">
      <c r="A926" s="34">
        <v>908</v>
      </c>
    </row>
    <row r="927" spans="1:1">
      <c r="A927" s="34">
        <v>909</v>
      </c>
    </row>
    <row r="928" spans="1:1">
      <c r="A928" s="34">
        <v>910</v>
      </c>
    </row>
    <row r="929" spans="1:1">
      <c r="A929" s="34">
        <v>911</v>
      </c>
    </row>
    <row r="930" spans="1:1">
      <c r="A930" s="34">
        <v>912</v>
      </c>
    </row>
    <row r="931" spans="1:1">
      <c r="A931" s="34">
        <v>913</v>
      </c>
    </row>
    <row r="932" spans="1:1">
      <c r="A932" s="34">
        <v>914</v>
      </c>
    </row>
    <row r="933" spans="1:1">
      <c r="A933" s="34">
        <v>915</v>
      </c>
    </row>
    <row r="934" spans="1:1">
      <c r="A934" s="34">
        <v>916</v>
      </c>
    </row>
    <row r="935" spans="1:1">
      <c r="A935" s="34">
        <v>917</v>
      </c>
    </row>
    <row r="936" spans="1:1">
      <c r="A936" s="34">
        <v>918</v>
      </c>
    </row>
    <row r="937" spans="1:1">
      <c r="A937" s="34">
        <v>919</v>
      </c>
    </row>
    <row r="938" spans="1:1">
      <c r="A938" s="34">
        <v>920</v>
      </c>
    </row>
    <row r="939" spans="1:1">
      <c r="A939" s="34">
        <v>921</v>
      </c>
    </row>
    <row r="940" spans="1:1">
      <c r="A940" s="34">
        <v>922</v>
      </c>
    </row>
    <row r="941" spans="1:1">
      <c r="A941" s="34">
        <v>923</v>
      </c>
    </row>
    <row r="942" spans="1:1">
      <c r="A942" s="34">
        <v>924</v>
      </c>
    </row>
    <row r="943" spans="1:1">
      <c r="A943" s="34">
        <v>925</v>
      </c>
    </row>
    <row r="944" spans="1:1">
      <c r="A944" s="34">
        <v>926</v>
      </c>
    </row>
    <row r="945" spans="1:1">
      <c r="A945" s="34">
        <v>927</v>
      </c>
    </row>
    <row r="946" spans="1:1">
      <c r="A946" s="34">
        <v>928</v>
      </c>
    </row>
    <row r="947" spans="1:1">
      <c r="A947" s="34">
        <v>929</v>
      </c>
    </row>
    <row r="948" spans="1:1">
      <c r="A948" s="34">
        <v>930</v>
      </c>
    </row>
    <row r="949" spans="1:1">
      <c r="A949" s="34">
        <v>931</v>
      </c>
    </row>
    <row r="950" spans="1:1">
      <c r="A950" s="34">
        <v>932</v>
      </c>
    </row>
    <row r="951" spans="1:1">
      <c r="A951" s="34">
        <v>933</v>
      </c>
    </row>
    <row r="952" spans="1:1">
      <c r="A952" s="34">
        <v>934</v>
      </c>
    </row>
    <row r="953" spans="1:1">
      <c r="A953" s="34">
        <v>935</v>
      </c>
    </row>
    <row r="954" spans="1:1">
      <c r="A954" s="34">
        <v>936</v>
      </c>
    </row>
    <row r="955" spans="1:1">
      <c r="A955" s="34">
        <v>937</v>
      </c>
    </row>
    <row r="956" spans="1:1">
      <c r="A956" s="34">
        <v>938</v>
      </c>
    </row>
    <row r="957" spans="1:1">
      <c r="A957" s="34">
        <v>939</v>
      </c>
    </row>
    <row r="958" spans="1:1">
      <c r="A958" s="34">
        <v>940</v>
      </c>
    </row>
    <row r="959" spans="1:1">
      <c r="A959" s="34">
        <v>941</v>
      </c>
    </row>
    <row r="960" spans="1:1">
      <c r="A960" s="34">
        <v>942</v>
      </c>
    </row>
    <row r="961" spans="1:1">
      <c r="A961" s="34">
        <v>943</v>
      </c>
    </row>
    <row r="962" spans="1:1">
      <c r="A962" s="34">
        <v>944</v>
      </c>
    </row>
    <row r="963" spans="1:1">
      <c r="A963" s="34">
        <v>945</v>
      </c>
    </row>
    <row r="964" spans="1:1">
      <c r="A964" s="34">
        <v>946</v>
      </c>
    </row>
    <row r="965" spans="1:1">
      <c r="A965" s="34">
        <v>947</v>
      </c>
    </row>
    <row r="966" spans="1:1">
      <c r="A966" s="34">
        <v>948</v>
      </c>
    </row>
    <row r="967" spans="1:1">
      <c r="A967" s="34">
        <v>949</v>
      </c>
    </row>
    <row r="968" spans="1:1">
      <c r="A968" s="34">
        <v>950</v>
      </c>
    </row>
    <row r="969" spans="1:1">
      <c r="A969" s="34">
        <v>951</v>
      </c>
    </row>
    <row r="970" spans="1:1">
      <c r="A970" s="34">
        <v>952</v>
      </c>
    </row>
    <row r="971" spans="1:1">
      <c r="A971" s="34">
        <v>953</v>
      </c>
    </row>
    <row r="972" spans="1:1">
      <c r="A972" s="34">
        <v>954</v>
      </c>
    </row>
    <row r="973" spans="1:1">
      <c r="A973" s="34">
        <v>955</v>
      </c>
    </row>
    <row r="974" spans="1:1">
      <c r="A974" s="34">
        <v>956</v>
      </c>
    </row>
    <row r="975" spans="1:1">
      <c r="A975" s="34">
        <v>957</v>
      </c>
    </row>
    <row r="976" spans="1:1">
      <c r="A976" s="34">
        <v>958</v>
      </c>
    </row>
    <row r="977" spans="1:1">
      <c r="A977" s="34">
        <v>959</v>
      </c>
    </row>
    <row r="978" spans="1:1">
      <c r="A978" s="34">
        <v>960</v>
      </c>
    </row>
    <row r="979" spans="1:1">
      <c r="A979" s="34">
        <v>961</v>
      </c>
    </row>
    <row r="980" spans="1:1">
      <c r="A980" s="34">
        <v>962</v>
      </c>
    </row>
    <row r="981" spans="1:1">
      <c r="A981" s="34">
        <v>963</v>
      </c>
    </row>
    <row r="982" spans="1:1">
      <c r="A982" s="34">
        <v>964</v>
      </c>
    </row>
    <row r="983" spans="1:1">
      <c r="A983" s="34">
        <v>965</v>
      </c>
    </row>
    <row r="984" spans="1:1">
      <c r="A984" s="34">
        <v>966</v>
      </c>
    </row>
    <row r="985" spans="1:1">
      <c r="A985" s="34">
        <v>967</v>
      </c>
    </row>
    <row r="986" spans="1:1">
      <c r="A986" s="34">
        <v>968</v>
      </c>
    </row>
    <row r="987" spans="1:1">
      <c r="A987" s="34">
        <v>969</v>
      </c>
    </row>
    <row r="988" spans="1:1">
      <c r="A988" s="34">
        <v>970</v>
      </c>
    </row>
    <row r="989" spans="1:1">
      <c r="A989" s="34">
        <v>971</v>
      </c>
    </row>
    <row r="990" spans="1:1">
      <c r="A990" s="34">
        <v>972</v>
      </c>
    </row>
    <row r="991" spans="1:1">
      <c r="A991" s="34">
        <v>973</v>
      </c>
    </row>
    <row r="992" spans="1:1">
      <c r="A992" s="34">
        <v>974</v>
      </c>
    </row>
    <row r="993" spans="1:1">
      <c r="A993" s="34">
        <v>975</v>
      </c>
    </row>
    <row r="994" spans="1:1">
      <c r="A994" s="34">
        <v>976</v>
      </c>
    </row>
    <row r="995" spans="1:1">
      <c r="A995" s="34">
        <v>977</v>
      </c>
    </row>
    <row r="996" spans="1:1">
      <c r="A996" s="34">
        <v>978</v>
      </c>
    </row>
    <row r="997" spans="1:1">
      <c r="A997" s="34">
        <v>979</v>
      </c>
    </row>
    <row r="998" spans="1:1">
      <c r="A998" s="34">
        <v>980</v>
      </c>
    </row>
    <row r="999" spans="1:1">
      <c r="A999" s="34">
        <v>981</v>
      </c>
    </row>
    <row r="1000" spans="1:1">
      <c r="A1000" s="34">
        <v>982</v>
      </c>
    </row>
    <row r="1001" spans="1:1">
      <c r="A1001" s="34">
        <v>983</v>
      </c>
    </row>
    <row r="1002" spans="1:1">
      <c r="A1002" s="34">
        <v>984</v>
      </c>
    </row>
    <row r="1003" spans="1:1">
      <c r="A1003" s="34">
        <v>985</v>
      </c>
    </row>
    <row r="1004" spans="1:1">
      <c r="A1004" s="34">
        <v>986</v>
      </c>
    </row>
    <row r="1005" spans="1:1">
      <c r="A1005" s="34">
        <v>987</v>
      </c>
    </row>
    <row r="1006" spans="1:1">
      <c r="A1006" s="34">
        <v>988</v>
      </c>
    </row>
    <row r="1007" spans="1:1">
      <c r="A1007" s="34">
        <v>989</v>
      </c>
    </row>
    <row r="1008" spans="1:1">
      <c r="A1008" s="34">
        <v>990</v>
      </c>
    </row>
    <row r="1009" spans="1:1">
      <c r="A1009" s="34">
        <v>991</v>
      </c>
    </row>
    <row r="1010" spans="1:1">
      <c r="A1010" s="34">
        <v>992</v>
      </c>
    </row>
    <row r="1011" spans="1:1">
      <c r="A1011" s="34">
        <v>993</v>
      </c>
    </row>
    <row r="1012" spans="1:1">
      <c r="A1012" s="34">
        <v>994</v>
      </c>
    </row>
    <row r="1013" spans="1:1">
      <c r="A1013" s="34">
        <v>995</v>
      </c>
    </row>
    <row r="1014" spans="1:1">
      <c r="A1014" s="34">
        <v>996</v>
      </c>
    </row>
    <row r="1015" spans="1:1">
      <c r="A1015" s="34">
        <v>997</v>
      </c>
    </row>
    <row r="1016" spans="1:1">
      <c r="A1016" s="34">
        <v>998</v>
      </c>
    </row>
    <row r="1017" spans="1:1">
      <c r="A1017" s="34">
        <v>999</v>
      </c>
    </row>
  </sheetData>
  <mergeCells count="15">
    <mergeCell ref="E6:N6"/>
    <mergeCell ref="E1:N1"/>
    <mergeCell ref="E2:N2"/>
    <mergeCell ref="E3:N3"/>
    <mergeCell ref="E4:N4"/>
    <mergeCell ref="E5:N5"/>
    <mergeCell ref="E13:N13"/>
    <mergeCell ref="E14:N14"/>
    <mergeCell ref="E15:N15"/>
    <mergeCell ref="E7:N7"/>
    <mergeCell ref="E8:N8"/>
    <mergeCell ref="E9:N9"/>
    <mergeCell ref="E10:N10"/>
    <mergeCell ref="E11:N11"/>
    <mergeCell ref="E12:N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2024-03-29T02:13:11Z</dcterms:created>
  <dcterms:modified xsi:type="dcterms:W3CDTF">2024-03-30T05:26:08Z</dcterms:modified>
</cp:coreProperties>
</file>