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Walle/Desktop/MirServer180v2/Mud2/DB/"/>
    </mc:Choice>
  </mc:AlternateContent>
  <xr:revisionPtr revIDLastSave="0" documentId="13_ncr:1_{F71C0CCA-BAA2-C540-9FE0-A91879C90E8B}" xr6:coauthVersionLast="47" xr6:coauthVersionMax="47" xr10:uidLastSave="{00000000-0000-0000-0000-000000000000}"/>
  <bookViews>
    <workbookView xWindow="0" yWindow="500" windowWidth="29800" windowHeight="19620" activeTab="2" xr2:uid="{00000000-000D-0000-FFFF-FFFF00000000}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40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40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40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40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40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40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40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40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0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0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0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" i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B245" i="2"/>
  <c r="J245" i="2" s="1"/>
  <c r="W245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45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<sst xmlns="http://schemas.openxmlformats.org/spreadsheetml/2006/main" count="16559" uniqueCount="2392">
  <si>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</si>
  <si>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</si>
  <si>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</si>
  <si>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</si>
  <si>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</si>
  <si>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</si>
  <si>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</si>
  <si>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</si>
  <si>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</si>
  <si>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</si>
  <si>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</si>
  <si>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</si>
  <si>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</si>
  <si>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</si>
  <si>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</si>
  <si>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</si>
  <si>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</si>
  <si>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</si>
  <si>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</si>
  <si>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</si>
  <si>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</si>
  <si>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</si>
  <si>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</si>
  <si>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</si>
  <si>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</si>
  <si>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</si>
  <si>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</si>
  <si>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</si>
  <si>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</si>
  <si>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</si>
  <si>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</si>
  <si>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</si>
  <si>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</si>
  <si>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</si>
  <si>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</si>
  <si>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</si>
  <si>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</si>
  <si>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</si>
  <si>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</si>
  <si>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</si>
  <si>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</si>
  <si>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</si>
  <si>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</si>
  <si>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</si>
  <si>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</si>
  <si>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</si>
  <si>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</si>
  <si>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</si>
  <si>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</si>
  <si>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</si>
  <si>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</si>
  <si>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</si>
  <si>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</si>
  <si>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</si>
  <si>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</si>
  <si>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</si>
  <si>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</si>
  <si>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</si>
  <si>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</si>
  <si>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</si>
  <si>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</si>
  <si>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</si>
  <si>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</si>
  <si>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</si>
  <si>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</si>
  <si>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</si>
  <si>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</si>
  <si>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</si>
  <si>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</si>
  <si>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</si>
  <si>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</si>
  <si>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</si>
  <si>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</si>
  <si>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</si>
  <si>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</si>
  <si>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</si>
  <si>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</si>
  <si>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</si>
  <si>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</si>
  <si>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</si>
  <si>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</si>
  <si>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</si>
  <si>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</si>
  <si>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</si>
  <si>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</si>
  <si>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</si>
  <si>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</si>
  <si>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</si>
  <si>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</si>
  <si>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</si>
  <si>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</si>
  <si>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</si>
  <si>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</si>
  <si>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</si>
  <si>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</si>
  <si>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</si>
  <si>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</si>
  <si>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</si>
  <si>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</si>
  <si>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</si>
  <si>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</si>
  <si>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</si>
  <si>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</si>
  <si>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</si>
  <si>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</si>
  <si>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</si>
  <si>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</si>
  <si>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</si>
  <si>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</si>
  <si>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</si>
  <si>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</si>
  <si>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</si>
  <si>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</si>
  <si>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</si>
  <si>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</si>
  <si>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</si>
  <si>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</si>
  <si>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</si>
  <si>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</si>
  <si>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</si>
  <si>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</si>
  <si>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</si>
  <si>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</si>
  <si>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</si>
  <si>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</si>
  <si>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</si>
  <si>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</si>
  <si>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</si>
  <si>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</si>
  <si>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</si>
  <si>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</si>
  <si>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</si>
  <si>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</si>
  <si>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</si>
  <si>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</si>
  <si>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</si>
  <si>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</si>
  <si>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</si>
  <si>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</si>
  <si>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</si>
  <si>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</si>
  <si>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</si>
  <si>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</si>
  <si>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</si>
  <si>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</si>
  <si>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</si>
  <si>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</si>
  <si>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</si>
  <si>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</si>
  <si>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</si>
  <si>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</si>
  <si>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</si>
  <si>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</si>
  <si>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</si>
  <si>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</si>
  <si>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</si>
  <si>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</si>
  <si>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</si>
  <si>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</si>
  <si>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</si>
  <si>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</si>
  <si>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</si>
  <si>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</si>
  <si>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</si>
  <si>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</si>
  <si>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</si>
  <si>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</si>
  <si>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</si>
  <si>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</si>
  <si>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</si>
  <si>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</si>
  <si>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</si>
  <si>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</si>
  <si>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</si>
  <si>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</si>
  <si>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</si>
  <si>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</si>
  <si>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</si>
  <si>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</si>
  <si>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</si>
  <si>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</si>
  <si>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</si>
  <si>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</si>
  <si>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</si>
  <si>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</si>
  <si>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</si>
  <si>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</si>
  <si>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</si>
  <si>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</si>
  <si>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</si>
  <si>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</si>
  <si>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</si>
  <si>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</si>
  <si>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</si>
  <si>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</si>
  <si>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</si>
  <si>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</si>
  <si>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</si>
  <si>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</si>
  <si>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</si>
  <si>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</si>
  <si>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</si>
  <si>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</si>
  <si>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</si>
  <si>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</si>
  <si>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</si>
  <si>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</si>
  <si>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</si>
  <si>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</si>
  <si>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</si>
  <si>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</si>
  <si>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</si>
  <si>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</si>
  <si>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</si>
  <si>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</si>
  <si>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</si>
  <si>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</si>
  <si>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</si>
  <si>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</si>
  <si>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</si>
  <si>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</si>
  <si>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</si>
  <si>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</si>
  <si>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</si>
  <si>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</si>
  <si>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</si>
  <si>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</si>
  <si>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</si>
  <si>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</si>
  <si>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</si>
  <si>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</si>
  <si>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</si>
  <si>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</si>
  <si>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</si>
  <si>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</si>
  <si>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</si>
  <si>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</si>
  <si>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</si>
  <si>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</si>
  <si>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</si>
  <si>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</si>
  <si>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</si>
  <si>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</si>
  <si>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</si>
  <si>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</si>
  <si>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</si>
  <si>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</si>
  <si>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</si>
  <si>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</si>
  <si>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</si>
  <si>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</si>
  <si>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</si>
  <si>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</si>
  <si>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</si>
  <si>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</si>
  <si>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</si>
  <si>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</si>
  <si>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</si>
  <si>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</si>
  <si>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</si>
  <si>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</si>
  <si>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</si>
  <si>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</si>
  <si>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</si>
  <si>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</si>
  <si>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</si>
  <si>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</si>
  <si>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</si>
  <si>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</si>
  <si>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</si>
  <si>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</si>
  <si>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</si>
  <si>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</si>
  <si>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</si>
  <si>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</si>
  <si>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</si>
  <si>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</si>
  <si>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</si>
  <si>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</si>
  <si>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</si>
  <si>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</si>
  <si>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</si>
  <si>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</si>
  <si>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</si>
  <si>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</si>
  <si>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</si>
  <si>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</si>
  <si>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</si>
  <si>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</si>
  <si>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</si>
  <si>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</si>
  <si>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</si>
  <si>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</si>
  <si>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</si>
  <si>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</si>
  <si>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</si>
  <si>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</si>
  <si>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</si>
  <si>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</si>
  <si>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</si>
  <si>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</si>
  <si>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</si>
  <si>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</si>
  <si>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</si>
  <si>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</si>
  <si>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</si>
  <si>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</si>
  <si>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</si>
  <si>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</si>
  <si>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</si>
  <si>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</si>
  <si>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</si>
  <si>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</si>
  <si>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</si>
  <si>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</si>
  <si>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</si>
  <si>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</si>
  <si>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</si>
  <si>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</si>
  <si>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</si>
  <si>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</si>
  <si>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</si>
  <si>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</si>
  <si>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</si>
  <si>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</si>
  <si>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</si>
  <si>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</si>
  <si>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</si>
  <si>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</si>
  <si>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</si>
  <si>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</si>
  <si>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</si>
  <si>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</si>
  <si>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</si>
  <si>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</si>
  <si>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</si>
  <si>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</si>
  <si>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</si>
  <si>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</si>
  <si>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</si>
  <si>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</si>
  <si>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</si>
  <si>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</si>
  <si>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</si>
  <si>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</si>
  <si>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</si>
  <si>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</si>
  <si>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</si>
  <si>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</si>
  <si>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</si>
  <si>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</si>
  <si>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</si>
  <si>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</si>
  <si>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</si>
  <si>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</si>
  <si>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</si>
  <si>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</si>
  <si>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</si>
  <si>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</si>
  <si>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</si>
  <si>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</si>
  <si>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</si>
  <si>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</si>
  <si>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</si>
  <si>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</si>
  <si>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</si>
  <si>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</si>
  <si>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</si>
  <si>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</si>
  <si>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</si>
  <si>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</si>
  <si>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</si>
  <si>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</si>
  <si>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</si>
  <si>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</si>
  <si>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</si>
  <si>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</si>
  <si>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</si>
  <si>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</si>
  <si>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</si>
  <si>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</si>
  <si>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</si>
  <si>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</si>
  <si>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</si>
  <si>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</si>
  <si>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</si>
  <si>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</si>
  <si>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</si>
  <si>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</si>
  <si>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</si>
  <si>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</si>
  <si>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</si>
  <si>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</si>
  <si>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</si>
  <si>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</si>
  <si>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</si>
  <si>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</si>
  <si>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</si>
  <si>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</si>
  <si>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</si>
  <si>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</si>
  <si>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</si>
  <si>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</si>
  <si>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</si>
  <si>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</si>
  <si>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</si>
  <si>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</si>
  <si>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</si>
  <si>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</si>
  <si>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</si>
  <si>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</si>
  <si>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</si>
  <si>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</si>
  <si>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</si>
  <si>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</si>
  <si>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</si>
  <si>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</si>
  <si>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</si>
  <si>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</si>
  <si>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</si>
  <si>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</si>
  <si>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</si>
  <si>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</si>
  <si>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</si>
  <si>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</si>
  <si>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</si>
  <si>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</si>
  <si>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</si>
  <si>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</si>
  <si>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</si>
  <si>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</si>
  <si>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</si>
  <si>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</si>
  <si>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</si>
  <si>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</si>
  <si>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</si>
  <si>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</si>
  <si>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</si>
  <si>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</si>
  <si>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</si>
  <si>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</si>
  <si>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</si>
  <si>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</si>
  <si>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</si>
  <si>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</si>
  <si>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</si>
  <si>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</si>
  <si>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</si>
  <si>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</si>
  <si>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</si>
  <si>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</si>
  <si>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</si>
  <si>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</si>
  <si>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</si>
  <si>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</si>
  <si>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</si>
  <si>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</si>
  <si>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</si>
  <si>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</si>
  <si>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</si>
  <si>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</si>
  <si>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</si>
  <si>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</si>
  <si>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</si>
  <si>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</si>
  <si>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</si>
  <si>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</si>
  <si>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</si>
  <si>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</si>
  <si>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</si>
  <si>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</si>
  <si>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</si>
  <si>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</si>
  <si>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</si>
  <si>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</si>
  <si>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</si>
  <si>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</si>
  <si>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</si>
  <si>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</si>
  <si>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</si>
  <si>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</si>
  <si>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</si>
  <si>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</si>
  <si>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</si>
  <si>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</si>
  <si>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</si>
  <si>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</si>
  <si>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</si>
  <si>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</si>
  <si>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</si>
  <si>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</si>
  <si>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</si>
  <si>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</si>
  <si>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</si>
  <si>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</si>
  <si>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</si>
  <si>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</si>
  <si>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</si>
  <si>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</si>
  <si>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</si>
  <si>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</si>
  <si>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</si>
  <si>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</si>
  <si>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</si>
  <si>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</si>
  <si>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</si>
  <si>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</si>
  <si>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</si>
  <si>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</si>
  <si>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</si>
  <si>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</si>
  <si>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</si>
  <si>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</si>
  <si>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</si>
  <si>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</si>
  <si>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</si>
  <si>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</si>
  <si>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</si>
  <si>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</si>
  <si>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</si>
  <si>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</si>
  <si>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</si>
  <si>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</si>
  <si>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</si>
  <si>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</si>
  <si>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</si>
  <si>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</si>
  <si>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</si>
  <si>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</si>
  <si>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</si>
  <si>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</si>
  <si>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</si>
  <si>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</si>
  <si>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</si>
  <si>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</si>
  <si>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</si>
  <si>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</si>
  <si>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</si>
  <si>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</si>
  <si>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</si>
  <si>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</si>
  <si>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</si>
  <si>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</si>
  <si>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</si>
  <si>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</si>
  <si>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</si>
  <si>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</si>
  <si>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</si>
  <si>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</si>
  <si>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</si>
  <si>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</si>
  <si>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</si>
  <si>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</si>
  <si>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</si>
  <si>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</si>
  <si>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</si>
  <si>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</si>
  <si>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</si>
  <si>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</si>
  <si>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</si>
  <si>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</si>
  <si>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</si>
  <si>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</si>
  <si>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</si>
  <si>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</si>
  <si>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</si>
  <si>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</si>
  <si>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</si>
  <si>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</si>
  <si>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</si>
  <si>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</si>
  <si>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</si>
  <si>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</si>
  <si>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</si>
  <si>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</si>
  <si>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</si>
  <si>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</si>
  <si>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</si>
  <si>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</si>
  <si>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</si>
  <si>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</si>
  <si>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</si>
  <si>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</si>
  <si>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</si>
  <si>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</si>
  <si>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</si>
  <si>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</si>
  <si>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</si>
  <si>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</si>
  <si>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</si>
  <si>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</si>
  <si>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</si>
  <si>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</si>
  <si>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</si>
  <si>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</si>
  <si>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</si>
  <si>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</si>
  <si>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</si>
  <si>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</si>
  <si>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</si>
  <si>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</si>
  <si>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</si>
  <si>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</si>
  <si>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</si>
  <si>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</si>
  <si>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</si>
  <si>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</si>
  <si>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</si>
  <si>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</si>
  <si>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</si>
  <si>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</si>
  <si>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</si>
  <si>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</si>
  <si>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</si>
  <si>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</si>
  <si>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</si>
  <si>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</si>
  <si>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</si>
  <si>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</si>
  <si>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</si>
  <si>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</si>
  <si>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</si>
  <si>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</si>
  <si>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</si>
  <si>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</si>
  <si>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</si>
  <si>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</si>
  <si>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</si>
  <si>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</si>
  <si>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</si>
  <si>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</si>
  <si>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</si>
  <si>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</si>
  <si>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</si>
  <si>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</si>
  <si>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</si>
  <si>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</si>
  <si>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</si>
  <si>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</si>
  <si>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</si>
  <si>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</si>
  <si>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</si>
  <si>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</si>
  <si>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</si>
  <si>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</si>
  <si>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</si>
  <si>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</si>
  <si>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</si>
  <si>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</si>
  <si>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</si>
  <si>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</si>
  <si>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</si>
  <si>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</si>
  <si>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</si>
  <si>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</si>
  <si>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</si>
  <si>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</si>
  <si>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</si>
  <si>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</si>
  <si>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</si>
  <si>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</si>
  <si>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</si>
  <si>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</si>
  <si>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</si>
  <si>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</si>
  <si>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</si>
  <si>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</si>
  <si>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</si>
  <si>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</si>
  <si>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</si>
  <si>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</si>
  <si>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</si>
  <si>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</si>
  <si>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</si>
  <si>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</si>
  <si>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</si>
  <si>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</si>
  <si>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</si>
  <si>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</si>
  <si>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</si>
  <si>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</si>
  <si>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</si>
  <si>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</si>
  <si>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</si>
  <si>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</si>
  <si>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</si>
  <si>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</si>
  <si>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</si>
  <si>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</si>
  <si>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</si>
  <si>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</si>
  <si>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</si>
  <si>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</si>
  <si>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</si>
  <si>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</si>
  <si>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</si>
  <si>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</si>
  <si>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</si>
  <si>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</si>
  <si>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</si>
  <si>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</si>
  <si>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</si>
  <si>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</si>
  <si>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</si>
  <si>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</si>
  <si>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</si>
  <si>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</si>
  <si>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</si>
  <si>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</si>
  <si>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</si>
  <si>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</si>
  <si>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</si>
  <si>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</si>
  <si>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</si>
  <si>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</si>
  <si>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</si>
  <si>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</si>
  <si>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</si>
  <si>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</si>
  <si>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</si>
  <si>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</si>
  <si>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</si>
  <si>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</si>
  <si>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</si>
  <si>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</si>
  <si>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</si>
  <si>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</si>
  <si>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</si>
  <si>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</si>
  <si>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</si>
  <si>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</si>
  <si>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</si>
  <si>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</si>
  <si>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</si>
  <si>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</si>
  <si>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</si>
  <si>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</si>
  <si>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</si>
  <si>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</si>
  <si>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</si>
  <si>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</si>
  <si>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</si>
  <si>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</si>
  <si>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</si>
  <si>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</si>
  <si>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</si>
  <si>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</si>
  <si>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</si>
  <si>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</si>
  <si>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</si>
  <si>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</si>
  <si>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</si>
  <si>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</si>
  <si>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</si>
  <si>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</si>
  <si>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</si>
  <si>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</si>
  <si>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</si>
  <si>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</si>
  <si>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</si>
  <si>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</si>
  <si>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</si>
  <si>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</si>
  <si>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</si>
  <si>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</si>
  <si>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</si>
  <si>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</si>
  <si>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</si>
  <si>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</si>
  <si>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</si>
  <si>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</si>
  <si>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</si>
  <si>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</si>
  <si>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</si>
  <si>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</si>
  <si>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</si>
  <si>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</si>
  <si>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</si>
  <si>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</si>
  <si>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</si>
  <si>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</si>
  <si>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</si>
  <si>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</si>
  <si>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</si>
  <si>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</si>
  <si>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</si>
  <si>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</si>
  <si>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</si>
  <si>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</si>
  <si>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</si>
  <si>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</si>
  <si>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</si>
  <si>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</si>
  <si>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</si>
  <si>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</si>
  <si>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</si>
  <si>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</si>
  <si>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</si>
  <si>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</si>
  <si>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</si>
  <si>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</si>
  <si>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</si>
  <si>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</si>
  <si>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</si>
  <si>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</si>
  <si>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</si>
  <si>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</si>
  <si>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</si>
  <si>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</si>
  <si>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</si>
  <si>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</si>
  <si>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</si>
  <si>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</si>
  <si>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</si>
  <si>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</si>
  <si>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</si>
  <si>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</si>
  <si>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</si>
  <si>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</si>
  <si>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</si>
  <si>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</si>
  <si>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</si>
  <si>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</si>
  <si>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</si>
  <si>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</si>
  <si>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</si>
  <si>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</si>
  <si>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</si>
  <si>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</si>
  <si>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</si>
  <si>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</si>
  <si>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</si>
  <si>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</si>
  <si>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</si>
  <si>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</si>
  <si>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</si>
  <si>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</si>
  <si>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</si>
  <si>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</si>
  <si>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</si>
  <si>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</si>
  <si>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</si>
  <si>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</si>
  <si>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</si>
  <si>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</si>
  <si>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</si>
  <si>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</si>
  <si>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</si>
  <si>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</si>
  <si>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</si>
  <si>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</si>
  <si>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</si>
  <si>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</si>
  <si>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</si>
  <si>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</si>
  <si>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</si>
  <si>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</si>
  <si>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</si>
  <si>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</si>
  <si>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</si>
  <si>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</si>
  <si>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</si>
  <si>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</si>
  <si>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</si>
  <si>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</si>
  <si>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</si>
  <si>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</si>
  <si>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</si>
  <si>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</si>
  <si>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</si>
  <si>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</si>
  <si>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</si>
  <si>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</si>
  <si>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</si>
  <si>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</si>
  <si>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</si>
  <si>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</si>
  <si>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</si>
  <si>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</si>
  <si>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</si>
  <si>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</si>
  <si>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</si>
  <si>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</si>
  <si>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</si>
  <si>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</si>
  <si>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</si>
  <si>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</si>
  <si>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</si>
  <si>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</si>
  <si>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</si>
  <si>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</si>
  <si>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</si>
  <si>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</si>
  <si>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</si>
  <si>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</si>
  <si>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</si>
  <si>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</si>
  <si>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</si>
  <si>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</si>
  <si>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</si>
  <si>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</si>
  <si>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</si>
  <si>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</si>
  <si>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</si>
  <si>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</si>
  <si>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</si>
  <si>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</si>
  <si>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</si>
  <si>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</si>
  <si>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</si>
  <si>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</si>
  <si>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</si>
  <si>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</si>
  <si>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</si>
  <si>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</si>
  <si>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</si>
  <si>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</si>
  <si>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</si>
  <si>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</si>
  <si>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</si>
  <si>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</si>
  <si>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</si>
  <si>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</si>
  <si>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</si>
  <si>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</si>
  <si>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</si>
  <si>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</si>
  <si>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</si>
  <si>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</si>
  <si>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</si>
  <si>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</si>
  <si>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</si>
  <si>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</si>
  <si>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</si>
  <si>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</si>
  <si>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</si>
  <si>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</si>
  <si>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</si>
  <si>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</si>
  <si>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</si>
  <si>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</si>
  <si>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</si>
  <si>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</si>
  <si>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</si>
  <si>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</si>
  <si>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</si>
  <si>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</si>
  <si>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</si>
  <si>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</si>
  <si>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</si>
  <si>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</si>
  <si>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</si>
  <si>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</si>
  <si>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</si>
  <si>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</si>
  <si>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</si>
  <si>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</si>
  <si>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</si>
  <si>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</si>
  <si>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</si>
  <si>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</si>
  <si>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</si>
  <si>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</si>
  <si>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</si>
  <si>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</si>
  <si>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</si>
  <si>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</si>
  <si>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</si>
  <si>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</si>
  <si>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</si>
  <si>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</si>
  <si>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</si>
  <si>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</si>
  <si>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</si>
  <si>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</si>
  <si>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</si>
  <si>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</si>
  <si>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</si>
  <si>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</si>
  <si>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</si>
  <si>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</si>
  <si>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</si>
  <si>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</si>
  <si>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</si>
  <si>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</si>
  <si>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</si>
  <si>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</si>
  <si>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</si>
  <si>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</si>
  <si>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</si>
  <si>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</si>
  <si>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</si>
  <si>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</si>
  <si>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</si>
  <si>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</si>
  <si>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</si>
  <si>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</si>
  <si>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</si>
  <si>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</si>
  <si>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</si>
  <si>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</si>
  <si>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</si>
  <si>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</si>
  <si>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</si>
  <si>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</si>
  <si>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</si>
  <si>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</si>
  <si>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</si>
  <si>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</si>
  <si>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</si>
  <si>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</si>
  <si>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</si>
  <si>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</si>
  <si>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</si>
  <si>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</si>
  <si>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</si>
  <si>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</si>
  <si>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</si>
  <si>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</si>
  <si>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</si>
  <si>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</si>
  <si>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</si>
  <si>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</si>
  <si>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</si>
  <si>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</si>
  <si>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</si>
  <si>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</si>
  <si>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</si>
  <si>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</si>
  <si>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</si>
  <si>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</si>
  <si>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</si>
  <si>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</si>
  <si>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</si>
  <si>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</si>
  <si>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</si>
  <si>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</si>
  <si>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</si>
  <si>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</si>
  <si>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</si>
  <si>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</si>
  <si>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</si>
  <si>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</si>
  <si>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</si>
  <si>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</si>
  <si>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</si>
  <si>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</si>
  <si>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</si>
  <si>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</si>
  <si>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</si>
  <si>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</si>
  <si>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</si>
  <si>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</si>
  <si>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</si>
  <si>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</si>
  <si>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</si>
  <si>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</si>
  <si>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</si>
  <si>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</si>
  <si>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</si>
  <si>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</si>
  <si>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</si>
  <si>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</si>
  <si>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</si>
  <si>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</si>
  <si>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</si>
  <si>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</si>
  <si>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</si>
  <si>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</si>
  <si>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</si>
  <si>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</si>
  <si>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</si>
  <si>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</si>
  <si>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</si>
  <si>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</si>
  <si>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</si>
  <si>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</si>
  <si>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</si>
  <si>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</si>
  <si>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</si>
  <si>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</si>
  <si>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</si>
  <si>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</si>
  <si>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</si>
  <si>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</si>
  <si>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</si>
  <si>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</si>
  <si>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</si>
  <si>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</si>
  <si>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</si>
  <si>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</si>
  <si>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</si>
  <si>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</si>
  <si>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</si>
  <si>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</si>
  <si>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</si>
  <si>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</si>
  <si>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</si>
  <si>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</si>
  <si>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</si>
  <si>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</si>
  <si>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</si>
  <si>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</si>
  <si>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</si>
  <si>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</si>
  <si>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</si>
  <si>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</si>
  <si>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</si>
  <si>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</si>
  <si>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</si>
  <si>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</si>
  <si>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</si>
  <si>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</si>
  <si>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</si>
  <si>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</si>
  <si>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</si>
  <si>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</si>
  <si>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</si>
  <si>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</si>
  <si>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</si>
  <si>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</si>
  <si>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</si>
  <si>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</si>
  <si>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</si>
  <si>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</si>
  <si>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</si>
  <si>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</si>
  <si>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</si>
  <si>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</si>
  <si>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</si>
  <si>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</si>
  <si>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</si>
  <si>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</si>
  <si>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</si>
  <si>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</si>
  <si>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</si>
  <si>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</si>
  <si>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</si>
  <si>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</si>
  <si>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</si>
  <si>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</si>
  <si>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</si>
  <si>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</si>
  <si>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</si>
  <si>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</si>
  <si>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</si>
  <si>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</si>
  <si>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</si>
  <si>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</si>
  <si>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</si>
  <si>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</si>
  <si>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</si>
  <si>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</si>
  <si>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</si>
  <si>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</si>
  <si>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</si>
  <si>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</si>
  <si>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</si>
  <si>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</si>
  <si>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</si>
  <si>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</si>
  <si>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</si>
  <si>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</si>
  <si>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</si>
  <si>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</si>
  <si>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</si>
  <si>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</si>
  <si>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</si>
  <si>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</si>
  <si>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</si>
  <si>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</si>
  <si>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</si>
  <si>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</si>
  <si>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</si>
  <si>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</si>
  <si>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</si>
  <si>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</si>
  <si>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</si>
  <si>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</si>
  <si>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</si>
  <si>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</si>
  <si>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</si>
  <si>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</si>
  <si>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</si>
  <si>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</si>
  <si>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</si>
  <si>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</si>
  <si>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</si>
  <si>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</si>
  <si>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</si>
  <si>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</si>
  <si>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</si>
  <si>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</si>
  <si>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</si>
  <si>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</si>
  <si>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</si>
  <si>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</si>
  <si>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</si>
  <si>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</si>
  <si>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</si>
  <si>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</si>
  <si>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</si>
  <si>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</si>
  <si>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</si>
  <si>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</si>
  <si>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</si>
  <si>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</si>
  <si>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</si>
  <si>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</si>
  <si>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</si>
  <si>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</si>
  <si>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</si>
  <si>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</si>
  <si>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</si>
  <si>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</si>
  <si>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</si>
  <si>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</si>
  <si>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预留技能1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</si>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</sst>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0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  <xf numFmtId="0" fontId="32" fillId="0" borderId="0" xfId="0" applyFont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3"/>
  <sheetViews>
    <sheetView zoomScaleNormal="100"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M43" sqref="M43"/>
    </sheetView>
  </sheetViews>
  <sheetFormatPr baseColWidth="10" defaultColWidth="11" defaultRowHeight="16"/>
  <cols>
    <col min="1" max="1" width="5" style="1" bestFit="1" customWidth="1"/>
    <col min="2" max="2" width="8.5" customWidth="1"/>
    <col min="3" max="3" width="19.1640625" customWidth="1"/>
    <col min="4" max="4" width="6.83203125" customWidth="1"/>
    <col min="5" max="5" width="5.5" customWidth="1"/>
    <col min="6" max="6" width="8" customWidth="1"/>
    <col min="7" max="8" width="9.6640625" customWidth="1"/>
    <col min="9" max="9" width="9.1640625" customWidth="1"/>
    <col min="10" max="10" width="7.5" customWidth="1"/>
    <col min="11" max="11" width="12.6640625" customWidth="1"/>
    <col min="12" max="12" width="7.6640625" customWidth="1"/>
    <col min="13" max="13" width="9.33203125" customWidth="1"/>
    <col min="14" max="14" width="9.1640625" customWidth="1"/>
    <col min="16" max="16" width="8.5" customWidth="1"/>
    <col min="43" max="43" width="7.16406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2391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26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2389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2390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C244" t="s">
        <v>1217</v>
      </c>
      <c r="D244">
        <v>2</v>
      </c>
      <c r="E244">
        <v>210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2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si="36"/>
        <v>26</v>
      </c>
      <c r="T244">
        <v>5000</v>
      </c>
      <c r="U244" s="4">
        <f t="shared" si="37"/>
        <v>28</v>
      </c>
      <c r="V244">
        <v>5000</v>
      </c>
      <c r="W244" s="4">
        <f t="shared" si="38"/>
        <v>30</v>
      </c>
      <c r="X244">
        <v>5000</v>
      </c>
      <c r="Y244" s="4">
        <f t="shared" si="39"/>
        <v>32</v>
      </c>
      <c r="Z244">
        <v>5000</v>
      </c>
      <c r="AA244" s="4">
        <f t="shared" si="40"/>
        <v>34</v>
      </c>
      <c r="AB244">
        <v>5000</v>
      </c>
      <c r="AC244" s="4">
        <f t="shared" si="41"/>
        <v>36</v>
      </c>
      <c r="AD244">
        <v>5000</v>
      </c>
      <c r="AE244" s="4">
        <f t="shared" si="42"/>
        <v>38</v>
      </c>
      <c r="AF244">
        <v>5000</v>
      </c>
      <c r="AG244" s="4">
        <f t="shared" si="43"/>
        <v>40</v>
      </c>
      <c r="AH244">
        <v>5000</v>
      </c>
      <c r="AI244" s="4">
        <f t="shared" si="44"/>
        <v>42</v>
      </c>
      <c r="AJ244">
        <v>5000</v>
      </c>
      <c r="AK244" s="4">
        <f t="shared" si="45"/>
        <v>44</v>
      </c>
      <c r="AL244">
        <v>5000</v>
      </c>
      <c r="AM244" s="4">
        <f t="shared" si="46"/>
        <v>46</v>
      </c>
      <c r="AN244">
        <v>5000</v>
      </c>
      <c r="AO244" s="4">
        <f t="shared" si="47"/>
        <v>48</v>
      </c>
      <c r="AP244">
        <v>5000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1218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1219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1220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1221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1222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1223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1224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1225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1226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1227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1228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1229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1230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1231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1232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48">Q259+2</f>
        <v>26</v>
      </c>
      <c r="T259">
        <v>5000</v>
      </c>
      <c r="U259" s="4">
        <f t="shared" ref="U259:U263" si="49">S259+2</f>
        <v>28</v>
      </c>
      <c r="V259">
        <v>5000</v>
      </c>
      <c r="W259" s="4">
        <f t="shared" ref="W259:W263" si="50">U259+2</f>
        <v>30</v>
      </c>
      <c r="X259">
        <v>5000</v>
      </c>
      <c r="Y259" s="4">
        <f t="shared" ref="Y259:Y263" si="51">W259+2</f>
        <v>32</v>
      </c>
      <c r="Z259">
        <v>5000</v>
      </c>
      <c r="AA259" s="4">
        <f t="shared" ref="AA259:AA263" si="52">Y259+2</f>
        <v>34</v>
      </c>
      <c r="AB259">
        <v>5000</v>
      </c>
      <c r="AC259" s="4">
        <f t="shared" ref="AC259:AC263" si="53">AA259+2</f>
        <v>36</v>
      </c>
      <c r="AD259">
        <v>5000</v>
      </c>
      <c r="AE259" s="4">
        <f t="shared" ref="AE259:AE263" si="54">AC259+2</f>
        <v>38</v>
      </c>
      <c r="AF259">
        <v>5000</v>
      </c>
      <c r="AG259" s="4">
        <f t="shared" ref="AG259:AG263" si="55">AE259+2</f>
        <v>40</v>
      </c>
      <c r="AH259">
        <v>5000</v>
      </c>
      <c r="AI259" s="4">
        <f t="shared" ref="AI259:AI263" si="56">AG259+2</f>
        <v>42</v>
      </c>
      <c r="AJ259">
        <v>5000</v>
      </c>
      <c r="AK259" s="4">
        <f t="shared" ref="AK259:AK263" si="57">AI259+2</f>
        <v>44</v>
      </c>
      <c r="AL259">
        <v>5000</v>
      </c>
      <c r="AM259" s="4">
        <f t="shared" ref="AM259:AM263" si="58">AK259+2</f>
        <v>46</v>
      </c>
      <c r="AN259">
        <v>5000</v>
      </c>
      <c r="AO259" s="4">
        <f t="shared" ref="AO259:AO263" si="59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1233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48"/>
        <v>26</v>
      </c>
      <c r="T260">
        <v>5000</v>
      </c>
      <c r="U260" s="4">
        <f t="shared" si="49"/>
        <v>28</v>
      </c>
      <c r="V260">
        <v>5000</v>
      </c>
      <c r="W260" s="4">
        <f t="shared" si="50"/>
        <v>30</v>
      </c>
      <c r="X260">
        <v>5000</v>
      </c>
      <c r="Y260" s="4">
        <f t="shared" si="51"/>
        <v>32</v>
      </c>
      <c r="Z260">
        <v>5000</v>
      </c>
      <c r="AA260" s="4">
        <f t="shared" si="52"/>
        <v>34</v>
      </c>
      <c r="AB260">
        <v>5000</v>
      </c>
      <c r="AC260" s="4">
        <f t="shared" si="53"/>
        <v>36</v>
      </c>
      <c r="AD260">
        <v>5000</v>
      </c>
      <c r="AE260" s="4">
        <f t="shared" si="54"/>
        <v>38</v>
      </c>
      <c r="AF260">
        <v>5000</v>
      </c>
      <c r="AG260" s="4">
        <f t="shared" si="55"/>
        <v>40</v>
      </c>
      <c r="AH260">
        <v>5000</v>
      </c>
      <c r="AI260" s="4">
        <f t="shared" si="56"/>
        <v>42</v>
      </c>
      <c r="AJ260">
        <v>5000</v>
      </c>
      <c r="AK260" s="4">
        <f t="shared" si="57"/>
        <v>44</v>
      </c>
      <c r="AL260">
        <v>5000</v>
      </c>
      <c r="AM260" s="4">
        <f t="shared" si="58"/>
        <v>46</v>
      </c>
      <c r="AN260">
        <v>5000</v>
      </c>
      <c r="AO260" s="4">
        <f t="shared" si="59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1234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48"/>
        <v>26</v>
      </c>
      <c r="T261">
        <v>5000</v>
      </c>
      <c r="U261" s="4">
        <f t="shared" si="49"/>
        <v>28</v>
      </c>
      <c r="V261">
        <v>5000</v>
      </c>
      <c r="W261" s="4">
        <f t="shared" si="50"/>
        <v>30</v>
      </c>
      <c r="X261">
        <v>5000</v>
      </c>
      <c r="Y261" s="4">
        <f t="shared" si="51"/>
        <v>32</v>
      </c>
      <c r="Z261">
        <v>5000</v>
      </c>
      <c r="AA261" s="4">
        <f t="shared" si="52"/>
        <v>34</v>
      </c>
      <c r="AB261">
        <v>5000</v>
      </c>
      <c r="AC261" s="4">
        <f t="shared" si="53"/>
        <v>36</v>
      </c>
      <c r="AD261">
        <v>5000</v>
      </c>
      <c r="AE261" s="4">
        <f t="shared" si="54"/>
        <v>38</v>
      </c>
      <c r="AF261">
        <v>5000</v>
      </c>
      <c r="AG261" s="4">
        <f t="shared" si="55"/>
        <v>40</v>
      </c>
      <c r="AH261">
        <v>5000</v>
      </c>
      <c r="AI261" s="4">
        <f t="shared" si="56"/>
        <v>42</v>
      </c>
      <c r="AJ261">
        <v>5000</v>
      </c>
      <c r="AK261" s="4">
        <f t="shared" si="57"/>
        <v>44</v>
      </c>
      <c r="AL261">
        <v>5000</v>
      </c>
      <c r="AM261" s="4">
        <f t="shared" si="58"/>
        <v>46</v>
      </c>
      <c r="AN261">
        <v>5000</v>
      </c>
      <c r="AO261" s="4">
        <f t="shared" si="59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1235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48"/>
        <v>26</v>
      </c>
      <c r="T262">
        <v>5000</v>
      </c>
      <c r="U262" s="4">
        <f t="shared" si="49"/>
        <v>28</v>
      </c>
      <c r="V262">
        <v>5000</v>
      </c>
      <c r="W262" s="4">
        <f t="shared" si="50"/>
        <v>30</v>
      </c>
      <c r="X262">
        <v>5000</v>
      </c>
      <c r="Y262" s="4">
        <f t="shared" si="51"/>
        <v>32</v>
      </c>
      <c r="Z262">
        <v>5000</v>
      </c>
      <c r="AA262" s="4">
        <f t="shared" si="52"/>
        <v>34</v>
      </c>
      <c r="AB262">
        <v>5000</v>
      </c>
      <c r="AC262" s="4">
        <f t="shared" si="53"/>
        <v>36</v>
      </c>
      <c r="AD262">
        <v>5000</v>
      </c>
      <c r="AE262" s="4">
        <f t="shared" si="54"/>
        <v>38</v>
      </c>
      <c r="AF262">
        <v>5000</v>
      </c>
      <c r="AG262" s="4">
        <f t="shared" si="55"/>
        <v>40</v>
      </c>
      <c r="AH262">
        <v>5000</v>
      </c>
      <c r="AI262" s="4">
        <f t="shared" si="56"/>
        <v>42</v>
      </c>
      <c r="AJ262">
        <v>5000</v>
      </c>
      <c r="AK262" s="4">
        <f t="shared" si="57"/>
        <v>44</v>
      </c>
      <c r="AL262">
        <v>5000</v>
      </c>
      <c r="AM262" s="4">
        <f t="shared" si="58"/>
        <v>46</v>
      </c>
      <c r="AN262">
        <v>5000</v>
      </c>
      <c r="AO262" s="4">
        <f t="shared" si="59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1236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48"/>
        <v>26</v>
      </c>
      <c r="T263">
        <v>5000</v>
      </c>
      <c r="U263" s="4">
        <f t="shared" si="49"/>
        <v>28</v>
      </c>
      <c r="V263">
        <v>5000</v>
      </c>
      <c r="W263" s="4">
        <f t="shared" si="50"/>
        <v>30</v>
      </c>
      <c r="X263">
        <v>5000</v>
      </c>
      <c r="Y263" s="4">
        <f t="shared" si="51"/>
        <v>32</v>
      </c>
      <c r="Z263">
        <v>5000</v>
      </c>
      <c r="AA263" s="4">
        <f t="shared" si="52"/>
        <v>34</v>
      </c>
      <c r="AB263">
        <v>5000</v>
      </c>
      <c r="AC263" s="4">
        <f t="shared" si="53"/>
        <v>36</v>
      </c>
      <c r="AD263">
        <v>5000</v>
      </c>
      <c r="AE263" s="4">
        <f t="shared" si="54"/>
        <v>38</v>
      </c>
      <c r="AF263">
        <v>5000</v>
      </c>
      <c r="AG263" s="4">
        <f t="shared" si="55"/>
        <v>40</v>
      </c>
      <c r="AH263">
        <v>5000</v>
      </c>
      <c r="AI263" s="4">
        <f t="shared" si="56"/>
        <v>42</v>
      </c>
      <c r="AJ263">
        <v>5000</v>
      </c>
      <c r="AK263" s="4">
        <f t="shared" si="57"/>
        <v>44</v>
      </c>
      <c r="AL263">
        <v>5000</v>
      </c>
      <c r="AM263" s="4">
        <f t="shared" si="58"/>
        <v>46</v>
      </c>
      <c r="AN263">
        <v>5000</v>
      </c>
      <c r="AO263" s="4">
        <f t="shared" si="59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 xr:uid="{00000000-0009-0000-0000-000000000000}"/>
  <sortState xmlns:xlrd2="http://schemas.microsoft.com/office/spreadsheetml/2017/richdata2"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6"/>
  <sheetViews>
    <sheetView topLeftCell="D1" workbookViewId="0">
      <selection activeCell="Z5" sqref="Z5"/>
    </sheetView>
  </sheetViews>
  <sheetFormatPr baseColWidth="10" defaultColWidth="11" defaultRowHeight="16"/>
  <cols>
    <col min="24" max="24" width="14.6640625" customWidth="1"/>
    <col min="25" max="25" width="14.33203125" customWidth="1"/>
    <col min="26" max="26" width="12.6640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1238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891"/>
  <sheetViews>
    <sheetView tabSelected="1" workbookViewId="0">
      <pane xSplit="2" ySplit="1" topLeftCell="X204" activePane="bottomRight" state="frozen"/>
      <selection pane="topRight" activeCell="C1" sqref="C1"/>
      <selection pane="bottomLeft" activeCell="A2" sqref="A2"/>
      <selection pane="bottomRight" activeCell="Y236" sqref="Y236"/>
    </sheetView>
  </sheetViews>
  <sheetFormatPr baseColWidth="10" defaultColWidth="11" defaultRowHeight="16"/>
  <cols>
    <col min="2" max="2" width="21.8320312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预留技能1</v>
      </c>
      <c r="C245" s="2">
        <v>4</v>
      </c>
      <c r="D245" s="2">
        <f>VLOOKUP(B245,Magic!$C244:$M244,10,FALSE)</f>
        <v>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:W246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si="4"/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5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5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5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6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6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6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6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6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6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6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6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7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7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7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6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6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6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8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1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1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1237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2388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2250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2251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2252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2253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2254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2255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2256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2257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2258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2259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2260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2261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2262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2263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2264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2265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2266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2267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2268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2269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2270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2271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2272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2273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2274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2275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2276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2277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2278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2279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2280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2281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2282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2283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2284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2285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2286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2287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2288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2289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2290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2291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2292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2293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2294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2295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2296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2297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2298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2299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2300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2301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2302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2303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2304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2305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2306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2307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2308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2309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2310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2311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2312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2313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2314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2315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2316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2317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2318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2319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2320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2321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2322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2323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2324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2325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2326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2327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2328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2329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2330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2331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2332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2333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2334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2335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2336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2337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2338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2339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2340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2341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2342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2343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2344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2385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>
        <v>888</v>
      </c>
      <c r="B890" s="2" t="s">
        <v>2386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2387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E30" sqref="E30"/>
    </sheetView>
  </sheetViews>
  <sheetFormatPr baseColWidth="10" defaultColWidth="8.83203125" defaultRowHeight="15"/>
  <cols>
    <col min="1" max="1" width="8.83203125" style="12" customWidth="1"/>
    <col min="2" max="3" width="8.83203125" style="41"/>
    <col min="4" max="5" width="8.83203125" style="42"/>
    <col min="6" max="7" width="8.83203125" style="43"/>
    <col min="8" max="9" width="8.83203125" style="44"/>
    <col min="10" max="11" width="8.83203125" style="45"/>
    <col min="12" max="12" width="39.83203125" style="46" customWidth="1"/>
    <col min="13" max="16384" width="8.83203125" style="12"/>
  </cols>
  <sheetData>
    <row r="1" spans="1:12" s="2" customFormat="1" ht="16">
      <c r="A1" s="47" t="s">
        <v>2345</v>
      </c>
      <c r="B1" s="71" t="s">
        <v>2346</v>
      </c>
      <c r="C1" s="71"/>
      <c r="D1" s="72" t="s">
        <v>2347</v>
      </c>
      <c r="E1" s="72"/>
      <c r="F1" s="73" t="s">
        <v>2348</v>
      </c>
      <c r="G1" s="73"/>
      <c r="H1" s="74" t="s">
        <v>2349</v>
      </c>
      <c r="I1" s="74"/>
      <c r="J1" s="75" t="s">
        <v>2350</v>
      </c>
      <c r="K1" s="75"/>
      <c r="L1" s="48" t="s">
        <v>2351</v>
      </c>
    </row>
    <row r="2" spans="1:12" s="6" customFormat="1">
      <c r="A2" s="49" t="s">
        <v>2352</v>
      </c>
      <c r="B2" s="50">
        <f>VLOOKUP("黑铁头盔",StdItems!B2:T9985,10,FALSE)
+VLOOKUP("战神盔甲(男)",StdItems!B2:T9985,10,FALSE)
+VLOOKUP("骑士手镯",StdItems!B2:T9985,10,FALSE)*2
+VLOOKUP("力量戒指",StdItems!B2:T9985,10,FALSE)*2
+VLOOKUP("青铜腰带",StdItems!B2:T9985,10,FALSE)
+VLOOKUP("紫绸靴",StdItems!B2:T9985,10,FALSE)</f>
        <v>10</v>
      </c>
      <c r="C2" s="50">
        <f>VLOOKUP("黑铁头盔",StdItems!B2:T9985,11,FALSE)
+VLOOKUP("战神盔甲(男)",StdItems!B2:T9985,11,FALSE)
+VLOOKUP("骑士手镯",StdItems!B2:T9985,11,FALSE)*2
+VLOOKUP("力量戒指",StdItems!B2:T9985,11,FALSE)*2
+VLOOKUP("青铜腰带",StdItems!B2:T9985,11,FALSE)
+VLOOKUP("紫绸靴",StdItems!B2:T9985,11,FALSE)</f>
        <v>19</v>
      </c>
      <c r="D2" s="51">
        <f>VLOOKUP("黑铁头盔",StdItems!B2:T9985,12,FALSE)
+VLOOKUP("战神盔甲(男)",StdItems!B2:T9985,12,FALSE)
+VLOOKUP("骑士手镯",StdItems!B2:T9985,12,FALSE)*2
+VLOOKUP("力量戒指",StdItems!B2:T9985,12,FALSE)*2
+VLOOKUP("青铜腰带",StdItems!B2:T9985,12,FALSE)
+VLOOKUP("紫绸靴",StdItems!B2:T9985,12,FALSE)</f>
        <v>5</v>
      </c>
      <c r="E2" s="51">
        <f>VLOOKUP("黑铁头盔",StdItems!B2:T9985,13,FALSE)
+VLOOKUP("战神盔甲(男)",StdItems!B2:T9985,13,FALSE)
+VLOOKUP("骑士手镯",StdItems!B2:T9985,13,FALSE)*2
+VLOOKUP("力量戒指",StdItems!B2:T9985,13,FALSE)*2
+VLOOKUP("青铜腰带",StdItems!B2:T9985,13,FALSE)
+VLOOKUP("紫绸靴",StdItems!B2:T9985,13,FALSE)</f>
        <v>10</v>
      </c>
      <c r="F2" s="52">
        <f>VLOOKUP("黑铁头盔",StdItems!B2:T9985,14,FALSE)
+VLOOKUP("绿色项链",StdItems!B2:T9985,14,FALSE)
+VLOOKUP("战神盔甲(男)",StdItems!B2:T9985,14,FALSE)
+VLOOKUP("骑士手镯",StdItems!B2:T9985,14,FALSE)*2
+VLOOKUP("力量戒指",StdItems!B2:T9985,14,FALSE)*2
+VLOOKUP("青铜腰带",StdItems!B2:T9985,14,FALSE)
+VLOOKUP("紫绸靴",StdItems!B2:T9985,14,FALSE)
+VLOOKUP("裁决之杖",StdItems!B2:T9985,14,FALSE)</f>
        <v>6</v>
      </c>
      <c r="G2" s="52">
        <f>VLOOKUP("黑铁头盔",StdItems!B2:T9985,15,FALSE)
+VLOOKUP("绿色项链",StdItems!B2:T9985,15,FALSE)
+VLOOKUP("战神盔甲(男)",StdItems!B2:T9985,15,FALSE)
+VLOOKUP("骑士手镯",StdItems!B2:T9985,15,FALSE)*2
+VLOOKUP("力量戒指",StdItems!B2:T9985,15,FALSE)*2
+VLOOKUP("青铜腰带",StdItems!B2:T9985,15,FALSE)
+VLOOKUP("紫绸靴",StdItems!B2:T9985,15,FALSE)
+VLOOKUP("裁决之杖",StdItems!B2:T9985,15,FALSE)</f>
        <v>51</v>
      </c>
      <c r="H2" s="53"/>
      <c r="I2" s="53"/>
      <c r="J2" s="54"/>
      <c r="K2" s="54"/>
      <c r="L2" s="55" t="s">
        <v>2353</v>
      </c>
    </row>
    <row r="3" spans="1:12" s="6" customFormat="1">
      <c r="A3" s="49" t="s">
        <v>2354</v>
      </c>
      <c r="B3" s="50">
        <f>VLOOKUP("黄金头盔",StdItems!B2:T9985,10,FALSE)
+VLOOKUP("恶魔长袍(男)",StdItems!B2:T9985,10,FALSE)
+VLOOKUP("龙之手镯",StdItems!B2:T9985,10,FALSE)*2
+VLOOKUP("紫碧螺",StdItems!B2:T9985,10,FALSE)*2
+VLOOKUP("青铜腰带",StdItems!B2:T9985,10,FALSE)
+VLOOKUP("紫绸靴",StdItems!B2:T9985,10,FALSE)</f>
        <v>8</v>
      </c>
      <c r="C3" s="50">
        <f>VLOOKUP("黄金头盔",StdItems!B2:T9985,11,FALSE)
+VLOOKUP("恶魔长袍(男)",StdItems!B2:T9985,11,FALSE)
+VLOOKUP("龙之手镯",StdItems!B2:T9985,11,FALSE)*2
+VLOOKUP("紫碧螺",StdItems!B2:T9985,11,FALSE)*2
+VLOOKUP("青铜腰带",StdItems!B2:T9985,11,FALSE)
+VLOOKUP("紫绸靴",StdItems!B2:T9985,11,FALSE)</f>
        <v>16</v>
      </c>
      <c r="D3" s="51">
        <f>VLOOKUP("黄金头盔",StdItems!B2:T9985,12,FALSE)
+VLOOKUP("恶魔长袍(男)",StdItems!B2:T9985,12,FALSE)
+VLOOKUP("龙之手镯",StdItems!B2:T9985,12,FALSE)*2
+VLOOKUP("紫碧螺",StdItems!B2:T9985,12,FALSE)*2
+VLOOKUP("青铜腰带",StdItems!B2:T9985,12,FALSE)
+VLOOKUP("紫绸靴",StdItems!B2:T9985,12,FALSE)</f>
        <v>5</v>
      </c>
      <c r="E3" s="51">
        <f>VLOOKUP("黄金头盔",StdItems!B2:T9985,13,FALSE)
+VLOOKUP("恶魔长袍(男)",StdItems!B2:T9985,13,FALSE)
+VLOOKUP("龙之手镯",StdItems!B2:T9985,13,FALSE)*2
+VLOOKUP("紫碧螺",StdItems!B2:T9985,13,FALSE)*2
+VLOOKUP("青铜腰带",StdItems!B2:T9985,13,FALSE)
+VLOOKUP("紫绸靴",StdItems!B2:T9985,13,FALSE)</f>
        <v>8</v>
      </c>
      <c r="F3" s="52"/>
      <c r="G3" s="52"/>
      <c r="H3" s="53">
        <f>VLOOKUP("黄金头盔",StdItems!B2:T9985,16,FALSE)
+VLOOKUP("恶魔铃铛",StdItems!B2:T9985,16,FALSE)
+VLOOKUP("恶魔长袍(男)",StdItems!B2:T9985,16,FALSE)
+VLOOKUP("龙之手镯",StdItems!B2:T9985,16,FALSE)*2
+VLOOKUP("紫碧螺",StdItems!B2:T9985,16,FALSE)*2
+VLOOKUP("青铜腰带",StdItems!B2:T9985,16,FALSE)
+VLOOKUP("紫绸靴",StdItems!B2:T9985,16,FALSE)
+VLOOKUP("骨玉权杖",StdItems!B2:T9985,16,FALSE)</f>
        <v>3</v>
      </c>
      <c r="I3" s="53">
        <f>VLOOKUP("黄金头盔",StdItems!B2:T9985,17,FALSE)
+VLOOKUP("恶魔铃铛",StdItems!B2:T9985,17,FALSE)
+VLOOKUP("恶魔长袍(男)",StdItems!B2:T9985,17,FALSE)
+VLOOKUP("龙之手镯",StdItems!B2:T9985,17,FALSE)*2
+VLOOKUP("紫碧螺",StdItems!B2:T9985,17,FALSE)*2
+VLOOKUP("青铜腰带",StdItems!B2:T9985,17,FALSE)
+VLOOKUP("紫绸靴",StdItems!B2:T9985,17,FALSE)
+VLOOKUP("骨玉权杖",StdItems!B2:T9985,17,FALSE)</f>
        <v>33</v>
      </c>
      <c r="J3" s="54"/>
      <c r="K3" s="54"/>
      <c r="L3" s="55" t="s">
        <v>2355</v>
      </c>
    </row>
    <row r="4" spans="1:12" s="6" customFormat="1">
      <c r="A4" s="49" t="s">
        <v>2356</v>
      </c>
      <c r="B4" s="50">
        <f>VLOOKUP("黄金头盔",StdItems!B2:T9985,10,FALSE)
+VLOOKUP("幽灵战衣(男)",StdItems!B2:T9985,10,FALSE)
+VLOOKUP("三眼手镯",StdItems!B2:T9985,10,FALSE)*2
+VLOOKUP("泰坦戒指",StdItems!B2:T9985,10,FALSE)*2
+VLOOKUP("青铜腰带",StdItems!B2:T9985,10,FALSE)
+VLOOKUP("紫绸靴",StdItems!B2:T9985,10,FALSE)</f>
        <v>10</v>
      </c>
      <c r="C4" s="50">
        <f>VLOOKUP("黄金头盔",StdItems!B2:T9985,11,FALSE)
+VLOOKUP("幽灵战衣(男)",StdItems!B2:T9985,11,FALSE)
+VLOOKUP("三眼手镯",StdItems!B2:T9985,11,FALSE)*2
+VLOOKUP("泰坦戒指",StdItems!B2:T9985,11,FALSE)*2
+VLOOKUP("青铜腰带",StdItems!B2:T9985,11,FALSE)
+VLOOKUP("紫绸靴",StdItems!B2:T9985,11,FALSE)</f>
        <v>18</v>
      </c>
      <c r="D4" s="51">
        <f>VLOOKUP("黄金头盔",StdItems!B2:T9985,12,FALSE)
+VLOOKUP("幽灵战衣(男)",StdItems!B2:T9985,12,FALSE)
+VLOOKUP("三眼手镯",StdItems!B2:T9985,12,FALSE)*2
+VLOOKUP("泰坦戒指",StdItems!B2:T9985,12,FALSE)*2
+VLOOKUP("青铜腰带",StdItems!B2:T9985,12,FALSE)
+VLOOKUP("紫绸靴",StdItems!B2:T9985,12,FALSE)</f>
        <v>5</v>
      </c>
      <c r="E4" s="51">
        <f>VLOOKUP("黄金头盔",StdItems!B2:T9985,13,FALSE)
+VLOOKUP("幽灵战衣(男)",StdItems!B2:T9985,13,FALSE)
+VLOOKUP("三眼手镯",StdItems!B2:T9985,13,FALSE)*2
+VLOOKUP("泰坦戒指",StdItems!B2:T9985,13,FALSE)*2
+VLOOKUP("青铜腰带",StdItems!B2:T9985,13,FALSE)
+VLOOKUP("紫绸靴",StdItems!B2:T9985,13,FALSE)</f>
        <v>7</v>
      </c>
      <c r="F4" s="52"/>
      <c r="G4" s="52"/>
      <c r="H4" s="53"/>
      <c r="I4" s="53"/>
      <c r="J4" s="54">
        <f>VLOOKUP("黄金头盔",StdItems!B2:T9985,18,FALSE)
+VLOOKUP("灵魂项链",StdItems!B2:T9985,18,FALSE)
+VLOOKUP("幽灵战衣(男)",StdItems!B2:T9985,18,FALSE)
+VLOOKUP("三眼手镯",StdItems!B2:T9985,18,FALSE)*2
+VLOOKUP("泰坦戒指",StdItems!B2:T9985,18,FALSE)*2
+VLOOKUP("青铜腰带",StdItems!B2:T9985,18,FALSE)
+VLOOKUP("紫绸靴",StdItems!B2:T9985,18,FALSE)
+VLOOKUP("龙纹剑",StdItems!B2:T9985,18,FALSE)</f>
        <v>11</v>
      </c>
      <c r="K4" s="54">
        <f>VLOOKUP("黄金头盔",StdItems!B2:T9985,19,FALSE)
+VLOOKUP("灵魂项链",StdItems!B2:T9985,19,FALSE)
+VLOOKUP("幽灵战衣(男)",StdItems!B2:T9985,19,FALSE)
+VLOOKUP("三眼手镯",StdItems!B2:T9985,19,FALSE)*2
+VLOOKUP("泰坦戒指",StdItems!B2:T9985,19,FALSE)*2
+VLOOKUP("青铜腰带",StdItems!B2:T9985,19,FALSE)
+VLOOKUP("紫绸靴",StdItems!B2:T9985,19,FALSE)
+VLOOKUP("龙纹剑",StdItems!B2:T9985,19,FALSE)</f>
        <v>34</v>
      </c>
      <c r="L4" s="55" t="s">
        <v>2357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2358</v>
      </c>
      <c r="B6" s="50">
        <f>VLOOKUP("圣战头盔",StdItems!B2:T9985,10,FALSE)
+VLOOKUP("荣耀勋章",StdItems!B2:T9985,10,FALSE)
+VLOOKUP("天魔神甲",StdItems!B2:T9985,10,FALSE)
+VLOOKUP("圣战手镯",StdItems!B2:T9985,10,FALSE)*2
+VLOOKUP("圣战戒指",StdItems!B2:T9985,10,FALSE)*2
+VLOOKUP("钢铁腰带",StdItems!B2:T9985,10,FALSE)
+VLOOKUP("避魂靴",StdItems!B2:T9985,10,FALSE)</f>
        <v>10</v>
      </c>
      <c r="C6" s="50">
        <f>VLOOKUP("圣战头盔",StdItems!B2:T9985,11,FALSE)
+VLOOKUP("荣耀勋章",StdItems!B2:T9985,11,FALSE)
+VLOOKUP("天魔神甲",StdItems!B2:T9985,11,FALSE)
+VLOOKUP("圣战手镯",StdItems!B2:T9985,11,FALSE)*2
+VLOOKUP("圣战戒指",StdItems!B2:T9985,11,FALSE)*2
+VLOOKUP("钢铁腰带",StdItems!B2:T9985,11,FALSE)
+VLOOKUP("避魂靴",StdItems!B2:T9985,11,FALSE)</f>
        <v>26</v>
      </c>
      <c r="D6" s="51">
        <f>VLOOKUP("圣战头盔",StdItems!B2:T9985,12,FALSE)
+VLOOKUP("荣耀勋章",StdItems!B2:T9985,12,FALSE)
+VLOOKUP("天魔神甲",StdItems!B2:T9985,12,FALSE)
+VLOOKUP("圣战手镯",StdItems!B2:T9985,12,FALSE)*2
+VLOOKUP("圣战戒指",StdItems!B2:T9985,12,FALSE)*2
+VLOOKUP("钢铁腰带",StdItems!B2:T9985,12,FALSE)
+VLOOKUP("避魂靴",StdItems!B2:T9985,12,FALSE)</f>
        <v>6</v>
      </c>
      <c r="E6" s="51">
        <f>VLOOKUP("圣战头盔",StdItems!B2:T9985,13,FALSE)
+VLOOKUP("荣耀勋章",StdItems!B2:T9985,13,FALSE)
+VLOOKUP("天魔神甲",StdItems!B2:T9985,13,FALSE)
+VLOOKUP("圣战手镯",StdItems!B2:T9985,13,FALSE)*2
+VLOOKUP("圣战戒指",StdItems!B2:T9985,13,FALSE)*2
+VLOOKUP("钢铁腰带",StdItems!B2:T9985,13,FALSE)
+VLOOKUP("避魂靴",StdItems!B2:T9985,13,FALSE)</f>
        <v>14</v>
      </c>
      <c r="F6" s="52">
        <f>VLOOKUP("圣战头盔",StdItems!B2:T9985,14,FALSE)
+VLOOKUP("圣战项链",StdItems!B2:T9985,14,FALSE)
+VLOOKUP("荣耀勋章",StdItems!B2:T9985,14,FALSE)
+VLOOKUP("天魔神甲",StdItems!B2:T9985,14,FALSE)
+VLOOKUP("圣战手镯",StdItems!B2:T9985,14,FALSE)*2
+VLOOKUP("圣战戒指",StdItems!B2:T9985,14,FALSE)*2
+VLOOKUP("钢铁腰带",StdItems!B2:T9985,14,FALSE)
+VLOOKUP("避魂靴",StdItems!B2:T9985,14,FALSE)
+VLOOKUP("屠龙",StdItems!B2:T9985,14,FALSE)</f>
        <v>13</v>
      </c>
      <c r="G6" s="52">
        <f>VLOOKUP("圣战头盔",StdItems!B2:T9985,15,FALSE)
+VLOOKUP("圣战项链",StdItems!B2:T9985,15,FALSE)
+VLOOKUP("荣耀勋章",StdItems!B2:T9985,15,FALSE)
+VLOOKUP("天魔神甲",StdItems!B2:T9985,15,FALSE)
+VLOOKUP("圣战手镯",StdItems!B2:T9985,15,FALSE)*2
+VLOOKUP("圣战戒指",StdItems!B2:T9985,15,FALSE)*2
+VLOOKUP("钢铁腰带",StdItems!B2:T9985,15,FALSE)
+VLOOKUP("避魂靴",StdItems!B2:T9985,15,FALSE)
+VLOOKUP("屠龙",StdItems!B2:T9985,15,FALSE)</f>
        <v>64</v>
      </c>
      <c r="H6" s="53"/>
      <c r="I6" s="53"/>
      <c r="J6" s="54"/>
      <c r="K6" s="54"/>
      <c r="L6" s="55" t="s">
        <v>2359</v>
      </c>
    </row>
    <row r="7" spans="1:12" s="6" customFormat="1">
      <c r="A7" s="49" t="s">
        <v>2360</v>
      </c>
      <c r="B7" s="50">
        <f>VLOOKUP("法神头盔",StdItems!B2:T9985,10,FALSE)
+VLOOKUP("荣耀勋章",StdItems!B2:T9985,10,FALSE)
+VLOOKUP("法神披风",StdItems!B2:T9985,10,FALSE)
+VLOOKUP("法神手镯",StdItems!B2:T9985,10,FALSE)*2
+VLOOKUP("法神戒指",StdItems!B2:T9985,10,FALSE)*2
+VLOOKUP("钢铁腰带",StdItems!B2:T9985,10,FALSE)
+VLOOKUP("避魂靴",StdItems!B2:T9985,10,FALSE)</f>
        <v>9</v>
      </c>
      <c r="C7" s="50">
        <f>VLOOKUP("法神头盔",StdItems!B2:T9985,11,FALSE)
+VLOOKUP("荣耀勋章",StdItems!B2:T9985,11,FALSE)
+VLOOKUP("法神披风",StdItems!B2:T9985,11,FALSE)
+VLOOKUP("法神手镯",StdItems!B2:T9985,11,FALSE)*2
+VLOOKUP("法神戒指",StdItems!B2:T9985,11,FALSE)*2
+VLOOKUP("钢铁腰带",StdItems!B2:T9985,11,FALSE)
+VLOOKUP("避魂靴",StdItems!B2:T9985,11,FALSE)</f>
        <v>22</v>
      </c>
      <c r="D7" s="51">
        <f>VLOOKUP("法神头盔",StdItems!B2:T9985,12,FALSE)
+VLOOKUP("荣耀勋章",StdItems!B2:T9985,12,FALSE)
+VLOOKUP("法神披风",StdItems!B2:T9985,12,FALSE)
+VLOOKUP("法神手镯",StdItems!B2:T9985,12,FALSE)*2
+VLOOKUP("法神戒指",StdItems!B2:T9985,12,FALSE)*2
+VLOOKUP("钢铁腰带",StdItems!B2:T9985,12,FALSE)
+VLOOKUP("避魂靴",StdItems!B2:T9985,12,FALSE)</f>
        <v>5</v>
      </c>
      <c r="E7" s="51">
        <f>VLOOKUP("法神头盔",StdItems!B2:T9985,13,FALSE)
+VLOOKUP("荣耀勋章",StdItems!B2:T9985,13,FALSE)
+VLOOKUP("法神披风",StdItems!B2:T9985,13,FALSE)
+VLOOKUP("法神手镯",StdItems!B2:T9985,13,FALSE)*2
+VLOOKUP("法神戒指",StdItems!B2:T9985,13,FALSE)*2
+VLOOKUP("钢铁腰带",StdItems!B2:T9985,13,FALSE)
+VLOOKUP("避魂靴",StdItems!B2:T9985,13,FALSE)</f>
        <v>12</v>
      </c>
      <c r="F7" s="52"/>
      <c r="G7" s="52"/>
      <c r="H7" s="53">
        <f>VLOOKUP("法神头盔",StdItems!B2:T9985,16,FALSE)
+VLOOKUP("法神项链",StdItems!B2:T9985,16,FALSE)
+VLOOKUP("荣耀勋章",StdItems!B2:T9985,16,FALSE)
+VLOOKUP("法神披风",StdItems!B2:T9985,16,FALSE)
+VLOOKUP("法神手镯",StdItems!B2:T9985,16,FALSE)*2
+VLOOKUP("法神戒指",StdItems!B2:T9985,16,FALSE)*2
+VLOOKUP("钢铁腰带",StdItems!B2:T9985,16,FALSE)
+VLOOKUP("避魂靴",StdItems!B2:T9985,16,FALSE)
+VLOOKUP("嗜魂法杖",StdItems!B2:T9985,16,FALSE)</f>
        <v>7</v>
      </c>
      <c r="I7" s="53">
        <f>VLOOKUP("法神头盔",StdItems!B2:T9985,17,FALSE)
+VLOOKUP("法神项链",StdItems!B2:T9985,17,FALSE)
+VLOOKUP("荣耀勋章",StdItems!B2:T9985,17,FALSE)
+VLOOKUP("法神披风",StdItems!B2:T9985,17,FALSE)
+VLOOKUP("法神手镯",StdItems!B2:T9985,17,FALSE)*2
+VLOOKUP("法神戒指",StdItems!B2:T9985,17,FALSE)*2
+VLOOKUP("钢铁腰带",StdItems!B2:T9985,17,FALSE)
+VLOOKUP("避魂靴",StdItems!B2:T9985,17,FALSE)
+VLOOKUP("嗜魂法杖",StdItems!B2:T9985,17,FALSE)</f>
        <v>42</v>
      </c>
      <c r="J7" s="54"/>
      <c r="K7" s="54"/>
      <c r="L7" s="55" t="s">
        <v>2361</v>
      </c>
    </row>
    <row r="8" spans="1:12" s="6" customFormat="1">
      <c r="A8" s="49" t="s">
        <v>2124</v>
      </c>
      <c r="B8" s="50">
        <f>VLOOKUP("天尊头盔",StdItems!B2:T9985,10,FALSE)
+VLOOKUP("荣耀勋章",StdItems!B2:T9985,10,FALSE)
+VLOOKUP("天尊道袍",StdItems!B2:T9985,10,FALSE)
+VLOOKUP("天尊手镯",StdItems!B2:T9985,10,FALSE)*2
+VLOOKUP("天尊戒指",StdItems!B2:T9985,10,FALSE)*2
+VLOOKUP("钢铁腰带",StdItems!B2:T9985,10,FALSE)
+VLOOKUP("避魂靴",StdItems!B2:T9985,10,FALSE)</f>
        <v>11</v>
      </c>
      <c r="C8" s="50">
        <f>VLOOKUP("天尊头盔",StdItems!B2:T9985,11,FALSE)
+VLOOKUP("荣耀勋章",StdItems!B2:T9985,11,FALSE)
+VLOOKUP("天尊道袍",StdItems!B2:T9985,11,FALSE)
+VLOOKUP("天尊手镯",StdItems!B2:T9985,11,FALSE)*2
+VLOOKUP("天尊戒指",StdItems!B2:T9985,11,FALSE)*2
+VLOOKUP("钢铁腰带",StdItems!B2:T9985,11,FALSE)
+VLOOKUP("避魂靴",StdItems!B2:T9985,11,FALSE)</f>
        <v>24</v>
      </c>
      <c r="D8" s="51">
        <f>VLOOKUP("天尊头盔",StdItems!B2:T9985,12,FALSE)
+VLOOKUP("荣耀勋章",StdItems!B2:T9985,12,FALSE)
+VLOOKUP("天尊道袍",StdItems!B2:T9985,12,FALSE)
+VLOOKUP("天尊手镯",StdItems!B2:T9985,12,FALSE)*2
+VLOOKUP("天尊戒指",StdItems!B2:T9985,12,FALSE)*2
+VLOOKUP("钢铁腰带",StdItems!B2:T9985,12,FALSE)
+VLOOKUP("避魂靴",StdItems!B2:T9985,12,FALSE)</f>
        <v>5</v>
      </c>
      <c r="E8" s="51">
        <f>VLOOKUP("天尊头盔",StdItems!B2:T9985,13,FALSE)
+VLOOKUP("荣耀勋章",StdItems!B2:T9985,13,FALSE)
+VLOOKUP("天尊道袍",StdItems!B2:T9985,13,FALSE)
+VLOOKUP("天尊手镯",StdItems!B2:T9985,13,FALSE)*2
+VLOOKUP("天尊戒指",StdItems!B2:T9985,13,FALSE)*2
+VLOOKUP("钢铁腰带",StdItems!B2:T9985,13,FALSE)
+VLOOKUP("避魂靴",StdItems!B2:T9985,13,FALSE)</f>
        <v>12</v>
      </c>
      <c r="F8" s="52"/>
      <c r="G8" s="52"/>
      <c r="H8" s="53"/>
      <c r="I8" s="53"/>
      <c r="J8" s="54">
        <f>VLOOKUP("天尊头盔",StdItems!B2:T9985,18,FALSE)
+VLOOKUP("天尊项链",StdItems!B2:T9985,18,FALSE)
+VLOOKUP("荣耀勋章",StdItems!B2:T9985,18,FALSE)
+VLOOKUP("天尊道袍",StdItems!B2:T9985,18,FALSE)
+VLOOKUP("天尊手镯",StdItems!B2:T9985,18,FALSE)*2
+VLOOKUP("天尊戒指",StdItems!B2:T9985,18,FALSE)*2
+VLOOKUP("钢铁腰带",StdItems!B2:T9985,18,FALSE)
+VLOOKUP("避魂靴",StdItems!B2:T9985,18,FALSE)
+VLOOKUP("乾坤扇",StdItems!B2:T9985,18,FALSE)</f>
        <v>16</v>
      </c>
      <c r="K8" s="54">
        <f>VLOOKUP("天尊头盔",StdItems!B2:T9985,19,FALSE)
+VLOOKUP("天尊项链",StdItems!B2:T9985,19,FALSE)
+VLOOKUP("荣耀勋章",StdItems!B2:T9985,19,FALSE)
+VLOOKUP("天尊道袍",StdItems!B2:T9985,19,FALSE)
+VLOOKUP("天尊手镯",StdItems!B2:T9985,19,FALSE)*2
+VLOOKUP("天尊戒指",StdItems!B2:T9985,19,FALSE)*2
+VLOOKUP("钢铁腰带",StdItems!B2:T9985,19,FALSE)
+VLOOKUP("避魂靴",StdItems!B2:T9985,19,FALSE)
+VLOOKUP("乾坤扇",StdItems!B2:T9985,19,FALSE)</f>
        <v>45</v>
      </c>
      <c r="L8" s="55" t="s">
        <v>2362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2363</v>
      </c>
      <c r="B10" s="50">
        <f>VLOOKUP("雷霆战盔",StdItems!B2:T9985,10,FALSE)
+VLOOKUP("雷霆勋章",StdItems!B2:T9985,10,FALSE)
+VLOOKUP("雷霆战甲(男)",StdItems!B2:T9985,10,FALSE)
+VLOOKUP("雷霆护腕",StdItems!B2:T9985,10,FALSE)*2
+VLOOKUP("雷霆战戒",StdItems!B2:T9985,10,FALSE)*2
+VLOOKUP("雷霆腰带",StdItems!B2:T9985,10,FALSE)
+VLOOKUP("雷霆战靴",StdItems!B2:T9985,10,FALSE)</f>
        <v>12</v>
      </c>
      <c r="C10" s="50">
        <f>VLOOKUP("雷霆战盔",StdItems!B2:T9985,11,FALSE)
+VLOOKUP("雷霆勋章",StdItems!B2:T9985,11,FALSE)
+VLOOKUP("雷霆战甲(男)",StdItems!B2:T9985,11,FALSE)
+VLOOKUP("雷霆护腕",StdItems!B2:T9985,11,FALSE)*2
+VLOOKUP("雷霆战戒",StdItems!B2:T9985,11,FALSE)*2
+VLOOKUP("雷霆腰带",StdItems!B2:T9985,11,FALSE)
+VLOOKUP("雷霆战靴",StdItems!B2:T9985,11,FALSE)</f>
        <v>30</v>
      </c>
      <c r="D10" s="51">
        <f>VLOOKUP("雷霆战盔",StdItems!B2:T9985,12,FALSE)
+VLOOKUP("雷霆勋章",StdItems!B2:T9985,12,FALSE)
+VLOOKUP("雷霆战甲(男)",StdItems!B2:T9985,12,FALSE)
+VLOOKUP("雷霆护腕",StdItems!B2:T9985,12,FALSE)*2
+VLOOKUP("雷霆战戒",StdItems!B2:T9985,12,FALSE)*2
+VLOOKUP("雷霆腰带",StdItems!B2:T9985,12,FALSE)
+VLOOKUP("雷霆战靴",StdItems!B2:T9985,12,FALSE)</f>
        <v>8</v>
      </c>
      <c r="E10" s="51">
        <f>VLOOKUP("雷霆战盔",StdItems!B2:T9985,13,FALSE)
+VLOOKUP("雷霆勋章",StdItems!B2:T9985,13,FALSE)
+VLOOKUP("雷霆战甲(男)",StdItems!B2:T9985,13,FALSE)
+VLOOKUP("雷霆护腕",StdItems!B2:T9985,13,FALSE)*2
+VLOOKUP("雷霆战戒",StdItems!B2:T9985,13,FALSE)*2
+VLOOKUP("雷霆腰带",StdItems!B2:T9985,13,FALSE)
+VLOOKUP("雷霆战靴",StdItems!B2:T9985,13,FALSE)</f>
        <v>19</v>
      </c>
      <c r="F10" s="52">
        <f>VLOOKUP("雷霆战盔",StdItems!B2:T9985,14,FALSE)
+VLOOKUP("雷霆项链",StdItems!B2:T9985,14,FALSE)
+VLOOKUP("雷霆勋章",StdItems!B2:T9985,14,FALSE)
+VLOOKUP("雷霆战甲(男)",StdItems!B2:T9985,14,FALSE)
+VLOOKUP("雷霆护腕",StdItems!B2:T9985,14,FALSE)*2
+VLOOKUP("雷霆战戒",StdItems!B2:T9985,14,FALSE)*2
+VLOOKUP("雷霆腰带",StdItems!B2:T9985,14,FALSE)
+VLOOKUP("雷霆战靴",StdItems!B2:T9985,14,FALSE)
+VLOOKUP("开天",StdItems!B2:T9985,14,FALSE)</f>
        <v>15</v>
      </c>
      <c r="G10" s="52">
        <f>VLOOKUP("雷霆战盔",StdItems!B2:T9985,15,FALSE)
+VLOOKUP("雷霆项链",StdItems!B2:T9985,15,FALSE)
+VLOOKUP("雷霆勋章",StdItems!B2:T9985,15,FALSE)
+VLOOKUP("雷霆战甲(男)",StdItems!B2:T9985,15,FALSE)
+VLOOKUP("雷霆护腕",StdItems!B2:T9985,15,FALSE)*2
+VLOOKUP("雷霆战戒",StdItems!B2:T9985,15,FALSE)*2
+VLOOKUP("雷霆腰带",StdItems!B2:T9985,15,FALSE)
+VLOOKUP("雷霆战靴",StdItems!B2:T9985,15,FALSE)
+VLOOKUP("开天",StdItems!B2:T9985,15,FALSE)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2364</v>
      </c>
      <c r="B11" s="50">
        <f>VLOOKUP("烈焰魔盔",StdItems!B2:T9985,10,FALSE)
+VLOOKUP("烈焰勋章",StdItems!B2:T9985,10,FALSE)
+VLOOKUP("烈焰魔衣(男)",StdItems!B2:T9985,10,FALSE)
+VLOOKUP("烈焰护腕",StdItems!B2:T9985,10,FALSE)*2
+VLOOKUP("烈焰魔戒",StdItems!B2:T9985,10,FALSE)*2
+VLOOKUP("烈焰腰带",StdItems!B2:T9985,10,FALSE)
+VLOOKUP("烈焰魔靴",StdItems!B2:T9985,10,FALSE)</f>
        <v>12</v>
      </c>
      <c r="C11" s="50">
        <f>VLOOKUP("烈焰魔盔",StdItems!B2:T9985,11,FALSE)
+VLOOKUP("烈焰勋章",StdItems!B2:T9985,11,FALSE)
+VLOOKUP("烈焰魔衣(男)",StdItems!B2:T9985,11,FALSE)
+VLOOKUP("烈焰护腕",StdItems!B2:T9985,11,FALSE)*2
+VLOOKUP("烈焰魔戒",StdItems!B2:T9985,11,FALSE)*2
+VLOOKUP("烈焰腰带",StdItems!B2:T9985,11,FALSE)
+VLOOKUP("烈焰魔靴",StdItems!B2:T9985,11,FALSE)</f>
        <v>27</v>
      </c>
      <c r="D11" s="51">
        <f>VLOOKUP("烈焰魔盔",StdItems!B2:T9985,12,FALSE)
+VLOOKUP("烈焰勋章",StdItems!B2:T9985,12,FALSE)
+VLOOKUP("烈焰魔衣(男)",StdItems!B2:T9985,12,FALSE)
+VLOOKUP("烈焰护腕",StdItems!B2:T9985,12,FALSE)*2
+VLOOKUP("烈焰魔戒",StdItems!B2:T9985,12,FALSE)*2
+VLOOKUP("烈焰腰带",StdItems!B2:T9985,12,FALSE)
+VLOOKUP("烈焰魔靴",StdItems!B2:T9985,12,FALSE)</f>
        <v>7</v>
      </c>
      <c r="E11" s="51">
        <f>VLOOKUP("烈焰魔盔",StdItems!B2:T9985,13,FALSE)
+VLOOKUP("烈焰勋章",StdItems!B2:T9985,13,FALSE)
+VLOOKUP("烈焰魔衣(男)",StdItems!B2:T9985,13,FALSE)
+VLOOKUP("烈焰护腕",StdItems!B2:T9985,13,FALSE)*2
+VLOOKUP("烈焰魔戒",StdItems!B2:T9985,13,FALSE)*2
+VLOOKUP("烈焰腰带",StdItems!B2:T9985,13,FALSE)
+VLOOKUP("烈焰魔靴",StdItems!B2:T9985,13,FALSE)</f>
        <v>15</v>
      </c>
      <c r="F11" s="52"/>
      <c r="G11" s="52"/>
      <c r="H11" s="53">
        <f>VLOOKUP("烈焰魔盔",StdItems!B2:T9985,16,FALSE)
+VLOOKUP("烈焰项链",StdItems!B2:T9985,16,FALSE)
+VLOOKUP("烈焰勋章",StdItems!B2:T9985,16,FALSE)
+VLOOKUP("烈焰魔衣(男)",StdItems!B2:T9985,16,FALSE)
+VLOOKUP("烈焰护腕",StdItems!B2:T9985,16,FALSE)*2
+VLOOKUP("烈焰魔戒",StdItems!B2:T9985,16,FALSE)*2
+VLOOKUP("烈焰腰带",StdItems!B2:T9985,16,FALSE)
+VLOOKUP("烈焰魔靴",StdItems!B2:T9985,16,FALSE)
+VLOOKUP("镇天",StdItems!B2:T9985,16,FALSE)</f>
        <v>18</v>
      </c>
      <c r="I11" s="53">
        <f>VLOOKUP("烈焰魔盔",StdItems!B2:T9985,17,FALSE)
+VLOOKUP("烈焰项链",StdItems!B2:T9985,17,FALSE)
+VLOOKUP("烈焰勋章",StdItems!B2:T9985,17,FALSE)
+VLOOKUP("烈焰魔衣(男)",StdItems!B2:T9985,17,FALSE)
+VLOOKUP("烈焰护腕",StdItems!B2:T9985,17,FALSE)*2
+VLOOKUP("烈焰魔戒",StdItems!B2:T9985,17,FALSE)*2
+VLOOKUP("烈焰腰带",StdItems!B2:T9985,17,FALSE)
+VLOOKUP("烈焰魔靴",StdItems!B2:T9985,17,FALSE)
+VLOOKUP("镇天",StdItems!B2:T9985,17,FALSE)</f>
        <v>52</v>
      </c>
      <c r="J11" s="54"/>
      <c r="K11" s="54"/>
      <c r="L11" s="55"/>
    </row>
    <row r="12" spans="1:12" s="6" customFormat="1">
      <c r="A12" s="49" t="s">
        <v>2365</v>
      </c>
      <c r="B12" s="50">
        <f>VLOOKUP("光芒道盔",StdItems!B2:T9985,10,FALSE)
+VLOOKUP("光芒勋章",StdItems!B2:T9985,10,FALSE)
+VLOOKUP("光芒道袍(男)",StdItems!B2:T9985,10,FALSE)
+VLOOKUP("光芒护腕",StdItems!B2:T9985,10,FALSE)*2
+VLOOKUP("光芒道戒",StdItems!B2:T9985,10,FALSE)*2
+VLOOKUP("光芒腰带",StdItems!B2:T9985,10,FALSE)
+VLOOKUP("光芒道靴",StdItems!B2:T9985,10,FALSE)</f>
        <v>14</v>
      </c>
      <c r="C12" s="50">
        <f>VLOOKUP("光芒道盔",StdItems!B2:T9985,11,FALSE)
+VLOOKUP("光芒勋章",StdItems!B2:T9985,11,FALSE)
+VLOOKUP("光芒道袍(男)",StdItems!B2:T9985,11,FALSE)
+VLOOKUP("光芒护腕",StdItems!B2:T9985,11,FALSE)*2
+VLOOKUP("光芒道戒",StdItems!B2:T9985,11,FALSE)*2
+VLOOKUP("光芒腰带",StdItems!B2:T9985,11,FALSE)
+VLOOKUP("光芒道靴",StdItems!B2:T9985,11,FALSE)</f>
        <v>35</v>
      </c>
      <c r="D12" s="51">
        <f>VLOOKUP("光芒道盔",StdItems!B2:T9985,12,FALSE)
+VLOOKUP("光芒勋章",StdItems!B2:T9985,12,FALSE)
+VLOOKUP("光芒道袍(男)",StdItems!B2:T9985,12,FALSE)
+VLOOKUP("光芒护腕",StdItems!B2:T9985,12,FALSE)*2
+VLOOKUP("光芒道戒",StdItems!B2:T9985,12,FALSE)*2
+VLOOKUP("光芒腰带",StdItems!B2:T9985,12,FALSE)
+VLOOKUP("光芒道靴",StdItems!B2:T9985,12,FALSE)</f>
        <v>7</v>
      </c>
      <c r="E12" s="51">
        <f>VLOOKUP("光芒道盔",StdItems!B2:T9985,13,FALSE)
+VLOOKUP("光芒勋章",StdItems!B2:T9985,13,FALSE)
+VLOOKUP("光芒道袍(男)",StdItems!B2:T9985,13,FALSE)
+VLOOKUP("光芒护腕",StdItems!B2:T9985,13,FALSE)*2
+VLOOKUP("光芒道戒",StdItems!B2:T9985,13,FALSE)*2
+VLOOKUP("光芒腰带",StdItems!B2:T9985,13,FALSE)
+VLOOKUP("光芒道靴",StdItems!B2:T9985,13,FALSE)</f>
        <v>15</v>
      </c>
      <c r="F12" s="52"/>
      <c r="G12" s="52"/>
      <c r="H12" s="53"/>
      <c r="I12" s="53"/>
      <c r="J12" s="54">
        <f>VLOOKUP("光芒道盔",StdItems!B2:T9985,18,FALSE)
+VLOOKUP("光芒项链",StdItems!B2:T9985,18,FALSE)
+VLOOKUP("光芒勋章",StdItems!B2:T9985,18,FALSE)
+VLOOKUP("光芒道袍(男)",StdItems!B2:T9985,18,FALSE)
+VLOOKUP("光芒护腕",StdItems!B2:T9985,18,FALSE)*2
+VLOOKUP("光芒道戒",StdItems!B2:T9985,18,FALSE)*2
+VLOOKUP("光芒腰带",StdItems!B2:T9985,18,FALSE)
+VLOOKUP("光芒道靴",StdItems!B2:T9985,18,FALSE)
+VLOOKUP("玄天",StdItems!B2:T9985,18,FALSE)</f>
        <v>19</v>
      </c>
      <c r="K12" s="54">
        <f>VLOOKUP("光芒道盔",StdItems!B2:T9985,19,FALSE)
+VLOOKUP("光芒项链",StdItems!B2:T9985,19,FALSE)
+VLOOKUP("光芒勋章",StdItems!B2:T9985,19,FALSE)
+VLOOKUP("光芒道袍(男)",StdItems!B2:T9985,19,FALSE)
+VLOOKUP("光芒护腕",StdItems!B2:T9985,19,FALSE)*2
+VLOOKUP("光芒道戒",StdItems!B2:T9985,19,FALSE)*2
+VLOOKUP("光芒腰带",StdItems!B2:T9985,19,FALSE)
+VLOOKUP("光芒道靴",StdItems!B2:T9985,19,FALSE)
+VLOOKUP("玄天",StdItems!B2:T9985,19,FALSE)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2366</v>
      </c>
      <c r="B14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4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4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4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4" s="52">
        <f>VLOOKUP("英雄圣盔",StdItems!B2:T9985,14,FALSE)
+VLOOKUP("英雄圣链",StdItems!B2:T9985,14,FALSE)
+VLOOKUP("英雄圣章",StdItems!B2:T9985,14,FALSE)
+VLOOKUP("英雄圣衣(男)",StdItems!B2:T9985,14,FALSE)
+VLOOKUP("英雄圣镯",StdItems!B2:T9985,14,FALSE)*2
+VLOOKUP("英雄圣戒",StdItems!B2:T9985,14,FALSE)*2
+VLOOKUP("英雄圣带",StdItems!B2:T9985,14,FALSE)
+VLOOKUP("英雄圣靴",StdItems!B2:T9985,14,FALSE)
+VLOOKUP("英雄权杖",StdItems!B2:T9985,14,FALSE)</f>
        <v>27</v>
      </c>
      <c r="G14" s="52">
        <f>VLOOKUP("英雄圣盔",StdItems!B2:T9985,15,FALSE)
+VLOOKUP("英雄圣链",StdItems!B2:T9985,15,FALSE)
+VLOOKUP("英雄圣章",StdItems!B2:T9985,15,FALSE)
+VLOOKUP("英雄圣衣(男)",StdItems!B2:T9985,15,FALSE)
+VLOOKUP("英雄圣镯",StdItems!B2:T9985,15,FALSE)*2
+VLOOKUP("英雄圣戒",StdItems!B2:T9985,15,FALSE)*2
+VLOOKUP("英雄圣带",StdItems!B2:T9985,15,FALSE)
+VLOOKUP("英雄圣靴",StdItems!B2:T9985,15,FALSE)
+VLOOKUP("英雄权杖",StdItems!B2:T9985,15,FALSE)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2367</v>
      </c>
      <c r="B15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5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5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5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5" s="52"/>
      <c r="G15" s="52"/>
      <c r="H15" s="53">
        <f>VLOOKUP("英雄圣盔",StdItems!B2:T9985,16,FALSE)
+VLOOKUP("英雄圣链",StdItems!B2:T9985,16,FALSE)
+VLOOKUP("英雄圣章",StdItems!B2:T9985,16,FALSE)
+VLOOKUP("英雄圣衣(男)",StdItems!B2:T9985,16,FALSE)
+VLOOKUP("英雄圣镯",StdItems!B2:T9985,16,FALSE)*2
+VLOOKUP("英雄圣戒",StdItems!B2:T9985,16,FALSE)*2
+VLOOKUP("英雄圣带",StdItems!B2:T9985,16,FALSE)
+VLOOKUP("英雄圣靴",StdItems!B2:T9985,16,FALSE)
+VLOOKUP("英雄权杖",StdItems!B2:T9985,16,FALSE)</f>
        <v>31</v>
      </c>
      <c r="I15" s="53">
        <f>VLOOKUP("英雄圣盔",StdItems!B2:T9985,17,FALSE)
+VLOOKUP("英雄圣链",StdItems!B2:T9985,17,FALSE)
+VLOOKUP("英雄圣章",StdItems!B2:T9985,17,FALSE)
+VLOOKUP("英雄圣衣(男)",StdItems!B2:T9985,17,FALSE)
+VLOOKUP("英雄圣镯",StdItems!B2:T9985,17,FALSE)*2
+VLOOKUP("英雄圣戒",StdItems!B2:T9985,17,FALSE)*2
+VLOOKUP("英雄圣带",StdItems!B2:T9985,17,FALSE)
+VLOOKUP("英雄圣靴",StdItems!B2:T9985,17,FALSE)
+VLOOKUP("英雄权杖",StdItems!B2:T9985,17,FALSE)</f>
        <v>94</v>
      </c>
      <c r="J15" s="54"/>
      <c r="K15" s="54"/>
      <c r="L15" s="55"/>
    </row>
    <row r="16" spans="1:12" s="6" customFormat="1">
      <c r="A16" s="49" t="s">
        <v>2368</v>
      </c>
      <c r="B16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6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6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6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6" s="52"/>
      <c r="G16" s="52"/>
      <c r="H16" s="53"/>
      <c r="I16" s="53"/>
      <c r="J16" s="54">
        <f>VLOOKUP("英雄圣盔",StdItems!B2:T9985,18,FALSE)
+VLOOKUP("英雄圣链",StdItems!B2:T9985,18,FALSE)
+VLOOKUP("英雄圣章",StdItems!B2:T9985,18,FALSE)
+VLOOKUP("英雄圣衣(男)",StdItems!B2:T9985,18,FALSE)
+VLOOKUP("英雄圣镯",StdItems!B2:T9985,18,FALSE)*2
+VLOOKUP("英雄圣戒",StdItems!B2:T9985,18,FALSE)*2
+VLOOKUP("英雄圣带",StdItems!B2:T9985,18,FALSE)
+VLOOKUP("英雄圣靴",StdItems!B2:T9985,18,FALSE)
+VLOOKUP("英雄权杖",StdItems!B2:T9985,18,FALSE)</f>
        <v>31</v>
      </c>
      <c r="K16" s="54">
        <f>VLOOKUP("英雄圣盔",StdItems!B2:T9985,19,FALSE)
+VLOOKUP("英雄圣链",StdItems!B2:T9985,19,FALSE)
+VLOOKUP("英雄圣章",StdItems!B2:T9985,19,FALSE)
+VLOOKUP("英雄圣衣(男)",StdItems!B2:T9985,19,FALSE)
+VLOOKUP("英雄圣镯",StdItems!B2:T9985,19,FALSE)*2
+VLOOKUP("英雄圣戒",StdItems!B2:T9985,19,FALSE)*2
+VLOOKUP("英雄圣带",StdItems!B2:T9985,19,FALSE)
+VLOOKUP("英雄圣靴",StdItems!B2:T9985,19,FALSE)
+VLOOKUP("英雄权杖",StdItems!B2:T9985,19,FALSE)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2369</v>
      </c>
      <c r="B18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8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8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8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8" s="52">
        <f>VLOOKUP("幽冥魂盔",StdItems!B6:T9985,14,FALSE)
+VLOOKUP("幽冥魂链",StdItems!B6:T9985,14,FALSE)
+VLOOKUP("幽冥魂章",StdItems!B6:T9985,14,FALSE)
+VLOOKUP("幽冥魂衣(男)",StdItems!B6:T9985,14,FALSE)
+VLOOKUP("幽冥魂镯",StdItems!B6:T9985,14,FALSE)*2
+VLOOKUP("幽冥魂戒",StdItems!B6:T9985,14,FALSE)*2
+VLOOKUP("幽冥魂带",StdItems!B6:T9985,14,FALSE)
+VLOOKUP("幽冥魂靴",StdItems!B6:T9985,14,FALSE)
+VLOOKUP("幽冥魂剑",StdItems!B6:T9985,14,FALSE)</f>
        <v>41</v>
      </c>
      <c r="G18" s="52">
        <f>VLOOKUP("幽冥魂盔",StdItems!B6:T9985,15,FALSE)
+VLOOKUP("幽冥魂链",StdItems!B6:T9985,15,FALSE)
+VLOOKUP("幽冥魂章",StdItems!B6:T9985,15,FALSE)
+VLOOKUP("幽冥魂衣(男)",StdItems!B6:T9985,15,FALSE)
+VLOOKUP("幽冥魂镯",StdItems!B6:T9985,15,FALSE)*2
+VLOOKUP("幽冥魂戒",StdItems!B6:T9985,15,FALSE)*2
+VLOOKUP("幽冥魂带",StdItems!B6:T9985,15,FALSE)
+VLOOKUP("幽冥魂靴",StdItems!B6:T9985,15,FALSE)
+VLOOKUP("幽冥魂剑",StdItems!B6:T9985,15,FALSE)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2370</v>
      </c>
      <c r="B19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9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9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9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9" s="52"/>
      <c r="G19" s="52"/>
      <c r="H19" s="53">
        <f>VLOOKUP("幽冥魂盔",StdItems!B6:T9985,16,FALSE)
+VLOOKUP("幽冥魂链",StdItems!B6:T9985,16,FALSE)
+VLOOKUP("幽冥魂章",StdItems!B6:T9985,16,FALSE)
+VLOOKUP("幽冥魂衣(男)",StdItems!B6:T9985,16,FALSE)
+VLOOKUP("幽冥魂镯",StdItems!B6:T9985,16,FALSE)*2
+VLOOKUP("幽冥魂戒",StdItems!B6:T9985,16,FALSE)*2
+VLOOKUP("幽冥魂带",StdItems!B6:T9985,16,FALSE)
+VLOOKUP("幽冥魂靴",StdItems!B6:T9985,16,FALSE)
+VLOOKUP("幽冥魂剑",StdItems!B6:T9985,16,FALSE)</f>
        <v>47</v>
      </c>
      <c r="I19" s="53">
        <f>VLOOKUP("幽冥魂盔",StdItems!B6:T9985,17,FALSE)
+VLOOKUP("幽冥魂链",StdItems!B6:T9985,17,FALSE)
+VLOOKUP("幽冥魂章",StdItems!B6:T9985,17,FALSE)
+VLOOKUP("幽冥魂衣(男)",StdItems!B6:T9985,17,FALSE)
+VLOOKUP("幽冥魂镯",StdItems!B6:T9985,17,FALSE)*2
+VLOOKUP("幽冥魂戒",StdItems!B6:T9985,17,FALSE)*2
+VLOOKUP("幽冥魂带",StdItems!B6:T9985,17,FALSE)
+VLOOKUP("幽冥魂靴",StdItems!B6:T9985,17,FALSE)
+VLOOKUP("幽冥魂剑",StdItems!B6:T9985,17,FALSE)</f>
        <v>135</v>
      </c>
      <c r="J19" s="54"/>
      <c r="K19" s="54"/>
      <c r="L19" s="55"/>
    </row>
    <row r="20" spans="1:12" s="6" customFormat="1">
      <c r="A20" s="49" t="s">
        <v>2371</v>
      </c>
      <c r="B20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20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20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20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20" s="52"/>
      <c r="G20" s="52"/>
      <c r="H20" s="53"/>
      <c r="I20" s="53"/>
      <c r="J20" s="54">
        <f>VLOOKUP("幽冥魂盔",StdItems!B6:T9985,18,FALSE)
+VLOOKUP("幽冥魂链",StdItems!B6:T9985,18,FALSE)
+VLOOKUP("幽冥魂章",StdItems!B6:T9985,18,FALSE)
+VLOOKUP("幽冥魂衣(男)",StdItems!B6:T9985,18,FALSE)
+VLOOKUP("幽冥魂镯",StdItems!B6:T9985,18,FALSE)*2
+VLOOKUP("幽冥魂戒",StdItems!B6:T9985,18,FALSE)*2
+VLOOKUP("幽冥魂带",StdItems!B6:T9985,18,FALSE)
+VLOOKUP("幽冥魂靴",StdItems!B6:T9985,18,FALSE)
+VLOOKUP("幽冥魂剑",StdItems!B6:T9985,18,FALSE)</f>
        <v>49</v>
      </c>
      <c r="K20" s="54">
        <f>VLOOKUP("幽冥魂盔",StdItems!B6:T9985,19,FALSE)
+VLOOKUP("幽冥魂链",StdItems!B6:T9985,19,FALSE)
+VLOOKUP("幽冥魂章",StdItems!B6:T9985,19,FALSE)
+VLOOKUP("幽冥魂衣(男)",StdItems!B6:T9985,19,FALSE)
+VLOOKUP("幽冥魂镯",StdItems!B6:T9985,19,FALSE)*2
+VLOOKUP("幽冥魂戒",StdItems!B6:T9985,19,FALSE)*2
+VLOOKUP("幽冥魂带",StdItems!B6:T9985,19,FALSE)
+VLOOKUP("幽冥魂靴",StdItems!B6:T9985,19,FALSE)
+VLOOKUP("幽冥魂剑",StdItems!B6:T9985,19,FALSE)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2372</v>
      </c>
      <c r="B22" s="50">
        <f>VLOOKUP("狂雷头盔",StdItems!B2:T9985,10,FALSE)
+VLOOKUP("狂雷勋章",StdItems!B2:T9985,10,FALSE)
+VLOOKUP("狂雷战甲(男)",StdItems!B2:T9985,10,FALSE)
+VLOOKUP("狂雷护腕",StdItems!B2:T9985,10,FALSE)*2
+VLOOKUP("狂雷战戒",StdItems!B2:T9985,10,FALSE)*2
+VLOOKUP("狂雷腰带",StdItems!B2:T9985,10,FALSE)
+VLOOKUP("狂雷战靴",StdItems!B2:T9985,10,FALSE)</f>
        <v>39</v>
      </c>
      <c r="C22" s="50">
        <f>VLOOKUP("狂雷头盔",StdItems!B2:T9985,11,FALSE)
+VLOOKUP("狂雷勋章",StdItems!B2:T9985,11,FALSE)
+VLOOKUP("狂雷战甲(男)",StdItems!B2:T9985,11,FALSE)
+VLOOKUP("狂雷护腕",StdItems!B2:T9985,11,FALSE)*2
+VLOOKUP("狂雷战戒",StdItems!B2:T9985,11,FALSE)*2
+VLOOKUP("狂雷腰带",StdItems!B2:T9985,11,FALSE)
+VLOOKUP("狂雷战靴",StdItems!B2:T9985,11,FALSE)</f>
        <v>70</v>
      </c>
      <c r="D22" s="51">
        <f>VLOOKUP("狂雷头盔",StdItems!B2:T9985,12,FALSE)
+VLOOKUP("狂雷勋章",StdItems!B2:T9985,12,FALSE)
+VLOOKUP("狂雷战甲(男)",StdItems!B2:T9985,12,FALSE)
+VLOOKUP("狂雷护腕",StdItems!B2:T9985,12,FALSE)*2
+VLOOKUP("狂雷战戒",StdItems!B2:T9985,12,FALSE)*2
+VLOOKUP("狂雷腰带",StdItems!B2:T9985,12,FALSE)
+VLOOKUP("狂雷战靴",StdItems!B2:T9985,12,FALSE)</f>
        <v>30</v>
      </c>
      <c r="E22" s="51">
        <f>VLOOKUP("狂雷头盔",StdItems!B2:T9985,13,FALSE)
+VLOOKUP("狂雷勋章",StdItems!B2:T9985,13,FALSE)
+VLOOKUP("狂雷战甲(男)",StdItems!B2:T9985,13,FALSE)
+VLOOKUP("狂雷护腕",StdItems!B2:T9985,13,FALSE)*2
+VLOOKUP("狂雷战戒",StdItems!B2:T9985,13,FALSE)*2
+VLOOKUP("狂雷腰带",StdItems!B2:T9985,13,FALSE)
+VLOOKUP("狂雷战靴",StdItems!B2:T9985,13,FALSE)</f>
        <v>60</v>
      </c>
      <c r="F22" s="52">
        <f>VLOOKUP("狂雷头盔",StdItems!B2:T9985,14,FALSE)
+VLOOKUP("狂雷项链",StdItems!B2:T9985,14,FALSE)
+VLOOKUP("狂雷勋章",StdItems!B2:T9985,14,FALSE)
+VLOOKUP("狂雷战甲(男)",StdItems!B2:T9985,14,FALSE)
+VLOOKUP("狂雷护腕",StdItems!B2:T9985,14,FALSE)*2
+VLOOKUP("狂雷战戒",StdItems!B2:T9985,14,FALSE)*2
+VLOOKUP("狂雷腰带",StdItems!B2:T9985,14,FALSE)
+VLOOKUP("狂雷战靴",StdItems!B2:T9985,14,FALSE)
+VLOOKUP("狂雷战刃",StdItems!B2:T9985,14,FALSE)</f>
        <v>57</v>
      </c>
      <c r="G22" s="52">
        <f>VLOOKUP("狂雷头盔",StdItems!B2:T9985,15,FALSE)
+VLOOKUP("狂雷项链",StdItems!B2:T9985,15,FALSE)
+VLOOKUP("狂雷勋章",StdItems!B2:T9985,15,FALSE)
+VLOOKUP("狂雷战甲(男)",StdItems!B2:T9985,15,FALSE)
+VLOOKUP("狂雷护腕",StdItems!B2:T9985,15,FALSE)*2
+VLOOKUP("狂雷战戒",StdItems!B2:T9985,15,FALSE)*2
+VLOOKUP("狂雷腰带",StdItems!B2:T9985,15,FALSE)
+VLOOKUP("狂雷战靴",StdItems!B2:T9985,15,FALSE)
+VLOOKUP("狂雷战刃",StdItems!B2:T9985,15,FALSE)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2373</v>
      </c>
      <c r="B23" s="50">
        <f>VLOOKUP("逆火头盔",StdItems!B2:T9985,10,FALSE)
+VLOOKUP("逆火勋章",StdItems!B2:T9985,10,FALSE)
+VLOOKUP("逆火魔袍(男)",StdItems!B2:T9985,10,FALSE)
+VLOOKUP("逆火护腕",StdItems!B2:T9985,10,FALSE)*2
+VLOOKUP("逆火魔戒",StdItems!B2:T9985,10,FALSE)*2
+VLOOKUP("逆火腰带",StdItems!B2:T9985,10,FALSE)
+VLOOKUP("逆火魔靴",StdItems!B2:T9985,10,FALSE)</f>
        <v>39</v>
      </c>
      <c r="C23" s="50">
        <f>VLOOKUP("逆火头盔",StdItems!B2:T9985,11,FALSE)
+VLOOKUP("逆火勋章",StdItems!B2:T9985,11,FALSE)
+VLOOKUP("逆火魔袍(男)",StdItems!B2:T9985,11,FALSE)
+VLOOKUP("逆火护腕",StdItems!B2:T9985,11,FALSE)*2
+VLOOKUP("逆火魔戒",StdItems!B2:T9985,11,FALSE)*2
+VLOOKUP("逆火腰带",StdItems!B2:T9985,11,FALSE)
+VLOOKUP("逆火魔靴",StdItems!B2:T9985,11,FALSE)</f>
        <v>70</v>
      </c>
      <c r="D23" s="51">
        <f>VLOOKUP("逆火头盔",StdItems!B2:T9985,12,FALSE)
+VLOOKUP("逆火勋章",StdItems!B2:T9985,12,FALSE)
+VLOOKUP("逆火魔袍(男)",StdItems!B2:T9985,12,FALSE)
+VLOOKUP("逆火护腕",StdItems!B2:T9985,12,FALSE)*2
+VLOOKUP("逆火魔戒",StdItems!B2:T9985,12,FALSE)*2
+VLOOKUP("逆火腰带",StdItems!B2:T9985,12,FALSE)
+VLOOKUP("逆火魔靴",StdItems!B2:T9985,12,FALSE)</f>
        <v>30</v>
      </c>
      <c r="E23" s="51">
        <f>VLOOKUP("逆火头盔",StdItems!B2:T9985,13,FALSE)
+VLOOKUP("逆火勋章",StdItems!B2:T9985,13,FALSE)
+VLOOKUP("逆火魔袍(男)",StdItems!B2:T9985,13,FALSE)
+VLOOKUP("逆火护腕",StdItems!B2:T9985,13,FALSE)*2
+VLOOKUP("逆火魔戒",StdItems!B2:T9985,13,FALSE)*2
+VLOOKUP("逆火腰带",StdItems!B2:T9985,13,FALSE)
+VLOOKUP("逆火魔靴",StdItems!B2:T9985,13,FALSE)</f>
        <v>60</v>
      </c>
      <c r="F23" s="52"/>
      <c r="G23" s="52"/>
      <c r="H23" s="53">
        <f>VLOOKUP("逆火头盔",StdItems!B2:T9985,16,FALSE)
+VLOOKUP("逆火项链",StdItems!B2:T9985,16,FALSE)
+VLOOKUP("逆火勋章",StdItems!B2:T9985,16,FALSE)
+VLOOKUP("逆火魔袍(男)",StdItems!B2:T9985,16,FALSE)
+VLOOKUP("逆火护腕",StdItems!B2:T9985,16,FALSE)*2
+VLOOKUP("逆火魔戒",StdItems!B2:T9985,16,FALSE)*2
+VLOOKUP("逆火腰带",StdItems!B2:T9985,16,FALSE)
+VLOOKUP("逆火魔靴",StdItems!B2:T9985,16,FALSE)
+VLOOKUP("逆火魔杖",StdItems!B2:T9985,16,FALSE)</f>
        <v>64</v>
      </c>
      <c r="I23" s="53">
        <f>VLOOKUP("逆火头盔",StdItems!B2:T9985,17,FALSE)
+VLOOKUP("逆火项链",StdItems!B2:T9985,17,FALSE)
+VLOOKUP("逆火勋章",StdItems!B2:T9985,17,FALSE)
+VLOOKUP("逆火魔袍(男)",StdItems!B2:T9985,17,FALSE)
+VLOOKUP("逆火护腕",StdItems!B2:T9985,17,FALSE)*2
+VLOOKUP("逆火魔戒",StdItems!B2:T9985,17,FALSE)*2
+VLOOKUP("逆火腰带",StdItems!B2:T9985,17,FALSE)
+VLOOKUP("逆火魔靴",StdItems!B2:T9985,17,FALSE)
+VLOOKUP("逆火魔杖",StdItems!B2:T9985,17,FALSE)</f>
        <v>178</v>
      </c>
      <c r="J23" s="54"/>
      <c r="K23" s="54"/>
      <c r="L23" s="55"/>
    </row>
    <row r="24" spans="1:12" s="6" customFormat="1">
      <c r="A24" s="49" t="s">
        <v>2374</v>
      </c>
      <c r="B24" s="50">
        <f>VLOOKUP("通云头盔",StdItems!B2:T9985,10,FALSE)
+VLOOKUP("通云勋章",StdItems!B2:T9985,10,FALSE)
+VLOOKUP("通云道袍(男)",StdItems!B2:T9985,10,FALSE)
+VLOOKUP("通云护腕",StdItems!B2:T9985,10,FALSE)*2
+VLOOKUP("通云道戒",StdItems!B2:T9985,10,FALSE)*2
+VLOOKUP("通云腰带",StdItems!B2:T9985,10,FALSE)
+VLOOKUP("通云道靴",StdItems!B2:T9985,10,FALSE)</f>
        <v>39</v>
      </c>
      <c r="C24" s="50">
        <f>VLOOKUP("通云头盔",StdItems!B2:T9985,11,FALSE)
+VLOOKUP("通云勋章",StdItems!B2:T9985,11,FALSE)
+VLOOKUP("通云道袍(男)",StdItems!B2:T9985,11,FALSE)
+VLOOKUP("通云护腕",StdItems!B2:T9985,11,FALSE)*2
+VLOOKUP("通云道戒",StdItems!B2:T9985,11,FALSE)*2
+VLOOKUP("通云腰带",StdItems!B2:T9985,11,FALSE)
+VLOOKUP("通云道靴",StdItems!B2:T9985,11,FALSE)</f>
        <v>70</v>
      </c>
      <c r="D24" s="51">
        <f>VLOOKUP("通云头盔",StdItems!B2:T9985,12,FALSE)
+VLOOKUP("通云勋章",StdItems!B2:T9985,12,FALSE)
+VLOOKUP("通云道袍(男)",StdItems!B2:T9985,12,FALSE)
+VLOOKUP("通云护腕",StdItems!B2:T9985,12,FALSE)*2
+VLOOKUP("通云道戒",StdItems!B2:T9985,12,FALSE)*2
+VLOOKUP("通云腰带",StdItems!B2:T9985,12,FALSE)
+VLOOKUP("通云道靴",StdItems!B2:T9985,12,FALSE)</f>
        <v>30</v>
      </c>
      <c r="E24" s="51">
        <f>VLOOKUP("通云头盔",StdItems!B2:T9985,13,FALSE)
+VLOOKUP("通云勋章",StdItems!B2:T9985,13,FALSE)
+VLOOKUP("通云道袍(男)",StdItems!B2:T9985,13,FALSE)
+VLOOKUP("通云护腕",StdItems!B2:T9985,13,FALSE)*2
+VLOOKUP("通云道戒",StdItems!B2:T9985,13,FALSE)*2
+VLOOKUP("通云腰带",StdItems!B2:T9985,13,FALSE)
+VLOOKUP("通云道靴",StdItems!B2:T9985,13,FALSE)</f>
        <v>60</v>
      </c>
      <c r="F24" s="52"/>
      <c r="G24" s="52"/>
      <c r="H24" s="53"/>
      <c r="I24" s="53"/>
      <c r="J24" s="54">
        <f>VLOOKUP("通云头盔",StdItems!B2:T9985,18,FALSE)
+VLOOKUP("通云项链",StdItems!B2:T9985,18,FALSE)
+VLOOKUP("通云勋章",StdItems!B2:T9985,18,FALSE)
+VLOOKUP("通云道袍(男)",StdItems!B2:T9985,18,FALSE)
+VLOOKUP("通云护腕",StdItems!B2:T9985,18,FALSE)*2
+VLOOKUP("通云道戒",StdItems!B2:T9985,18,FALSE)*2
+VLOOKUP("通云腰带",StdItems!B2:T9985,18,FALSE)
+VLOOKUP("通云道靴",StdItems!B2:T9985,18,FALSE)
+VLOOKUP("通云道剑",StdItems!B2:T9985,18,FALSE)</f>
        <v>66</v>
      </c>
      <c r="K24" s="54">
        <f>VLOOKUP("通云头盔",StdItems!B2:T9985,19,FALSE)
+VLOOKUP("通云项链",StdItems!B2:T9985,19,FALSE)
+VLOOKUP("通云勋章",StdItems!B2:T9985,19,FALSE)
+VLOOKUP("通云道袍(男)",StdItems!B2:T9985,19,FALSE)
+VLOOKUP("通云护腕",StdItems!B2:T9985,19,FALSE)*2
+VLOOKUP("通云道戒",StdItems!B2:T9985,19,FALSE)*2
+VLOOKUP("通云腰带",StdItems!B2:T9985,19,FALSE)
+VLOOKUP("通云道靴",StdItems!B2:T9985,19,FALSE)
+VLOOKUP("通云道剑",StdItems!B2:T9985,19,FALSE)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2375</v>
      </c>
      <c r="B26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6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6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6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6" s="52">
        <f>VLOOKUP("天龙圣盔",StdItems!B2:T9985,14,FALSE)
+VLOOKUP("天龙圣链",StdItems!B2:T9985,14,FALSE)
+VLOOKUP("天龙圣章",StdItems!B2:T9985,14,FALSE)
+VLOOKUP("天龙圣衣(男)",StdItems!B2:T9985,14,FALSE)
+VLOOKUP("天龙圣镯",StdItems!B2:T9985,14,FALSE)*2
+VLOOKUP("天龙圣戒",StdItems!B2:T9985,14,FALSE)*2
+VLOOKUP("天龙圣带",StdItems!B2:T9985,14,FALSE)
+VLOOKUP("天龙圣靴",StdItems!B2:T9985,14,FALSE)
+VLOOKUP("天龙圣剑",StdItems!B2:T9985,14,FALSE)</f>
        <v>73</v>
      </c>
      <c r="G26" s="52">
        <f>VLOOKUP("天龙圣盔",StdItems!B2:T9985,15,FALSE)
+VLOOKUP("天龙圣链",StdItems!B2:T9985,15,FALSE)
+VLOOKUP("天龙圣章",StdItems!B2:T9985,15,FALSE)
+VLOOKUP("天龙圣衣(男)",StdItems!B2:T9985,15,FALSE)
+VLOOKUP("天龙圣镯",StdItems!B2:T9985,15,FALSE)*2
+VLOOKUP("天龙圣戒",StdItems!B2:T9985,15,FALSE)*2
+VLOOKUP("天龙圣带",StdItems!B2:T9985,15,FALSE)
+VLOOKUP("天龙圣靴",StdItems!B2:T9985,15,FALSE)
+VLOOKUP("天龙圣剑",StdItems!B2:T9985,15,FALSE)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2376</v>
      </c>
      <c r="B27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7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7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7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7" s="52"/>
      <c r="G27" s="52"/>
      <c r="H27" s="53">
        <f>VLOOKUP("天龙圣盔",StdItems!B2:T9985,16,FALSE)
+VLOOKUP("天龙圣链",StdItems!B2:T9985,16,FALSE)
+VLOOKUP("天龙圣章",StdItems!B2:T9985,16,FALSE)
+VLOOKUP("天龙圣衣(男)",StdItems!B2:T9985,16,FALSE)
+VLOOKUP("天龙圣镯",StdItems!B2:T9985,16,FALSE)*2
+VLOOKUP("天龙圣戒",StdItems!B2:T9985,16,FALSE)*2
+VLOOKUP("天龙圣带",StdItems!B2:T9985,16,FALSE)
+VLOOKUP("天龙圣靴",StdItems!B2:T9985,16,FALSE)
+VLOOKUP("天龙圣剑",StdItems!B2:T9985,16,FALSE)</f>
        <v>81</v>
      </c>
      <c r="I27" s="53">
        <f>VLOOKUP("天龙圣盔",StdItems!B2:T9985,17,FALSE)
+VLOOKUP("天龙圣链",StdItems!B2:T9985,17,FALSE)
+VLOOKUP("天龙圣章",StdItems!B2:T9985,17,FALSE)
+VLOOKUP("天龙圣衣(男)",StdItems!B2:T9985,17,FALSE)
+VLOOKUP("天龙圣镯",StdItems!B2:T9985,17,FALSE)*2
+VLOOKUP("天龙圣戒",StdItems!B2:T9985,17,FALSE)*2
+VLOOKUP("天龙圣带",StdItems!B2:T9985,17,FALSE)
+VLOOKUP("天龙圣靴",StdItems!B2:T9985,17,FALSE)
+VLOOKUP("天龙圣剑",StdItems!B2:T9985,17,FALSE)</f>
        <v>221</v>
      </c>
      <c r="J27" s="54"/>
      <c r="K27" s="54"/>
      <c r="L27" s="55"/>
    </row>
    <row r="28" spans="1:12" s="6" customFormat="1">
      <c r="A28" s="49" t="s">
        <v>2377</v>
      </c>
      <c r="B28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8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8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8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8" s="52"/>
      <c r="G28" s="52"/>
      <c r="H28" s="53"/>
      <c r="I28" s="53"/>
      <c r="J28" s="54">
        <f>VLOOKUP("天龙圣盔",StdItems!B2:T9985,18,FALSE)
+VLOOKUP("天龙圣链",StdItems!B2:T9985,18,FALSE)
+VLOOKUP("天龙圣章",StdItems!B2:T9985,18,FALSE)
+VLOOKUP("天龙圣衣(男)",StdItems!B2:T9985,18,FALSE)
+VLOOKUP("天龙圣镯",StdItems!B2:T9985,18,FALSE)*2
+VLOOKUP("天龙圣戒",StdItems!B2:T9985,18,FALSE)*2
+VLOOKUP("天龙圣带",StdItems!B2:T9985,18,FALSE)
+VLOOKUP("天龙圣靴",StdItems!B2:T9985,18,FALSE)
+VLOOKUP("天龙圣剑",StdItems!B2:T9985,18,FALSE)</f>
        <v>83</v>
      </c>
      <c r="K28" s="54">
        <f>VLOOKUP("天龙圣盔",StdItems!B2:T9985,19,FALSE)
+VLOOKUP("天龙圣链",StdItems!B2:T9985,19,FALSE)
+VLOOKUP("天龙圣章",StdItems!B2:T9985,19,FALSE)
+VLOOKUP("天龙圣衣(男)",StdItems!B2:T9985,19,FALSE)
+VLOOKUP("天龙圣镯",StdItems!B2:T9985,19,FALSE)*2
+VLOOKUP("天龙圣戒",StdItems!B2:T9985,19,FALSE)*2
+VLOOKUP("天龙圣带",StdItems!B2:T9985,19,FALSE)
+VLOOKUP("天龙圣靴",StdItems!B2:T9985,19,FALSE)
+VLOOKUP("天龙圣剑",StdItems!B2:T9985,19,FALSE)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2378</v>
      </c>
      <c r="B30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0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0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0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0" s="52">
        <f>VLOOKUP("主宰神盔",StdItems!B2:T9985,14,FALSE)
+VLOOKUP("主宰神链",StdItems!B2:T9985,14,FALSE)
+VLOOKUP("主宰神章",StdItems!B2:T9985,14,FALSE)
+VLOOKUP("主宰神衣(男)",StdItems!B2:T9985,14,FALSE)
+VLOOKUP("主宰神镯",StdItems!B2:T9985,14,FALSE)*2
+VLOOKUP("主宰神戒",StdItems!B2:T9985,14,FALSE)*2
+VLOOKUP("主宰神带",StdItems!B2:T9985,14,FALSE)
+VLOOKUP("主宰神靴",StdItems!B2:T9985,14,FALSE)
+VLOOKUP("主宰神剑",StdItems!B2:T9985,14,FALSE)</f>
        <v>89</v>
      </c>
      <c r="G30" s="52">
        <f>VLOOKUP("主宰神盔",StdItems!B2:T9985,15,FALSE)
+VLOOKUP("主宰神链",StdItems!B2:T9985,15,FALSE)
+VLOOKUP("主宰神章",StdItems!B2:T9985,15,FALSE)
+VLOOKUP("主宰神衣(男)",StdItems!B2:T9985,15,FALSE)
+VLOOKUP("主宰神镯",StdItems!B2:T9985,15,FALSE)*2
+VLOOKUP("主宰神戒",StdItems!B2:T9985,15,FALSE)*2
+VLOOKUP("主宰神带",StdItems!B2:T9985,15,FALSE)
+VLOOKUP("主宰神靴",StdItems!B2:T9985,15,FALSE)
+VLOOKUP("主宰神剑",StdItems!B2:T9985,15,FALSE)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2379</v>
      </c>
      <c r="B31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1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1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1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1" s="52"/>
      <c r="G31" s="52"/>
      <c r="H31" s="53">
        <f>VLOOKUP("主宰神盔",StdItems!B2:T9985,16,FALSE)
+VLOOKUP("主宰神链",StdItems!B2:T9985,16,FALSE)
+VLOOKUP("主宰神章",StdItems!B2:T9985,16,FALSE)
+VLOOKUP("主宰神衣(男)",StdItems!B2:T9985,16,FALSE)
+VLOOKUP("主宰神镯",StdItems!B2:T9985,16,FALSE)*2
+VLOOKUP("主宰神戒",StdItems!B2:T9985,16,FALSE)*2
+VLOOKUP("主宰神带",StdItems!B2:T9985,16,FALSE)
+VLOOKUP("主宰神靴",StdItems!B2:T9985,16,FALSE)
+VLOOKUP("主宰神剑",StdItems!B2:T9985,16,FALSE)</f>
        <v>98</v>
      </c>
      <c r="I31" s="53">
        <f>VLOOKUP("主宰神盔",StdItems!B2:T9985,17,FALSE)
+VLOOKUP("主宰神链",StdItems!B2:T9985,17,FALSE)
+VLOOKUP("主宰神章",StdItems!B2:T9985,17,FALSE)
+VLOOKUP("主宰神衣(男)",StdItems!B2:T9985,17,FALSE)
+VLOOKUP("主宰神镯",StdItems!B2:T9985,17,FALSE)*2
+VLOOKUP("主宰神戒",StdItems!B2:T9985,17,FALSE)*2
+VLOOKUP("主宰神带",StdItems!B2:T9985,17,FALSE)
+VLOOKUP("主宰神靴",StdItems!B2:T9985,17,FALSE)
+VLOOKUP("主宰神剑",StdItems!B2:T9985,17,FALSE)</f>
        <v>264</v>
      </c>
      <c r="J31" s="54"/>
      <c r="K31" s="54"/>
      <c r="L31" s="55"/>
    </row>
    <row r="32" spans="1:12" s="6" customFormat="1">
      <c r="A32" s="49" t="s">
        <v>2380</v>
      </c>
      <c r="B32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2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2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2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2" s="52"/>
      <c r="G32" s="52"/>
      <c r="H32" s="53"/>
      <c r="I32" s="53"/>
      <c r="J32" s="54">
        <f>VLOOKUP("主宰神盔",StdItems!B2:T9985,18,FALSE)
+VLOOKUP("主宰神链",StdItems!B2:T9985,18,FALSE)
+VLOOKUP("主宰神章",StdItems!B2:T9985,18,FALSE)
+VLOOKUP("主宰神衣(男)",StdItems!B2:T9985,18,FALSE)
+VLOOKUP("主宰神镯",StdItems!B2:T9985,18,FALSE)*2
+VLOOKUP("主宰神戒",StdItems!B2:T9985,18,FALSE)*2
+VLOOKUP("主宰神带",StdItems!B2:T9985,18,FALSE)
+VLOOKUP("主宰神靴",StdItems!B2:T9985,18,FALSE)
+VLOOKUP("主宰神剑",StdItems!B2:T9985,18,FALSE)</f>
        <v>100</v>
      </c>
      <c r="K32" s="54">
        <f>VLOOKUP("主宰神盔",StdItems!B2:T9985,19,FALSE)
+VLOOKUP("主宰神链",StdItems!B2:T9985,19,FALSE)
+VLOOKUP("主宰神章",StdItems!B2:T9985,19,FALSE)
+VLOOKUP("主宰神衣(男)",StdItems!B2:T9985,19,FALSE)
+VLOOKUP("主宰神镯",StdItems!B2:T9985,19,FALSE)*2
+VLOOKUP("主宰神戒",StdItems!B2:T9985,19,FALSE)*2
+VLOOKUP("主宰神带",StdItems!B2:T9985,19,FALSE)
+VLOOKUP("主宰神靴",StdItems!B2:T9985,19,FALSE)
+VLOOKUP("主宰神剑",StdItems!B2:T9985,19,FALSE)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6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6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6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6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6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6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6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6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6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6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6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6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baseColWidth="10" defaultColWidth="8.83203125" defaultRowHeight="15"/>
  <cols>
    <col min="1" max="1" width="13.83203125" style="11" customWidth="1"/>
    <col min="2" max="3" width="6.1640625" style="12" bestFit="1" customWidth="1"/>
    <col min="4" max="4" width="13" style="12" bestFit="1" customWidth="1"/>
    <col min="5" max="5" width="5.1640625" style="12" bestFit="1" customWidth="1"/>
    <col min="6" max="6" width="12.3320312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640625" style="12" bestFit="1" customWidth="1"/>
    <col min="11" max="11" width="16.33203125" style="12" bestFit="1" customWidth="1"/>
    <col min="12" max="12" width="27" style="12" bestFit="1" customWidth="1"/>
    <col min="13" max="13" width="31.1640625" style="12" bestFit="1" customWidth="1"/>
    <col min="14" max="14" width="31.6640625" style="12" bestFit="1" customWidth="1"/>
    <col min="15" max="16384" width="8.83203125" style="12"/>
  </cols>
  <sheetData>
    <row r="1" spans="1:14">
      <c r="A1" s="11" t="s">
        <v>1239</v>
      </c>
      <c r="B1" s="12" t="s">
        <v>1240</v>
      </c>
      <c r="C1" s="12" t="s">
        <v>1241</v>
      </c>
      <c r="D1" s="12" t="s">
        <v>1242</v>
      </c>
      <c r="E1" s="12" t="s">
        <v>1243</v>
      </c>
      <c r="F1" s="12" t="s">
        <v>1244</v>
      </c>
      <c r="G1" s="12" t="s">
        <v>1245</v>
      </c>
      <c r="H1" s="12" t="s">
        <v>1246</v>
      </c>
      <c r="I1" s="12" t="s">
        <v>1247</v>
      </c>
      <c r="J1" s="12" t="s">
        <v>1248</v>
      </c>
      <c r="K1" s="12" t="s">
        <v>2381</v>
      </c>
      <c r="L1" s="12" t="s">
        <v>2382</v>
      </c>
      <c r="M1" s="12" t="s">
        <v>2383</v>
      </c>
      <c r="N1" s="12" t="s">
        <v>2384</v>
      </c>
    </row>
    <row r="2" spans="1:14">
      <c r="A2" s="11" t="s">
        <v>1249</v>
      </c>
    </row>
    <row r="3" spans="1:14">
      <c r="A3" s="11" t="s">
        <v>1250</v>
      </c>
    </row>
    <row r="4" spans="1:14">
      <c r="A4" s="11" t="s">
        <v>1251</v>
      </c>
    </row>
    <row r="5" spans="1:14">
      <c r="A5" s="11" t="s">
        <v>1252</v>
      </c>
    </row>
    <row r="8" spans="1:14">
      <c r="A8" s="11" t="s">
        <v>1253</v>
      </c>
    </row>
    <row r="9" spans="1:14">
      <c r="A9" s="11" t="s">
        <v>1254</v>
      </c>
    </row>
    <row r="10" spans="1:14">
      <c r="A10" s="11" t="s">
        <v>1255</v>
      </c>
    </row>
    <row r="11" spans="1:14">
      <c r="A11" s="11" t="s">
        <v>1256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1257</v>
      </c>
    </row>
    <row r="14" spans="1:14">
      <c r="A14" s="11" t="s">
        <v>1258</v>
      </c>
      <c r="B14" s="12">
        <v>14</v>
      </c>
      <c r="C14" s="12">
        <v>13</v>
      </c>
      <c r="D14" s="12" t="s">
        <v>1259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1260</v>
      </c>
    </row>
    <row r="17" spans="1:14">
      <c r="A17" s="11" t="s">
        <v>1261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1253</v>
      </c>
    </row>
    <row r="20" spans="1:14">
      <c r="A20" s="11" t="s">
        <v>1262</v>
      </c>
    </row>
    <row r="21" spans="1:14">
      <c r="A21" s="11" t="s">
        <v>1263</v>
      </c>
    </row>
    <row r="22" spans="1:14">
      <c r="A22" s="11" t="s">
        <v>1264</v>
      </c>
    </row>
    <row r="23" spans="1:14">
      <c r="A23" s="11" t="s">
        <v>1265</v>
      </c>
      <c r="B23" s="12">
        <v>318</v>
      </c>
      <c r="C23" s="12">
        <v>244</v>
      </c>
      <c r="D23" s="12" t="s">
        <v>1266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1265</v>
      </c>
      <c r="B24" s="12">
        <v>300</v>
      </c>
      <c r="C24" s="12">
        <v>207</v>
      </c>
      <c r="D24" s="12" t="s">
        <v>1266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1265</v>
      </c>
      <c r="B25" s="12">
        <v>310</v>
      </c>
      <c r="C25" s="12">
        <v>227</v>
      </c>
      <c r="D25" s="12" t="s">
        <v>1266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1265</v>
      </c>
      <c r="B26" s="12">
        <v>313</v>
      </c>
      <c r="C26" s="12">
        <v>230</v>
      </c>
      <c r="D26" s="12" t="s">
        <v>1266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1267</v>
      </c>
    </row>
    <row r="28" spans="1:14">
      <c r="A28" s="11" t="s">
        <v>1265</v>
      </c>
      <c r="B28" s="12">
        <v>309</v>
      </c>
      <c r="C28" s="12">
        <v>286</v>
      </c>
      <c r="D28" s="12" t="s">
        <v>1266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1265</v>
      </c>
      <c r="B29" s="12">
        <v>329</v>
      </c>
      <c r="C29" s="12">
        <v>289</v>
      </c>
      <c r="D29" s="12" t="s">
        <v>1266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1268</v>
      </c>
    </row>
    <row r="31" spans="1:14">
      <c r="A31" s="11" t="s">
        <v>1265</v>
      </c>
      <c r="B31" s="12">
        <v>355</v>
      </c>
      <c r="C31" s="12">
        <v>280</v>
      </c>
      <c r="D31" s="12" t="s">
        <v>1266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  <c r="B32" s="12">
        <v>362</v>
      </c>
      <c r="C32" s="12">
        <v>301</v>
      </c>
      <c r="D32" s="12" t="s">
        <v>1266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1265</v>
      </c>
      <c r="B33" s="12">
        <v>374</v>
      </c>
      <c r="C33" s="12">
        <v>291</v>
      </c>
      <c r="D33" s="12" t="s">
        <v>1266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1269</v>
      </c>
    </row>
    <row r="35" spans="1:14">
      <c r="A35" s="11" t="s">
        <v>1270</v>
      </c>
      <c r="B35" s="12">
        <v>301</v>
      </c>
      <c r="C35" s="12">
        <v>319</v>
      </c>
      <c r="D35" s="12" t="s">
        <v>1266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1270</v>
      </c>
      <c r="B36" s="12">
        <v>321</v>
      </c>
      <c r="C36" s="12">
        <v>257</v>
      </c>
      <c r="D36" s="12" t="s">
        <v>1266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1270</v>
      </c>
      <c r="B37" s="12">
        <v>334</v>
      </c>
      <c r="C37" s="12">
        <v>272</v>
      </c>
      <c r="D37" s="12" t="s">
        <v>1266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1270</v>
      </c>
      <c r="B38" s="12">
        <v>335</v>
      </c>
      <c r="C38" s="12">
        <v>309</v>
      </c>
      <c r="D38" s="12" t="s">
        <v>1266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1271</v>
      </c>
    </row>
    <row r="40" spans="1:14">
      <c r="A40" s="11" t="s">
        <v>1272</v>
      </c>
    </row>
    <row r="41" spans="1:14">
      <c r="A41" s="11" t="s">
        <v>1265</v>
      </c>
      <c r="B41" s="12">
        <v>340</v>
      </c>
      <c r="C41" s="12">
        <v>513</v>
      </c>
      <c r="D41" s="12" t="s">
        <v>1266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1265</v>
      </c>
      <c r="B42" s="12">
        <v>341</v>
      </c>
      <c r="C42" s="12">
        <v>514</v>
      </c>
      <c r="D42" s="12" t="s">
        <v>1266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1273</v>
      </c>
    </row>
    <row r="44" spans="1:14">
      <c r="A44" s="11" t="s">
        <v>1265</v>
      </c>
      <c r="B44" s="12">
        <v>367</v>
      </c>
      <c r="C44" s="12">
        <v>487</v>
      </c>
      <c r="D44" s="12" t="s">
        <v>1266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1265</v>
      </c>
      <c r="B45" s="12">
        <v>368</v>
      </c>
      <c r="C45" s="12">
        <v>488</v>
      </c>
      <c r="D45" s="12" t="s">
        <v>1266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1274</v>
      </c>
    </row>
    <row r="47" spans="1:14">
      <c r="A47" s="11" t="s">
        <v>1265</v>
      </c>
      <c r="B47" s="12">
        <v>567</v>
      </c>
      <c r="C47" s="12">
        <v>621</v>
      </c>
      <c r="D47" s="12" t="s">
        <v>1266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1265</v>
      </c>
      <c r="B48" s="12">
        <v>600</v>
      </c>
      <c r="C48" s="12">
        <v>576</v>
      </c>
      <c r="D48" s="12" t="s">
        <v>1266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1265</v>
      </c>
      <c r="B49" s="12">
        <v>662</v>
      </c>
      <c r="C49" s="12">
        <v>558</v>
      </c>
      <c r="D49" s="12" t="s">
        <v>1266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1275</v>
      </c>
    </row>
    <row r="51" spans="1:14">
      <c r="A51" s="11" t="s">
        <v>1265</v>
      </c>
      <c r="B51" s="12">
        <v>665</v>
      </c>
      <c r="C51" s="12">
        <v>86</v>
      </c>
      <c r="D51" s="12" t="s">
        <v>1266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1265</v>
      </c>
      <c r="B52" s="12">
        <v>672</v>
      </c>
      <c r="C52" s="12">
        <v>93</v>
      </c>
      <c r="D52" s="12" t="s">
        <v>1266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1276</v>
      </c>
    </row>
    <row r="54" spans="1:14">
      <c r="A54" s="11" t="s">
        <v>1265</v>
      </c>
      <c r="B54" s="12">
        <v>320</v>
      </c>
      <c r="C54" s="12">
        <v>36</v>
      </c>
      <c r="D54" s="12" t="s">
        <v>1266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1265</v>
      </c>
      <c r="B55" s="12">
        <v>327</v>
      </c>
      <c r="C55" s="12">
        <v>42</v>
      </c>
      <c r="D55" s="12" t="s">
        <v>1266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1277</v>
      </c>
    </row>
    <row r="58" spans="1:14">
      <c r="A58" s="11" t="s">
        <v>1278</v>
      </c>
    </row>
    <row r="59" spans="1:14">
      <c r="A59" s="11" t="s">
        <v>1279</v>
      </c>
      <c r="B59" s="12">
        <v>566</v>
      </c>
      <c r="C59" s="12">
        <v>544</v>
      </c>
      <c r="D59" s="12" t="s">
        <v>1266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1279</v>
      </c>
      <c r="B60" s="12">
        <v>555</v>
      </c>
      <c r="C60" s="12">
        <v>544</v>
      </c>
      <c r="D60" s="12" t="s">
        <v>1266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1280</v>
      </c>
    </row>
    <row r="62" spans="1:14">
      <c r="A62" s="11" t="s">
        <v>1279</v>
      </c>
      <c r="B62" s="12">
        <v>46</v>
      </c>
      <c r="C62" s="12">
        <v>39</v>
      </c>
      <c r="D62" s="12" t="s">
        <v>1266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1279</v>
      </c>
      <c r="B63" s="12">
        <v>52</v>
      </c>
      <c r="C63" s="12">
        <v>33</v>
      </c>
      <c r="D63" s="12" t="s">
        <v>1266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1281</v>
      </c>
    </row>
    <row r="65" spans="1:14">
      <c r="A65" s="11" t="s">
        <v>1279</v>
      </c>
      <c r="B65" s="12">
        <v>51</v>
      </c>
      <c r="C65" s="12">
        <v>165</v>
      </c>
      <c r="D65" s="12" t="s">
        <v>1266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1279</v>
      </c>
      <c r="B66" s="12">
        <v>51</v>
      </c>
      <c r="C66" s="12">
        <v>172</v>
      </c>
      <c r="D66" s="12" t="s">
        <v>1266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1282</v>
      </c>
    </row>
    <row r="69" spans="1:14">
      <c r="A69" s="11" t="s">
        <v>1276</v>
      </c>
    </row>
    <row r="70" spans="1:14">
      <c r="A70" s="11" t="s">
        <v>1283</v>
      </c>
      <c r="B70" s="12">
        <v>43</v>
      </c>
      <c r="C70" s="12">
        <v>480</v>
      </c>
      <c r="D70" s="12" t="s">
        <v>1266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1283</v>
      </c>
      <c r="B71" s="12">
        <v>49</v>
      </c>
      <c r="C71" s="12">
        <v>474</v>
      </c>
      <c r="D71" s="12" t="s">
        <v>1266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1284</v>
      </c>
    </row>
    <row r="73" spans="1:14">
      <c r="A73" s="11" t="s">
        <v>1283</v>
      </c>
      <c r="B73" s="12">
        <v>353</v>
      </c>
      <c r="C73" s="12">
        <v>246</v>
      </c>
      <c r="D73" s="12" t="s">
        <v>1266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1283</v>
      </c>
      <c r="B74" s="12">
        <v>357</v>
      </c>
      <c r="C74" s="12">
        <v>243</v>
      </c>
      <c r="D74" s="12" t="s">
        <v>1266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1285</v>
      </c>
    </row>
    <row r="77" spans="1:14">
      <c r="A77" s="11" t="s">
        <v>1280</v>
      </c>
    </row>
    <row r="78" spans="1:14">
      <c r="A78" s="11" t="s">
        <v>1261</v>
      </c>
      <c r="B78" s="12">
        <v>327</v>
      </c>
      <c r="C78" s="12">
        <v>468</v>
      </c>
      <c r="D78" s="12" t="s">
        <v>1266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1261</v>
      </c>
      <c r="B79" s="12">
        <v>320</v>
      </c>
      <c r="C79" s="12">
        <v>474</v>
      </c>
      <c r="D79" s="12" t="s">
        <v>1266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1286</v>
      </c>
    </row>
    <row r="82" spans="1:14">
      <c r="A82" s="11" t="s">
        <v>1287</v>
      </c>
      <c r="B82" s="12">
        <v>510</v>
      </c>
      <c r="C82" s="12">
        <v>479</v>
      </c>
      <c r="D82" s="12" t="s">
        <v>1266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1278</v>
      </c>
    </row>
    <row r="84" spans="1:14">
      <c r="A84" s="11" t="s">
        <v>1287</v>
      </c>
      <c r="B84" s="12">
        <v>417</v>
      </c>
      <c r="C84" s="12">
        <v>558</v>
      </c>
      <c r="D84" s="12" t="s">
        <v>1266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1287</v>
      </c>
      <c r="B85" s="12">
        <v>416</v>
      </c>
      <c r="C85" s="12">
        <v>559</v>
      </c>
      <c r="D85" s="12" t="s">
        <v>1266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1287</v>
      </c>
      <c r="B86" s="12">
        <v>423</v>
      </c>
      <c r="C86" s="12">
        <v>566</v>
      </c>
      <c r="D86" s="12" t="s">
        <v>1266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1287</v>
      </c>
      <c r="B87" s="12">
        <v>424</v>
      </c>
      <c r="C87" s="12">
        <v>565</v>
      </c>
      <c r="D87" s="12" t="s">
        <v>1266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1288</v>
      </c>
    </row>
    <row r="89" spans="1:14">
      <c r="A89" s="11" t="s">
        <v>1287</v>
      </c>
      <c r="B89" s="12">
        <v>292</v>
      </c>
      <c r="C89" s="12">
        <v>60</v>
      </c>
      <c r="D89" s="12" t="s">
        <v>1266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1287</v>
      </c>
      <c r="B90" s="12">
        <v>298</v>
      </c>
      <c r="C90" s="12">
        <v>65</v>
      </c>
      <c r="D90" s="12" t="s">
        <v>1266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1287</v>
      </c>
      <c r="B91" s="12">
        <v>552</v>
      </c>
      <c r="C91" s="12">
        <v>80</v>
      </c>
      <c r="D91" s="12" t="s">
        <v>1266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1287</v>
      </c>
      <c r="B92" s="12">
        <v>560</v>
      </c>
      <c r="C92" s="12">
        <v>88</v>
      </c>
      <c r="D92" s="12" t="s">
        <v>1266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1289</v>
      </c>
    </row>
    <row r="95" spans="1:14">
      <c r="A95" s="11" t="s">
        <v>1290</v>
      </c>
    </row>
    <row r="96" spans="1:14">
      <c r="A96" s="11" t="s">
        <v>1291</v>
      </c>
      <c r="B96" s="12">
        <v>331</v>
      </c>
      <c r="C96" s="12">
        <v>317</v>
      </c>
      <c r="D96" s="12" t="s">
        <v>1266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1291</v>
      </c>
      <c r="B97" s="12">
        <v>327</v>
      </c>
      <c r="C97" s="12">
        <v>313</v>
      </c>
      <c r="D97" s="12" t="s">
        <v>1266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1292</v>
      </c>
    </row>
    <row r="99" spans="1:14">
      <c r="A99" s="11" t="s">
        <v>1291</v>
      </c>
      <c r="B99" s="12">
        <v>348</v>
      </c>
      <c r="C99" s="12">
        <v>332</v>
      </c>
      <c r="D99" s="12" t="s">
        <v>1266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1293</v>
      </c>
    </row>
    <row r="101" spans="1:14">
      <c r="A101" s="11" t="s">
        <v>1291</v>
      </c>
      <c r="B101" s="12">
        <v>296</v>
      </c>
      <c r="C101" s="12">
        <v>334</v>
      </c>
      <c r="D101" s="12" t="s">
        <v>1266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1291</v>
      </c>
      <c r="B102" s="12">
        <v>302</v>
      </c>
      <c r="C102" s="12">
        <v>340</v>
      </c>
      <c r="D102" s="12" t="s">
        <v>1266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1294</v>
      </c>
    </row>
    <row r="104" spans="1:14">
      <c r="A104" s="11" t="s">
        <v>1291</v>
      </c>
      <c r="B104" s="12">
        <v>305</v>
      </c>
      <c r="C104" s="12">
        <v>290</v>
      </c>
      <c r="D104" s="12" t="s">
        <v>1266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  <c r="B105" s="12">
        <v>303</v>
      </c>
      <c r="C105" s="12">
        <v>302</v>
      </c>
      <c r="D105" s="12" t="s">
        <v>1266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1291</v>
      </c>
      <c r="B106" s="12">
        <v>288</v>
      </c>
      <c r="C106" s="12">
        <v>305</v>
      </c>
      <c r="D106" s="12" t="s">
        <v>1266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1295</v>
      </c>
    </row>
    <row r="108" spans="1:14">
      <c r="A108" s="11" t="s">
        <v>1291</v>
      </c>
      <c r="B108" s="12">
        <v>302</v>
      </c>
      <c r="C108" s="12">
        <v>370</v>
      </c>
      <c r="D108" s="12" t="s">
        <v>1266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1275</v>
      </c>
    </row>
    <row r="110" spans="1:14">
      <c r="A110" s="11" t="s">
        <v>1291</v>
      </c>
      <c r="B110" s="12">
        <v>273</v>
      </c>
      <c r="C110" s="12">
        <v>743</v>
      </c>
      <c r="D110" s="12" t="s">
        <v>1266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1291</v>
      </c>
      <c r="B111" s="12">
        <v>274</v>
      </c>
      <c r="C111" s="12">
        <v>744</v>
      </c>
      <c r="D111" s="12" t="s">
        <v>1266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1291</v>
      </c>
      <c r="B112" s="12">
        <v>512</v>
      </c>
      <c r="C112" s="12">
        <v>770</v>
      </c>
      <c r="D112" s="12" t="s">
        <v>1266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1291</v>
      </c>
      <c r="B113" s="12">
        <v>519</v>
      </c>
      <c r="C113" s="12">
        <v>777</v>
      </c>
      <c r="D113" s="12" t="s">
        <v>1266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1296</v>
      </c>
    </row>
    <row r="116" spans="1:14">
      <c r="A116" s="11" t="s">
        <v>1297</v>
      </c>
    </row>
    <row r="117" spans="1:14">
      <c r="A117" s="11" t="s">
        <v>1298</v>
      </c>
      <c r="B117" s="12">
        <v>13</v>
      </c>
      <c r="C117" s="12">
        <v>196</v>
      </c>
      <c r="D117" s="12" t="s">
        <v>1266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1298</v>
      </c>
      <c r="B118" s="12">
        <v>7</v>
      </c>
      <c r="C118" s="12">
        <v>201</v>
      </c>
      <c r="D118" s="12" t="s">
        <v>1266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1299</v>
      </c>
    </row>
    <row r="121" spans="1:14">
      <c r="A121" s="11" t="s">
        <v>1300</v>
      </c>
      <c r="B121" s="12" t="s">
        <v>1301</v>
      </c>
    </row>
    <row r="122" spans="1:14">
      <c r="A122" s="11" t="s">
        <v>1302</v>
      </c>
      <c r="B122" s="12">
        <v>10</v>
      </c>
      <c r="C122" s="12">
        <v>61</v>
      </c>
      <c r="D122" s="12" t="s">
        <v>1266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1302</v>
      </c>
      <c r="B123" s="12">
        <v>15</v>
      </c>
      <c r="C123" s="12">
        <v>68</v>
      </c>
      <c r="D123" s="12" t="s">
        <v>1266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1299</v>
      </c>
    </row>
    <row r="126" spans="1:14">
      <c r="A126" s="11" t="s">
        <v>1303</v>
      </c>
    </row>
    <row r="127" spans="1:14">
      <c r="A127" s="11" t="s">
        <v>1304</v>
      </c>
      <c r="B127" s="12">
        <v>139</v>
      </c>
      <c r="C127" s="12">
        <v>13</v>
      </c>
      <c r="D127" s="12" t="s">
        <v>1266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1304</v>
      </c>
      <c r="B128" s="12">
        <v>138</v>
      </c>
      <c r="C128" s="12">
        <v>12</v>
      </c>
      <c r="D128" s="12" t="s">
        <v>1266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1305</v>
      </c>
    </row>
    <row r="131" spans="1:14">
      <c r="A131" s="11" t="s">
        <v>1297</v>
      </c>
    </row>
    <row r="132" spans="1:14">
      <c r="A132" s="11" t="s">
        <v>1306</v>
      </c>
      <c r="B132" s="12">
        <v>332</v>
      </c>
      <c r="C132" s="12">
        <v>380</v>
      </c>
      <c r="D132" s="12" t="s">
        <v>1266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1306</v>
      </c>
      <c r="B133" s="12">
        <v>328</v>
      </c>
      <c r="C133" s="12">
        <v>384</v>
      </c>
      <c r="D133" s="12" t="s">
        <v>1266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1307</v>
      </c>
    </row>
    <row r="136" spans="1:14">
      <c r="A136" s="11" t="s">
        <v>1308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1308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1308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1308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1308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1308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1308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1308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1308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1308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1308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1308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1308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1308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1308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1308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1308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1308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1308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1308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1308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1308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1276</v>
      </c>
    </row>
    <row r="159" spans="1:14">
      <c r="A159" s="11" t="s">
        <v>1308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1308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1309</v>
      </c>
    </row>
    <row r="163" spans="1:14">
      <c r="A163" s="11" t="s">
        <v>1310</v>
      </c>
      <c r="B163" s="12">
        <v>136</v>
      </c>
      <c r="C163" s="12">
        <v>336</v>
      </c>
      <c r="D163" s="12" t="s">
        <v>1266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1310</v>
      </c>
      <c r="B164" s="12">
        <v>131</v>
      </c>
      <c r="C164" s="12">
        <v>301</v>
      </c>
      <c r="D164" s="12" t="s">
        <v>1266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1310</v>
      </c>
      <c r="B165" s="12">
        <v>140</v>
      </c>
      <c r="C165" s="12">
        <v>362</v>
      </c>
      <c r="D165" s="12" t="s">
        <v>1266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1310</v>
      </c>
      <c r="B166" s="12">
        <v>169</v>
      </c>
      <c r="C166" s="12">
        <v>352</v>
      </c>
      <c r="D166" s="12" t="s">
        <v>1266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1310</v>
      </c>
      <c r="B167" s="12">
        <v>164</v>
      </c>
      <c r="C167" s="12">
        <v>357</v>
      </c>
      <c r="D167" s="12" t="s">
        <v>1266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1310</v>
      </c>
      <c r="B168" s="12">
        <v>122</v>
      </c>
      <c r="C168" s="12">
        <v>334</v>
      </c>
      <c r="D168" s="12" t="s">
        <v>1266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1310</v>
      </c>
      <c r="B169" s="12">
        <v>143</v>
      </c>
      <c r="C169" s="12">
        <v>324</v>
      </c>
      <c r="D169" s="12" t="s">
        <v>1266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1311</v>
      </c>
    </row>
    <row r="172" spans="1:14">
      <c r="A172" s="11" t="s">
        <v>1312</v>
      </c>
      <c r="B172" s="12">
        <v>118</v>
      </c>
      <c r="C172" s="12">
        <v>147</v>
      </c>
      <c r="D172" s="12" t="s">
        <v>1266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1253</v>
      </c>
    </row>
    <row r="175" spans="1:14">
      <c r="A175" s="11" t="s">
        <v>1313</v>
      </c>
    </row>
    <row r="177" spans="1:14">
      <c r="A177" s="11" t="s">
        <v>1263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1314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1315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1316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1317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1318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1314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1315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1316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1317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1318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1314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1315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1316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1317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1318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1314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1315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1316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1317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1318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1314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1315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1316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1317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1318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1314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1315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1316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1317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1318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1319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1320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1321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1319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1320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1321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1319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1320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1321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1319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1320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1321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1322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1319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1320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1321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1319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1320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1321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1322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1319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1320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1321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1319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1320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1321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1322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1319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1320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1321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1319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1320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1321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1322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1319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1320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1321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1319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1320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1321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1322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1319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1320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1321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1319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1320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1321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1319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1320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1321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1319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1320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1321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1319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1320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1321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1319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1320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1321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1322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1319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1320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1321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1319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1320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1321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1319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1320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1321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1319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1320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1321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1319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1320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1321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1319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1320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1321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1322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1319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1320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1321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1322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1320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1321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1322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1319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1320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1321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1322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1320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1320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1321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1322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1323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1324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1253</v>
      </c>
    </row>
    <row r="462" spans="1:14">
      <c r="A462" s="11" t="s">
        <v>1325</v>
      </c>
    </row>
    <row r="463" spans="1:14" s="14" customFormat="1">
      <c r="A463" s="13" t="s">
        <v>1326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1327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1327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1327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1327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1326</v>
      </c>
      <c r="B468" s="14">
        <v>200</v>
      </c>
      <c r="C468" s="14">
        <v>200</v>
      </c>
      <c r="D468" s="14" t="s">
        <v>1328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1327</v>
      </c>
      <c r="B469" s="14">
        <v>200</v>
      </c>
      <c r="C469" s="14">
        <v>200</v>
      </c>
      <c r="D469" s="14" t="s">
        <v>1329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1327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1327</v>
      </c>
      <c r="B471" s="16">
        <v>195</v>
      </c>
      <c r="C471" s="16">
        <v>120</v>
      </c>
      <c r="D471" s="16" t="s">
        <v>1330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1327</v>
      </c>
      <c r="B472" s="16">
        <v>240</v>
      </c>
      <c r="C472" s="16">
        <v>250</v>
      </c>
      <c r="D472" s="16" t="s">
        <v>1330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1327</v>
      </c>
      <c r="B473" s="16">
        <v>94</v>
      </c>
      <c r="C473" s="16">
        <v>227</v>
      </c>
      <c r="D473" s="16" t="s">
        <v>1330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1327</v>
      </c>
      <c r="B474" s="16">
        <v>200</v>
      </c>
      <c r="C474" s="16">
        <v>200</v>
      </c>
      <c r="D474" s="16" t="s">
        <v>1330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1326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1327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1327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1327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1327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1326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1327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1327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1327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1327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1326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1327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1327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1327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1327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1326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1327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1327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1327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1327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1326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1327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1327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1327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1327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1326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1327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1327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1327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1327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1326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1327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1327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1327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1327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1326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1327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1327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1327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1327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1326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1327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1327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1327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1327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1326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1327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1327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1327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1327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1326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1327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1327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1327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1327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1326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1327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1327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1327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1327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1326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1327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1327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1327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1327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1326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1327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1327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1327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1327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1326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1327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1327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1327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1327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1326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1327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1327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1327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1327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1326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1327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1327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1327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1327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1326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1327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1327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1327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1327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1326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1327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1327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1327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1327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1326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1327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1327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1327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1327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1326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1327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1327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1327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1327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1326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1327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1327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1327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1327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1326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1327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1327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1327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1327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1326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1327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1327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1327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1327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1326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1327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1327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1327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1327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1326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1327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1327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1327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1327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1331</v>
      </c>
    </row>
    <row r="607" spans="1:14" s="14" customFormat="1">
      <c r="A607" s="13" t="s">
        <v>1332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1332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1332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1332</v>
      </c>
      <c r="B610" s="14">
        <v>200</v>
      </c>
      <c r="C610" s="14">
        <v>200</v>
      </c>
      <c r="D610" s="14" t="s">
        <v>1333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1332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1332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1332</v>
      </c>
      <c r="B613" s="14">
        <v>200</v>
      </c>
      <c r="C613" s="14">
        <v>200</v>
      </c>
      <c r="D613" s="14" t="s">
        <v>1328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1332</v>
      </c>
      <c r="B614" s="14">
        <v>200</v>
      </c>
      <c r="C614" s="14">
        <v>200</v>
      </c>
      <c r="D614" s="14" t="s">
        <v>1329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1332</v>
      </c>
      <c r="B615" s="14">
        <v>200</v>
      </c>
      <c r="C615" s="14">
        <v>200</v>
      </c>
      <c r="D615" s="14" t="s">
        <v>1334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1332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1332</v>
      </c>
      <c r="B617" s="18">
        <v>300</v>
      </c>
      <c r="C617" s="18">
        <v>150</v>
      </c>
      <c r="D617" s="18" t="s">
        <v>1330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1332</v>
      </c>
      <c r="B618" s="18">
        <v>290</v>
      </c>
      <c r="C618" s="18">
        <v>280</v>
      </c>
      <c r="D618" s="18" t="s">
        <v>1330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1332</v>
      </c>
      <c r="B619" s="18">
        <v>80</v>
      </c>
      <c r="C619" s="18">
        <v>240</v>
      </c>
      <c r="D619" s="18" t="s">
        <v>1330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1332</v>
      </c>
      <c r="B620" s="18">
        <v>200</v>
      </c>
      <c r="C620" s="18">
        <v>85</v>
      </c>
      <c r="D620" s="18" t="s">
        <v>1330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1332</v>
      </c>
      <c r="B621" s="18">
        <v>200</v>
      </c>
      <c r="C621" s="18">
        <v>200</v>
      </c>
      <c r="D621" s="18" t="s">
        <v>1330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1332</v>
      </c>
      <c r="B622" s="18">
        <v>200</v>
      </c>
      <c r="C622" s="18">
        <v>200</v>
      </c>
      <c r="D622" s="18" t="s">
        <v>1330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1332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1332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1332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1332</v>
      </c>
      <c r="B626" s="14">
        <v>42</v>
      </c>
      <c r="C626" s="14">
        <v>338</v>
      </c>
      <c r="D626" s="14" t="s">
        <v>1333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1332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1332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1332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1332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1332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1332</v>
      </c>
      <c r="B632" s="14">
        <v>74</v>
      </c>
      <c r="C632" s="14">
        <v>290</v>
      </c>
      <c r="D632" s="14" t="s">
        <v>1333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1332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1332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1332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1332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1332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1332</v>
      </c>
      <c r="B638" s="14">
        <v>76</v>
      </c>
      <c r="C638" s="14">
        <v>247</v>
      </c>
      <c r="D638" s="14" t="s">
        <v>1333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1332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1332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1332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1332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1332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1332</v>
      </c>
      <c r="B644" s="14">
        <v>91</v>
      </c>
      <c r="C644" s="14">
        <v>142</v>
      </c>
      <c r="D644" s="14" t="s">
        <v>1333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1332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1332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1332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1332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1332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1332</v>
      </c>
      <c r="B650" s="14">
        <v>129</v>
      </c>
      <c r="C650" s="14">
        <v>103</v>
      </c>
      <c r="D650" s="14" t="s">
        <v>1333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1332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1332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1332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1332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1332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1332</v>
      </c>
      <c r="B656" s="14">
        <v>138</v>
      </c>
      <c r="C656" s="14">
        <v>218</v>
      </c>
      <c r="D656" s="14" t="s">
        <v>1333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1332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1332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1332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1332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1332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1332</v>
      </c>
      <c r="B662" s="14">
        <v>120</v>
      </c>
      <c r="C662" s="14">
        <v>175</v>
      </c>
      <c r="D662" s="14" t="s">
        <v>1333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1332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1332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1332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1332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1332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1332</v>
      </c>
      <c r="B668" s="14">
        <v>175</v>
      </c>
      <c r="C668" s="14">
        <v>265</v>
      </c>
      <c r="D668" s="14" t="s">
        <v>1333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1332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1332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1332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1332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1332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1332</v>
      </c>
      <c r="B674" s="14">
        <v>179</v>
      </c>
      <c r="C674" s="14">
        <v>196</v>
      </c>
      <c r="D674" s="14" t="s">
        <v>1333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1332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1332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1332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1332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1332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1332</v>
      </c>
      <c r="B680" s="14">
        <v>209</v>
      </c>
      <c r="C680" s="14">
        <v>215</v>
      </c>
      <c r="D680" s="14" t="s">
        <v>1333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1332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1332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1332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1332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1332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1332</v>
      </c>
      <c r="B686" s="14">
        <v>244</v>
      </c>
      <c r="C686" s="14">
        <v>256</v>
      </c>
      <c r="D686" s="14" t="s">
        <v>1333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1332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1332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1332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1332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1332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1332</v>
      </c>
      <c r="B692" s="14">
        <v>290</v>
      </c>
      <c r="C692" s="14">
        <v>283</v>
      </c>
      <c r="D692" s="14" t="s">
        <v>1333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1332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1332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1332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1332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1332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1332</v>
      </c>
      <c r="B698" s="14">
        <v>331</v>
      </c>
      <c r="C698" s="14">
        <v>328</v>
      </c>
      <c r="D698" s="14" t="s">
        <v>1333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1332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1332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1332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1332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1332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1332</v>
      </c>
      <c r="B704" s="14">
        <v>362</v>
      </c>
      <c r="C704" s="14">
        <v>358</v>
      </c>
      <c r="D704" s="14" t="s">
        <v>1333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1332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1332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1332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1332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1332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1332</v>
      </c>
      <c r="B710" s="14">
        <v>222</v>
      </c>
      <c r="C710" s="14">
        <v>85</v>
      </c>
      <c r="D710" s="14" t="s">
        <v>1333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1332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1332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1332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1332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1332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1332</v>
      </c>
      <c r="B716" s="14">
        <v>288</v>
      </c>
      <c r="C716" s="14">
        <v>95</v>
      </c>
      <c r="D716" s="14" t="s">
        <v>1333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1332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1332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1332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1332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1332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1332</v>
      </c>
      <c r="B722" s="14">
        <v>300</v>
      </c>
      <c r="C722" s="14">
        <v>58</v>
      </c>
      <c r="D722" s="14" t="s">
        <v>1333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1332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1332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1332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1332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1332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1332</v>
      </c>
      <c r="B728" s="14">
        <v>317</v>
      </c>
      <c r="C728" s="14">
        <v>36</v>
      </c>
      <c r="D728" s="14" t="s">
        <v>1333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1332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1332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1332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1332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1332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1332</v>
      </c>
      <c r="B734" s="14">
        <v>344</v>
      </c>
      <c r="C734" s="14">
        <v>68</v>
      </c>
      <c r="D734" s="14" t="s">
        <v>1333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1332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1332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1332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1332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1332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1332</v>
      </c>
      <c r="B740" s="14">
        <v>299</v>
      </c>
      <c r="C740" s="14">
        <v>149</v>
      </c>
      <c r="D740" s="14" t="s">
        <v>1333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1332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1332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1332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1332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1332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1332</v>
      </c>
      <c r="B746" s="14">
        <v>290</v>
      </c>
      <c r="C746" s="14">
        <v>205</v>
      </c>
      <c r="D746" s="14" t="s">
        <v>1333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1332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1332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1332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1332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1332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1332</v>
      </c>
      <c r="B752" s="14">
        <v>328</v>
      </c>
      <c r="C752" s="14">
        <v>229</v>
      </c>
      <c r="D752" s="14" t="s">
        <v>1333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1332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1332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1335</v>
      </c>
    </row>
    <row r="757" spans="1:14" s="14" customFormat="1">
      <c r="A757" s="13" t="s">
        <v>1336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1336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1336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1336</v>
      </c>
      <c r="B760" s="14">
        <v>200</v>
      </c>
      <c r="C760" s="14">
        <v>200</v>
      </c>
      <c r="D760" s="14" t="s">
        <v>1333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1336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1336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1336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1336</v>
      </c>
      <c r="B764" s="14">
        <v>200</v>
      </c>
      <c r="C764" s="14">
        <v>200</v>
      </c>
      <c r="D764" s="14" t="s">
        <v>1329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1336</v>
      </c>
      <c r="B765" s="14">
        <v>200</v>
      </c>
      <c r="C765" s="14">
        <v>200</v>
      </c>
      <c r="D765" s="14" t="s">
        <v>1334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1336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1336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1336</v>
      </c>
      <c r="B768" s="18">
        <v>70</v>
      </c>
      <c r="C768" s="18">
        <v>160</v>
      </c>
      <c r="D768" s="18" t="s">
        <v>1330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1336</v>
      </c>
      <c r="B769" s="18">
        <v>90</v>
      </c>
      <c r="C769" s="18">
        <v>50</v>
      </c>
      <c r="D769" s="18" t="s">
        <v>1330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1336</v>
      </c>
      <c r="B770" s="18">
        <v>230</v>
      </c>
      <c r="C770" s="18">
        <v>80</v>
      </c>
      <c r="D770" s="18" t="s">
        <v>1330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1336</v>
      </c>
      <c r="B771" s="18">
        <v>180</v>
      </c>
      <c r="C771" s="18">
        <v>220</v>
      </c>
      <c r="D771" s="18" t="s">
        <v>1330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1336</v>
      </c>
      <c r="B772" s="18">
        <v>330</v>
      </c>
      <c r="C772" s="18">
        <v>240</v>
      </c>
      <c r="D772" s="18" t="s">
        <v>1330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1336</v>
      </c>
      <c r="B773" s="18">
        <v>200</v>
      </c>
      <c r="C773" s="18">
        <v>200</v>
      </c>
      <c r="D773" s="18" t="s">
        <v>1330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1336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1336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1336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1336</v>
      </c>
      <c r="B777" s="14">
        <v>70</v>
      </c>
      <c r="C777" s="14">
        <v>75</v>
      </c>
      <c r="D777" s="14" t="s">
        <v>1333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1336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1336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1336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1336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1336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1336</v>
      </c>
      <c r="B783" s="14">
        <v>100</v>
      </c>
      <c r="C783" s="14">
        <v>50</v>
      </c>
      <c r="D783" s="14" t="s">
        <v>1333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1336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1336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1336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1336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1336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1336</v>
      </c>
      <c r="B789" s="14">
        <v>125</v>
      </c>
      <c r="C789" s="14">
        <v>60</v>
      </c>
      <c r="D789" s="14" t="s">
        <v>1333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1336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1336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1336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1336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1336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1336</v>
      </c>
      <c r="B795" s="14">
        <v>110</v>
      </c>
      <c r="C795" s="14">
        <v>105</v>
      </c>
      <c r="D795" s="14" t="s">
        <v>1333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1336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1336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1336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1336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1336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1336</v>
      </c>
      <c r="B801" s="14">
        <v>158</v>
      </c>
      <c r="C801" s="14">
        <v>125</v>
      </c>
      <c r="D801" s="14" t="s">
        <v>1333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1336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1336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1336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1336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1336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1336</v>
      </c>
      <c r="B807" s="14">
        <v>170</v>
      </c>
      <c r="C807" s="14">
        <v>57</v>
      </c>
      <c r="D807" s="14" t="s">
        <v>1333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1336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1336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1336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1336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1336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1336</v>
      </c>
      <c r="B813" s="14">
        <v>205</v>
      </c>
      <c r="C813" s="14">
        <v>38</v>
      </c>
      <c r="D813" s="14" t="s">
        <v>1333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1336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1336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1336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1336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1336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1336</v>
      </c>
      <c r="B819" s="14">
        <v>230</v>
      </c>
      <c r="C819" s="14">
        <v>87</v>
      </c>
      <c r="D819" s="14" t="s">
        <v>1333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1336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1336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1336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1336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1336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1336</v>
      </c>
      <c r="B825" s="14">
        <v>257</v>
      </c>
      <c r="C825" s="14">
        <v>48</v>
      </c>
      <c r="D825" s="14" t="s">
        <v>1333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1336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1336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1336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1336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1336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1336</v>
      </c>
      <c r="B831" s="14">
        <v>245</v>
      </c>
      <c r="C831" s="14">
        <v>132</v>
      </c>
      <c r="D831" s="14" t="s">
        <v>1333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1336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1336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1336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1336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1336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1336</v>
      </c>
      <c r="B837" s="14">
        <v>205</v>
      </c>
      <c r="C837" s="14">
        <v>154</v>
      </c>
      <c r="D837" s="14" t="s">
        <v>1333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1336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1336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1336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1336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1336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1336</v>
      </c>
      <c r="B843" s="14">
        <v>248</v>
      </c>
      <c r="C843" s="14">
        <v>202</v>
      </c>
      <c r="D843" s="14" t="s">
        <v>1333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1336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1336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1336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1336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1336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1336</v>
      </c>
      <c r="B849" s="14">
        <v>325</v>
      </c>
      <c r="C849" s="14">
        <v>82</v>
      </c>
      <c r="D849" s="14" t="s">
        <v>1333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1336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1336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1336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1336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1336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1336</v>
      </c>
      <c r="B855" s="14">
        <v>309</v>
      </c>
      <c r="C855" s="14">
        <v>155</v>
      </c>
      <c r="D855" s="14" t="s">
        <v>1333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1336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1336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1336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1336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1336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1336</v>
      </c>
      <c r="B861" s="14">
        <v>330</v>
      </c>
      <c r="C861" s="14">
        <v>245</v>
      </c>
      <c r="D861" s="14" t="s">
        <v>1333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1336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1336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1336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1336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1336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1336</v>
      </c>
      <c r="B867" s="14">
        <v>303</v>
      </c>
      <c r="C867" s="14">
        <v>215</v>
      </c>
      <c r="D867" s="14" t="s">
        <v>1333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1336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1336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1336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1336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1336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1336</v>
      </c>
      <c r="B873" s="14">
        <v>306</v>
      </c>
      <c r="C873" s="14">
        <v>309</v>
      </c>
      <c r="D873" s="14" t="s">
        <v>1333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1336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1336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1336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1336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1336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1336</v>
      </c>
      <c r="B879" s="14">
        <v>243</v>
      </c>
      <c r="C879" s="14">
        <v>276</v>
      </c>
      <c r="D879" s="14" t="s">
        <v>1333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1336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1336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1336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1336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1336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1336</v>
      </c>
      <c r="B885" s="14">
        <v>225</v>
      </c>
      <c r="C885" s="14">
        <v>316</v>
      </c>
      <c r="D885" s="14" t="s">
        <v>1333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1336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1336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1336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1336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1336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1336</v>
      </c>
      <c r="B891" s="14">
        <v>172</v>
      </c>
      <c r="C891" s="14">
        <v>321</v>
      </c>
      <c r="D891" s="14" t="s">
        <v>1333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1336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1336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1336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1336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1336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1336</v>
      </c>
      <c r="B897" s="14">
        <v>185</v>
      </c>
      <c r="C897" s="14">
        <v>223</v>
      </c>
      <c r="D897" s="14" t="s">
        <v>1333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1336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1336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1336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1336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1336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1336</v>
      </c>
      <c r="B903" s="14">
        <v>140</v>
      </c>
      <c r="C903" s="14">
        <v>190</v>
      </c>
      <c r="D903" s="14" t="s">
        <v>1333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1336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1336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1336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1336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1336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1336</v>
      </c>
      <c r="B909" s="14">
        <v>116</v>
      </c>
      <c r="C909" s="14">
        <v>304</v>
      </c>
      <c r="D909" s="14" t="s">
        <v>1333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1336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1336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1336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1336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1336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1336</v>
      </c>
      <c r="B915" s="14">
        <v>73</v>
      </c>
      <c r="C915" s="14">
        <v>286</v>
      </c>
      <c r="D915" s="14" t="s">
        <v>1333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1336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1336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1336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1336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1336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1336</v>
      </c>
      <c r="B921" s="14">
        <v>77</v>
      </c>
      <c r="C921" s="14">
        <v>188</v>
      </c>
      <c r="D921" s="14" t="s">
        <v>1333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1336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1336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1336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1336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1336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1336</v>
      </c>
      <c r="B927" s="14">
        <v>64</v>
      </c>
      <c r="C927" s="14">
        <v>141</v>
      </c>
      <c r="D927" s="14" t="s">
        <v>1333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1336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1336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1253</v>
      </c>
    </row>
    <row r="932" spans="1:14">
      <c r="A932" s="11" t="s">
        <v>1337</v>
      </c>
    </row>
    <row r="933" spans="1:14" s="14" customFormat="1">
      <c r="A933" s="13" t="s">
        <v>1338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1338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1338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1338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1338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1338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1338</v>
      </c>
      <c r="B939" s="14">
        <v>200</v>
      </c>
      <c r="C939" s="14">
        <v>200</v>
      </c>
      <c r="D939" s="14" t="s">
        <v>1329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1338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1338</v>
      </c>
      <c r="B941" s="18">
        <v>290</v>
      </c>
      <c r="C941" s="18">
        <v>50</v>
      </c>
      <c r="D941" s="18" t="s">
        <v>1330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1338</v>
      </c>
      <c r="B942" s="18">
        <v>60</v>
      </c>
      <c r="C942" s="18">
        <v>130</v>
      </c>
      <c r="D942" s="18" t="s">
        <v>1330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1338</v>
      </c>
      <c r="B943" s="18">
        <v>200</v>
      </c>
      <c r="C943" s="18">
        <v>190</v>
      </c>
      <c r="D943" s="18" t="s">
        <v>1330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1338</v>
      </c>
      <c r="B944" s="18">
        <v>200</v>
      </c>
      <c r="C944" s="18">
        <v>200</v>
      </c>
      <c r="D944" s="18" t="s">
        <v>1330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1338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1338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1338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1338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1338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1338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1338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1338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1338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1338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1338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1338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1338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1338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1338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1338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1338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1338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1338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1338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1338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1338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1338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1338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1338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1338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1338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1338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1338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1338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1338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1338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1338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1338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1338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1338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1338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1338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1338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1338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1338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1338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1338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1338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1338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1338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1338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1338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1338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1338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1338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1338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1338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1338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1338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1338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1338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1338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1338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1338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1338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1338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1338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1338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1338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1338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1338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1338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1338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1338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1338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1338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1338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1338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1338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1338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1338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1338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1338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1338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1338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1338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1338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1338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1338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1338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1338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1338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1338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1338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1338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1339</v>
      </c>
    </row>
    <row r="1038" spans="1:14" s="14" customFormat="1">
      <c r="A1038" s="11" t="s">
        <v>1340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1340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1340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1340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1340</v>
      </c>
      <c r="B1042" s="14">
        <v>200</v>
      </c>
      <c r="C1042" s="14">
        <v>200</v>
      </c>
      <c r="D1042" s="14" t="s">
        <v>1333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1340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1340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1340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1340</v>
      </c>
      <c r="B1046" s="14">
        <v>200</v>
      </c>
      <c r="C1046" s="14">
        <v>200</v>
      </c>
      <c r="D1046" s="14" t="s">
        <v>1329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1340</v>
      </c>
      <c r="B1047" s="14">
        <v>200</v>
      </c>
      <c r="C1047" s="14">
        <v>200</v>
      </c>
      <c r="D1047" s="14" t="s">
        <v>1334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1340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1340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1340</v>
      </c>
      <c r="B1050" s="18">
        <v>55</v>
      </c>
      <c r="C1050" s="18">
        <v>360</v>
      </c>
      <c r="D1050" s="18" t="s">
        <v>1330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1340</v>
      </c>
      <c r="B1051" s="18">
        <v>220</v>
      </c>
      <c r="C1051" s="18">
        <v>370</v>
      </c>
      <c r="D1051" s="18" t="s">
        <v>1330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1340</v>
      </c>
      <c r="B1052" s="18">
        <v>240</v>
      </c>
      <c r="C1052" s="18">
        <v>86</v>
      </c>
      <c r="D1052" s="18" t="s">
        <v>1330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1340</v>
      </c>
      <c r="B1053" s="18">
        <v>310</v>
      </c>
      <c r="C1053" s="18">
        <v>310</v>
      </c>
      <c r="D1053" s="18" t="s">
        <v>1330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1340</v>
      </c>
      <c r="B1054" s="18">
        <v>130</v>
      </c>
      <c r="C1054" s="18">
        <v>70</v>
      </c>
      <c r="D1054" s="18" t="s">
        <v>1330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1340</v>
      </c>
      <c r="B1055" s="18">
        <v>200</v>
      </c>
      <c r="C1055" s="18">
        <v>200</v>
      </c>
      <c r="D1055" s="18" t="s">
        <v>1330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1340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1340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1340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1340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1340</v>
      </c>
      <c r="B1060" s="14">
        <v>70</v>
      </c>
      <c r="C1060" s="14">
        <v>310</v>
      </c>
      <c r="D1060" s="14" t="s">
        <v>1333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1340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1340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1340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1340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1340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1340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1340</v>
      </c>
      <c r="B1067" s="14">
        <v>96</v>
      </c>
      <c r="C1067" s="14">
        <v>242</v>
      </c>
      <c r="D1067" s="14" t="s">
        <v>1333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1340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1340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1340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1340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1340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1340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1340</v>
      </c>
      <c r="B1074" s="14">
        <v>128</v>
      </c>
      <c r="C1074" s="14">
        <v>263</v>
      </c>
      <c r="D1074" s="14" t="s">
        <v>1333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1340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1340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1340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1340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1340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1340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1340</v>
      </c>
      <c r="B1081" s="14">
        <v>223</v>
      </c>
      <c r="C1081" s="14">
        <v>370</v>
      </c>
      <c r="D1081" s="14" t="s">
        <v>1333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1340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1340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1340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1340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1340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1340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1340</v>
      </c>
      <c r="B1088" s="14">
        <v>184</v>
      </c>
      <c r="C1088" s="14">
        <v>313</v>
      </c>
      <c r="D1088" s="14" t="s">
        <v>1333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1340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1340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1340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1340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1340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1340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1340</v>
      </c>
      <c r="B1095" s="14">
        <v>166</v>
      </c>
      <c r="C1095" s="14">
        <v>269</v>
      </c>
      <c r="D1095" s="14" t="s">
        <v>1333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1340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1340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1340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1340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1340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1340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1340</v>
      </c>
      <c r="B1102" s="14">
        <v>200</v>
      </c>
      <c r="C1102" s="14">
        <v>240</v>
      </c>
      <c r="D1102" s="14" t="s">
        <v>1333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1340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1340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1340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1340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1340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1340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1340</v>
      </c>
      <c r="B1109" s="14">
        <v>226</v>
      </c>
      <c r="C1109" s="14">
        <v>215</v>
      </c>
      <c r="D1109" s="14" t="s">
        <v>1333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1340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1340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1340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1340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1340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1340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1340</v>
      </c>
      <c r="B1116" s="14">
        <v>160</v>
      </c>
      <c r="C1116" s="14">
        <v>200</v>
      </c>
      <c r="D1116" s="14" t="s">
        <v>1333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1340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1340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1340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1340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1340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1340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1340</v>
      </c>
      <c r="B1123" s="14">
        <v>130</v>
      </c>
      <c r="C1123" s="14">
        <v>160</v>
      </c>
      <c r="D1123" s="14" t="s">
        <v>1333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1340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1340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1340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1340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1340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1340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1340</v>
      </c>
      <c r="B1130" s="14">
        <v>44</v>
      </c>
      <c r="C1130" s="14">
        <v>108</v>
      </c>
      <c r="D1130" s="14" t="s">
        <v>1333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1340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1340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1340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1340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1340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1340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1340</v>
      </c>
      <c r="B1137" s="14">
        <v>70</v>
      </c>
      <c r="C1137" s="14">
        <v>135</v>
      </c>
      <c r="D1137" s="14" t="s">
        <v>1333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1340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1340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1340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1340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1340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1340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1340</v>
      </c>
      <c r="B1144" s="14">
        <v>85</v>
      </c>
      <c r="C1144" s="14">
        <v>180</v>
      </c>
      <c r="D1144" s="14" t="s">
        <v>1333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1340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1340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1340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1340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1340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1340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1340</v>
      </c>
      <c r="B1151" s="14">
        <v>144</v>
      </c>
      <c r="C1151" s="14">
        <v>79</v>
      </c>
      <c r="D1151" s="14" t="s">
        <v>1333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1340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1340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1340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1340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1340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1340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1340</v>
      </c>
      <c r="B1158" s="14">
        <v>290</v>
      </c>
      <c r="C1158" s="14">
        <v>320</v>
      </c>
      <c r="D1158" s="14" t="s">
        <v>1333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1340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1340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1340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1340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1340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1340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1340</v>
      </c>
      <c r="B1165" s="14">
        <v>265</v>
      </c>
      <c r="C1165" s="14">
        <v>274</v>
      </c>
      <c r="D1165" s="14" t="s">
        <v>1333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1340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1340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1340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1340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1340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1340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1340</v>
      </c>
      <c r="B1172" s="14">
        <v>326</v>
      </c>
      <c r="C1172" s="14">
        <v>240</v>
      </c>
      <c r="D1172" s="14" t="s">
        <v>1333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1340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1340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1340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1340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1340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1340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1340</v>
      </c>
      <c r="B1179" s="14">
        <v>305</v>
      </c>
      <c r="C1179" s="14">
        <v>200</v>
      </c>
      <c r="D1179" s="14" t="s">
        <v>1333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1340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1340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1340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1340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1340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1340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1340</v>
      </c>
      <c r="B1186" s="14">
        <v>270</v>
      </c>
      <c r="C1186" s="14">
        <v>150</v>
      </c>
      <c r="D1186" s="14" t="s">
        <v>1333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1340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1340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1340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1340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1340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1340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1340</v>
      </c>
      <c r="B1193" s="14">
        <v>286</v>
      </c>
      <c r="C1193" s="14">
        <v>78</v>
      </c>
      <c r="D1193" s="14" t="s">
        <v>1333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1340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1340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1340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1340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1340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1340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1340</v>
      </c>
      <c r="B1200" s="14">
        <v>359</v>
      </c>
      <c r="C1200" s="14">
        <v>98</v>
      </c>
      <c r="D1200" s="14" t="s">
        <v>1333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1340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1340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1340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1340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1340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1340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1340</v>
      </c>
      <c r="B1207" s="14">
        <v>252</v>
      </c>
      <c r="C1207" s="14">
        <v>76</v>
      </c>
      <c r="D1207" s="14" t="s">
        <v>1333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1340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1340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1253</v>
      </c>
    </row>
    <row r="1212" spans="1:14">
      <c r="A1212" s="11" t="s">
        <v>1341</v>
      </c>
    </row>
    <row r="1213" spans="1:14">
      <c r="A1213" s="11" t="s">
        <v>1342</v>
      </c>
    </row>
    <row r="1214" spans="1:14">
      <c r="A1214" s="11" t="s">
        <v>1343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1344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1344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1344</v>
      </c>
      <c r="B1217" s="12">
        <v>50</v>
      </c>
      <c r="C1217" s="12">
        <v>50</v>
      </c>
      <c r="D1217" s="12" t="s">
        <v>1333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1344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1344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1343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1344</v>
      </c>
      <c r="B1221" s="18">
        <v>50</v>
      </c>
      <c r="C1221" s="18">
        <v>50</v>
      </c>
      <c r="D1221" s="18" t="s">
        <v>1330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1343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1344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1344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1344</v>
      </c>
      <c r="B1225" s="12">
        <v>47</v>
      </c>
      <c r="C1225" s="12">
        <v>20</v>
      </c>
      <c r="D1225" s="12" t="s">
        <v>1333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1344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1344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1343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1344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1344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1344</v>
      </c>
      <c r="B1231" s="12">
        <v>52</v>
      </c>
      <c r="C1231" s="12">
        <v>54</v>
      </c>
      <c r="D1231" s="12" t="s">
        <v>1333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1344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1344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1343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1344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1344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1344</v>
      </c>
      <c r="B1237" s="12">
        <v>16</v>
      </c>
      <c r="C1237" s="12">
        <v>80</v>
      </c>
      <c r="D1237" s="12" t="s">
        <v>1333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1344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1344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1343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1344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1344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1344</v>
      </c>
      <c r="B1243" s="12">
        <v>84</v>
      </c>
      <c r="C1243" s="12">
        <v>78</v>
      </c>
      <c r="D1243" s="12" t="s">
        <v>1333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1344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1344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1343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1344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1344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1344</v>
      </c>
      <c r="B1249" s="12">
        <v>89</v>
      </c>
      <c r="C1249" s="12">
        <v>27</v>
      </c>
      <c r="D1249" s="12" t="s">
        <v>1333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1344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1344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1345</v>
      </c>
      <c r="G1253" s="14"/>
    </row>
    <row r="1254" spans="1:14">
      <c r="A1254" s="11" t="s">
        <v>1346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1347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1347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1347</v>
      </c>
      <c r="B1257" s="12">
        <v>50</v>
      </c>
      <c r="C1257" s="12">
        <v>50</v>
      </c>
      <c r="D1257" s="12" t="s">
        <v>1333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1347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1347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1347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1347</v>
      </c>
      <c r="B1261" s="18">
        <v>50</v>
      </c>
      <c r="C1261" s="18">
        <v>50</v>
      </c>
      <c r="D1261" s="18" t="s">
        <v>1330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1346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1347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1347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1347</v>
      </c>
      <c r="B1265" s="12">
        <v>88</v>
      </c>
      <c r="C1265" s="12">
        <v>28</v>
      </c>
      <c r="D1265" s="12" t="s">
        <v>1333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1347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1347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1346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1347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1347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1347</v>
      </c>
      <c r="B1271" s="12">
        <v>80</v>
      </c>
      <c r="C1271" s="12">
        <v>75</v>
      </c>
      <c r="D1271" s="12" t="s">
        <v>1333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1347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1347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1346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1347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1347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1347</v>
      </c>
      <c r="B1277" s="12">
        <v>60</v>
      </c>
      <c r="C1277" s="12">
        <v>18</v>
      </c>
      <c r="D1277" s="12" t="s">
        <v>1333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1347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1347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1346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1347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1347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1347</v>
      </c>
      <c r="B1283" s="12">
        <v>14</v>
      </c>
      <c r="C1283" s="12">
        <v>22</v>
      </c>
      <c r="D1283" s="12" t="s">
        <v>1333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1347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1347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1346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1347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1347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1347</v>
      </c>
      <c r="B1289" s="12">
        <v>24</v>
      </c>
      <c r="C1289" s="12">
        <v>72</v>
      </c>
      <c r="D1289" s="12" t="s">
        <v>1333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1347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1347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1348</v>
      </c>
    </row>
    <row r="1294" spans="1:14">
      <c r="A1294" s="11" t="s">
        <v>1349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1350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1350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1350</v>
      </c>
      <c r="B1297" s="12">
        <v>50</v>
      </c>
      <c r="C1297" s="12">
        <v>50</v>
      </c>
      <c r="D1297" s="12" t="s">
        <v>1333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1350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1350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1350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1350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1350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1350</v>
      </c>
      <c r="B1303" s="12">
        <v>50</v>
      </c>
      <c r="C1303" s="12">
        <v>50</v>
      </c>
      <c r="D1303" s="12" t="s">
        <v>1351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1350</v>
      </c>
      <c r="B1304" s="12">
        <v>50</v>
      </c>
      <c r="C1304" s="12">
        <v>50</v>
      </c>
      <c r="D1304" s="12" t="s">
        <v>1352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1349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1350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1350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1350</v>
      </c>
      <c r="B1308" s="12">
        <v>47</v>
      </c>
      <c r="C1308" s="12">
        <v>26</v>
      </c>
      <c r="D1308" s="12" t="s">
        <v>1333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1350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1350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1349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1350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1350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1350</v>
      </c>
      <c r="B1314" s="12">
        <v>80</v>
      </c>
      <c r="C1314" s="12">
        <v>50</v>
      </c>
      <c r="D1314" s="12" t="s">
        <v>1333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1350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1350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1349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1350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1350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1350</v>
      </c>
      <c r="B1320" s="12">
        <v>15</v>
      </c>
      <c r="C1320" s="12">
        <v>78</v>
      </c>
      <c r="D1320" s="12" t="s">
        <v>1333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1350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1350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1349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1350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1350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1350</v>
      </c>
      <c r="B1326" s="12">
        <v>25</v>
      </c>
      <c r="C1326" s="12">
        <v>50</v>
      </c>
      <c r="D1326" s="12" t="s">
        <v>1333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1350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1350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1349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1350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1350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1350</v>
      </c>
      <c r="B1332" s="12">
        <v>48</v>
      </c>
      <c r="C1332" s="12">
        <v>64</v>
      </c>
      <c r="D1332" s="12" t="s">
        <v>1333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1350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1350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1353</v>
      </c>
      <c r="G1336" s="14"/>
    </row>
    <row r="1337" spans="1:14">
      <c r="A1337" s="11" t="s">
        <v>1354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1355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1355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1355</v>
      </c>
      <c r="B1340" s="12">
        <v>50</v>
      </c>
      <c r="C1340" s="12">
        <v>50</v>
      </c>
      <c r="D1340" s="12" t="s">
        <v>1333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1355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1355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1355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1355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1355</v>
      </c>
      <c r="B1345" s="12">
        <v>50</v>
      </c>
      <c r="C1345" s="12">
        <v>50</v>
      </c>
      <c r="D1345" s="12" t="s">
        <v>1356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1355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1354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1355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1355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1355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1355</v>
      </c>
      <c r="B1351" s="12">
        <v>50</v>
      </c>
      <c r="C1351" s="12">
        <v>50</v>
      </c>
      <c r="D1351" s="12" t="s">
        <v>1351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1355</v>
      </c>
      <c r="B1352" s="12">
        <v>50</v>
      </c>
      <c r="C1352" s="12">
        <v>50</v>
      </c>
      <c r="D1352" s="12" t="s">
        <v>1352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1354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1355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1355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1355</v>
      </c>
      <c r="B1356" s="12">
        <v>30</v>
      </c>
      <c r="C1356" s="12">
        <v>72</v>
      </c>
      <c r="D1356" s="12" t="s">
        <v>1333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1355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1355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1355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1355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1355</v>
      </c>
      <c r="B1361" s="12">
        <v>30</v>
      </c>
      <c r="C1361" s="12">
        <v>72</v>
      </c>
      <c r="D1361" s="12" t="s">
        <v>1356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1355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1354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1354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1355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1355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1355</v>
      </c>
      <c r="B1367" s="12">
        <v>40</v>
      </c>
      <c r="C1367" s="12">
        <v>29</v>
      </c>
      <c r="D1367" s="12" t="s">
        <v>1333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1355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1355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1355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1355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1355</v>
      </c>
      <c r="B1372" s="12">
        <v>40</v>
      </c>
      <c r="C1372" s="12">
        <v>29</v>
      </c>
      <c r="D1372" s="12" t="s">
        <v>1356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1355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1354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1354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1355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1355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1355</v>
      </c>
      <c r="B1378" s="12">
        <v>73</v>
      </c>
      <c r="C1378" s="12">
        <v>32</v>
      </c>
      <c r="D1378" s="12" t="s">
        <v>1333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1355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1355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1355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1355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1355</v>
      </c>
      <c r="B1383" s="12">
        <v>73</v>
      </c>
      <c r="C1383" s="12">
        <v>32</v>
      </c>
      <c r="D1383" s="12" t="s">
        <v>1356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1355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1354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1354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1355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1355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1355</v>
      </c>
      <c r="B1389" s="12">
        <v>70</v>
      </c>
      <c r="C1389" s="12">
        <v>80</v>
      </c>
      <c r="D1389" s="12" t="s">
        <v>1333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1355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1355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1355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1355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1355</v>
      </c>
      <c r="B1394" s="12">
        <v>70</v>
      </c>
      <c r="C1394" s="12">
        <v>80</v>
      </c>
      <c r="D1394" s="12" t="s">
        <v>1356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1355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1354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1357</v>
      </c>
    </row>
    <row r="1399" spans="1:14">
      <c r="A1399" s="11" t="s">
        <v>1358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1358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1358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1358</v>
      </c>
      <c r="B1402" s="12">
        <v>50</v>
      </c>
      <c r="C1402" s="12">
        <v>50</v>
      </c>
      <c r="D1402" s="12" t="s">
        <v>1333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1358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1358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1358</v>
      </c>
      <c r="B1405" s="12">
        <v>50</v>
      </c>
      <c r="C1405" s="12">
        <v>50</v>
      </c>
      <c r="D1405" s="12" t="s">
        <v>1359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1358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1358</v>
      </c>
      <c r="B1407" s="12">
        <v>50</v>
      </c>
      <c r="C1407" s="12">
        <v>50</v>
      </c>
      <c r="D1407" s="12" t="s">
        <v>1356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1358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1358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1360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1358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1358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1358</v>
      </c>
      <c r="B1413" s="12">
        <v>50</v>
      </c>
      <c r="C1413" s="12">
        <v>50</v>
      </c>
      <c r="D1413" s="12" t="s">
        <v>1351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1358</v>
      </c>
      <c r="B1414" s="12">
        <v>50</v>
      </c>
      <c r="C1414" s="12">
        <v>50</v>
      </c>
      <c r="D1414" s="12" t="s">
        <v>1352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1358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1358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1358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1358</v>
      </c>
      <c r="B1418" s="12">
        <v>80</v>
      </c>
      <c r="C1418" s="12">
        <v>44</v>
      </c>
      <c r="D1418" s="12" t="s">
        <v>1333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1358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1358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1358</v>
      </c>
      <c r="B1421" s="12">
        <v>80</v>
      </c>
      <c r="C1421" s="12">
        <v>44</v>
      </c>
      <c r="D1421" s="12" t="s">
        <v>1359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1358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1358</v>
      </c>
      <c r="B1423" s="12">
        <v>80</v>
      </c>
      <c r="C1423" s="12">
        <v>44</v>
      </c>
      <c r="D1423" s="12" t="s">
        <v>1356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1358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1358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1358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1358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1358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1358</v>
      </c>
      <c r="B1429" s="12">
        <v>49</v>
      </c>
      <c r="C1429" s="12">
        <v>52</v>
      </c>
      <c r="D1429" s="12" t="s">
        <v>1333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1358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1358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1358</v>
      </c>
      <c r="B1432" s="12">
        <v>49</v>
      </c>
      <c r="C1432" s="12">
        <v>52</v>
      </c>
      <c r="D1432" s="12" t="s">
        <v>1359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1358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1358</v>
      </c>
      <c r="B1434" s="12">
        <v>49</v>
      </c>
      <c r="C1434" s="12">
        <v>52</v>
      </c>
      <c r="D1434" s="12" t="s">
        <v>1356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1358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1358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1358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1358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1358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1358</v>
      </c>
      <c r="B1440" s="12">
        <v>28</v>
      </c>
      <c r="C1440" s="12">
        <v>15</v>
      </c>
      <c r="D1440" s="12" t="s">
        <v>1333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1358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1358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1358</v>
      </c>
      <c r="B1443" s="12">
        <v>28</v>
      </c>
      <c r="C1443" s="12">
        <v>15</v>
      </c>
      <c r="D1443" s="12" t="s">
        <v>1359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1358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1358</v>
      </c>
      <c r="B1445" s="12">
        <v>28</v>
      </c>
      <c r="C1445" s="12">
        <v>15</v>
      </c>
      <c r="D1445" s="12" t="s">
        <v>1356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1358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1358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1358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1358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1358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1358</v>
      </c>
      <c r="B1451" s="12">
        <v>24</v>
      </c>
      <c r="C1451" s="12">
        <v>70</v>
      </c>
      <c r="D1451" s="12" t="s">
        <v>1333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1358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1358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1358</v>
      </c>
      <c r="B1454" s="12">
        <v>24</v>
      </c>
      <c r="C1454" s="12">
        <v>70</v>
      </c>
      <c r="D1454" s="12" t="s">
        <v>1359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1358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1358</v>
      </c>
      <c r="B1456" s="12">
        <v>24</v>
      </c>
      <c r="C1456" s="12">
        <v>70</v>
      </c>
      <c r="D1456" s="12" t="s">
        <v>1356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1358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1358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1361</v>
      </c>
    </row>
    <row r="1461" spans="1:14">
      <c r="A1461" s="11" t="s">
        <v>1362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1363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1363</v>
      </c>
      <c r="B1463" s="12">
        <v>50</v>
      </c>
      <c r="C1463" s="12">
        <v>50</v>
      </c>
      <c r="D1463" s="12" t="s">
        <v>1356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1363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1363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1362</v>
      </c>
      <c r="B1466" s="12">
        <v>50</v>
      </c>
      <c r="C1466" s="12">
        <v>50</v>
      </c>
      <c r="D1466" s="12" t="s">
        <v>1364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1363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1363</v>
      </c>
      <c r="B1468" s="12">
        <v>50</v>
      </c>
      <c r="C1468" s="12">
        <v>50</v>
      </c>
      <c r="D1468" s="12" t="s">
        <v>1365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1363</v>
      </c>
      <c r="B1469" s="12">
        <v>50</v>
      </c>
      <c r="C1469" s="12">
        <v>50</v>
      </c>
      <c r="D1469" s="12" t="s">
        <v>1366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1363</v>
      </c>
      <c r="B1470" s="12">
        <v>50</v>
      </c>
      <c r="C1470" s="12">
        <v>50</v>
      </c>
      <c r="D1470" s="12" t="s">
        <v>1367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1362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1363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1363</v>
      </c>
      <c r="B1473" s="12">
        <v>50</v>
      </c>
      <c r="C1473" s="12">
        <v>50</v>
      </c>
      <c r="D1473" s="12" t="s">
        <v>1356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1363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1363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1253</v>
      </c>
      <c r="G1477" s="14"/>
    </row>
    <row r="1478" spans="1:14">
      <c r="A1478" s="11" t="s">
        <v>1368</v>
      </c>
      <c r="G1478" s="14"/>
    </row>
    <row r="1479" spans="1:14">
      <c r="A1479" s="11" t="s">
        <v>1369</v>
      </c>
      <c r="G1479" s="14"/>
    </row>
    <row r="1480" spans="1:14">
      <c r="A1480" s="11" t="s">
        <v>1370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1370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1371</v>
      </c>
      <c r="B1482" s="12">
        <v>100</v>
      </c>
      <c r="C1482" s="12">
        <v>100</v>
      </c>
      <c r="D1482" s="12" t="s">
        <v>1356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1371</v>
      </c>
      <c r="B1483" s="12">
        <v>100</v>
      </c>
      <c r="C1483" s="12">
        <v>100</v>
      </c>
      <c r="D1483" s="12" t="s">
        <v>1372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1371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1371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1371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1371</v>
      </c>
      <c r="B1487" s="12">
        <v>138</v>
      </c>
      <c r="C1487" s="12">
        <v>116</v>
      </c>
      <c r="D1487" s="12" t="s">
        <v>1356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1371</v>
      </c>
      <c r="B1488" s="12">
        <v>138</v>
      </c>
      <c r="C1488" s="12">
        <v>116</v>
      </c>
      <c r="D1488" s="12" t="s">
        <v>1372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1371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1371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1371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1371</v>
      </c>
      <c r="B1492" s="12">
        <v>35</v>
      </c>
      <c r="C1492" s="12">
        <v>150</v>
      </c>
      <c r="D1492" s="12" t="s">
        <v>1356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1371</v>
      </c>
      <c r="B1493" s="12">
        <v>35</v>
      </c>
      <c r="C1493" s="12">
        <v>150</v>
      </c>
      <c r="D1493" s="12" t="s">
        <v>1372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1371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1371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1371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1371</v>
      </c>
      <c r="B1497" s="12">
        <v>50</v>
      </c>
      <c r="C1497" s="12">
        <v>50</v>
      </c>
      <c r="D1497" s="12" t="s">
        <v>1356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1371</v>
      </c>
      <c r="B1498" s="12">
        <v>50</v>
      </c>
      <c r="C1498" s="12">
        <v>50</v>
      </c>
      <c r="D1498" s="12" t="s">
        <v>1372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1371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1371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1371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1371</v>
      </c>
      <c r="B1502" s="12">
        <v>164</v>
      </c>
      <c r="C1502" s="12">
        <v>35</v>
      </c>
      <c r="D1502" s="12" t="s">
        <v>1356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1371</v>
      </c>
      <c r="B1503" s="12">
        <v>164</v>
      </c>
      <c r="C1503" s="12">
        <v>35</v>
      </c>
      <c r="D1503" s="12" t="s">
        <v>1372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1371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1373</v>
      </c>
      <c r="G1506" s="14"/>
    </row>
    <row r="1507" spans="1:14">
      <c r="A1507" s="11" t="s">
        <v>1374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1375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1375</v>
      </c>
      <c r="B1509" s="12">
        <v>100</v>
      </c>
      <c r="C1509" s="12">
        <v>100</v>
      </c>
      <c r="D1509" s="12" t="s">
        <v>1356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1375</v>
      </c>
      <c r="B1510" s="12">
        <v>100</v>
      </c>
      <c r="C1510" s="12">
        <v>100</v>
      </c>
      <c r="D1510" s="12" t="s">
        <v>1372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1375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1374</v>
      </c>
      <c r="B1512" s="18">
        <v>100</v>
      </c>
      <c r="C1512" s="18">
        <v>100</v>
      </c>
      <c r="D1512" s="18" t="s">
        <v>1376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1374</v>
      </c>
      <c r="B1513" s="18">
        <v>165</v>
      </c>
      <c r="C1513" s="18">
        <v>25</v>
      </c>
      <c r="D1513" s="18" t="s">
        <v>1376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  <c r="B1514" s="18">
        <v>35</v>
      </c>
      <c r="C1514" s="18">
        <v>45</v>
      </c>
      <c r="D1514" s="18" t="s">
        <v>1376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1374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1377</v>
      </c>
    </row>
    <row r="1517" spans="1:14" s="18" customFormat="1">
      <c r="A1517" s="19" t="s">
        <v>1374</v>
      </c>
      <c r="B1517" s="18">
        <v>137</v>
      </c>
      <c r="C1517" s="18">
        <v>107</v>
      </c>
      <c r="D1517" s="18" t="s">
        <v>1378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1374</v>
      </c>
      <c r="B1518" s="18">
        <v>138</v>
      </c>
      <c r="C1518" s="18">
        <v>107</v>
      </c>
      <c r="D1518" s="18" t="s">
        <v>1378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1374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1375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1375</v>
      </c>
      <c r="B1521" s="12">
        <v>100</v>
      </c>
      <c r="C1521" s="12">
        <v>100</v>
      </c>
      <c r="D1521" s="12" t="s">
        <v>1356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1374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1375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1375</v>
      </c>
      <c r="B1524" s="12">
        <v>35</v>
      </c>
      <c r="C1524" s="12">
        <v>40</v>
      </c>
      <c r="D1524" s="12" t="s">
        <v>1356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1374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1375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1375</v>
      </c>
      <c r="B1527" s="12">
        <v>70</v>
      </c>
      <c r="C1527" s="12">
        <v>163</v>
      </c>
      <c r="D1527" s="12" t="s">
        <v>1356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1374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1375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1375</v>
      </c>
      <c r="B1530" s="12">
        <v>150</v>
      </c>
      <c r="C1530" s="12">
        <v>160</v>
      </c>
      <c r="D1530" s="12" t="s">
        <v>1356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1374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1375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1375</v>
      </c>
      <c r="B1533" s="12">
        <v>84</v>
      </c>
      <c r="C1533" s="12">
        <v>74</v>
      </c>
      <c r="D1533" s="12" t="s">
        <v>1356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1374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1375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1375</v>
      </c>
      <c r="B1536" s="12">
        <v>165</v>
      </c>
      <c r="C1536" s="12">
        <v>20</v>
      </c>
      <c r="D1536" s="12" t="s">
        <v>1356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1374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1375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1375</v>
      </c>
      <c r="B1539" s="12">
        <v>150</v>
      </c>
      <c r="C1539" s="12">
        <v>74</v>
      </c>
      <c r="D1539" s="12" t="s">
        <v>1356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1379</v>
      </c>
    </row>
    <row r="1542" spans="1:14">
      <c r="A1542" s="11" t="s">
        <v>1380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1380</v>
      </c>
      <c r="B1543" s="12">
        <v>100</v>
      </c>
      <c r="C1543" s="12">
        <v>100</v>
      </c>
      <c r="D1543" s="12" t="s">
        <v>1356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1380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1380</v>
      </c>
      <c r="B1545" s="12">
        <v>100</v>
      </c>
      <c r="C1545" s="12">
        <v>100</v>
      </c>
      <c r="D1545" s="12" t="s">
        <v>1372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1380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1380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1381</v>
      </c>
      <c r="B1548" s="18">
        <v>90</v>
      </c>
      <c r="C1548" s="18">
        <v>80</v>
      </c>
      <c r="D1548" s="18" t="s">
        <v>1376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1381</v>
      </c>
      <c r="B1549" s="18">
        <v>170</v>
      </c>
      <c r="C1549" s="18">
        <v>60</v>
      </c>
      <c r="D1549" s="18" t="s">
        <v>1376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1381</v>
      </c>
      <c r="B1550" s="18">
        <v>40</v>
      </c>
      <c r="C1550" s="18">
        <v>150</v>
      </c>
      <c r="D1550" s="18" t="s">
        <v>1376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1381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1380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1380</v>
      </c>
      <c r="B1553" s="12">
        <v>40</v>
      </c>
      <c r="C1553" s="12">
        <v>145</v>
      </c>
      <c r="D1553" s="12" t="s">
        <v>1356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1380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1380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1380</v>
      </c>
      <c r="B1556" s="12">
        <v>90</v>
      </c>
      <c r="C1556" s="12">
        <v>80</v>
      </c>
      <c r="D1556" s="12" t="s">
        <v>1356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1380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1380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1380</v>
      </c>
      <c r="B1559" s="12">
        <v>170</v>
      </c>
      <c r="C1559" s="12">
        <v>65</v>
      </c>
      <c r="D1559" s="12" t="s">
        <v>1356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1380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1380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1380</v>
      </c>
      <c r="B1562" s="12">
        <v>50</v>
      </c>
      <c r="C1562" s="12">
        <v>30</v>
      </c>
      <c r="D1562" s="12" t="s">
        <v>1356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1380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1380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1380</v>
      </c>
      <c r="B1565" s="12">
        <v>172</v>
      </c>
      <c r="C1565" s="12">
        <v>145</v>
      </c>
      <c r="D1565" s="12" t="s">
        <v>1356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1380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1382</v>
      </c>
    </row>
    <row r="1569" spans="1:14">
      <c r="A1569" s="11" t="s">
        <v>1383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1384</v>
      </c>
      <c r="B1570" s="12">
        <v>100</v>
      </c>
      <c r="C1570" s="12">
        <v>100</v>
      </c>
      <c r="D1570" s="12" t="s">
        <v>1356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1384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1384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1384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1384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1384</v>
      </c>
      <c r="B1575" s="18">
        <v>85</v>
      </c>
      <c r="C1575" s="18">
        <v>30</v>
      </c>
      <c r="D1575" s="18" t="s">
        <v>1376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1384</v>
      </c>
      <c r="B1576" s="18">
        <v>160</v>
      </c>
      <c r="C1576" s="18">
        <v>150</v>
      </c>
      <c r="D1576" s="18" t="s">
        <v>1376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1384</v>
      </c>
      <c r="B1577" s="18">
        <v>70</v>
      </c>
      <c r="C1577" s="18">
        <v>170</v>
      </c>
      <c r="D1577" s="18" t="s">
        <v>1376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1384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1383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1384</v>
      </c>
      <c r="B1580" s="12">
        <v>43</v>
      </c>
      <c r="C1580" s="12">
        <v>94</v>
      </c>
      <c r="D1580" s="12" t="s">
        <v>1356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1384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1383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1384</v>
      </c>
      <c r="B1583" s="12">
        <v>75</v>
      </c>
      <c r="C1583" s="12">
        <v>153</v>
      </c>
      <c r="D1583" s="12" t="s">
        <v>1356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1384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1383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1384</v>
      </c>
      <c r="B1586" s="12">
        <v>100</v>
      </c>
      <c r="C1586" s="12">
        <v>105</v>
      </c>
      <c r="D1586" s="12" t="s">
        <v>1356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1384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1383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1384</v>
      </c>
      <c r="B1589" s="12">
        <v>98</v>
      </c>
      <c r="C1589" s="12">
        <v>60</v>
      </c>
      <c r="D1589" s="12" t="s">
        <v>1356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1384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1383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1384</v>
      </c>
      <c r="B1592" s="12">
        <v>140</v>
      </c>
      <c r="C1592" s="12">
        <v>30</v>
      </c>
      <c r="D1592" s="12" t="s">
        <v>1356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1384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1383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1384</v>
      </c>
      <c r="B1595" s="12">
        <v>154</v>
      </c>
      <c r="C1595" s="12">
        <v>106</v>
      </c>
      <c r="D1595" s="12" t="s">
        <v>1356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1384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1383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1384</v>
      </c>
      <c r="B1598" s="12">
        <v>161</v>
      </c>
      <c r="C1598" s="12">
        <v>156</v>
      </c>
      <c r="D1598" s="12" t="s">
        <v>1356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1384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1385</v>
      </c>
    </row>
    <row r="1602" spans="1:14">
      <c r="A1602" s="11" t="s">
        <v>1386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1387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1387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1387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1387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1387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1387</v>
      </c>
      <c r="B1608" s="18">
        <v>100</v>
      </c>
      <c r="C1608" s="18">
        <v>60</v>
      </c>
      <c r="D1608" s="18" t="s">
        <v>1376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1387</v>
      </c>
      <c r="B1609" s="18">
        <v>50</v>
      </c>
      <c r="C1609" s="18">
        <v>30</v>
      </c>
      <c r="D1609" s="18" t="s">
        <v>1376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1387</v>
      </c>
      <c r="B1610" s="18">
        <v>90</v>
      </c>
      <c r="C1610" s="18">
        <v>150</v>
      </c>
      <c r="D1610" s="18" t="s">
        <v>1376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1387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1386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1387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1387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1386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1387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1387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1386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1387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1387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1386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1387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1387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1386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1387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1387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1386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1387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1387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1388</v>
      </c>
    </row>
    <row r="1632" spans="1:14">
      <c r="A1632" s="11" t="s">
        <v>1389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1390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1390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1390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1390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1390</v>
      </c>
      <c r="B1637" s="12">
        <v>100</v>
      </c>
      <c r="C1637" s="12">
        <v>100</v>
      </c>
      <c r="D1637" s="12" t="s">
        <v>1372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1390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1390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1390</v>
      </c>
      <c r="B1640" s="18">
        <v>150</v>
      </c>
      <c r="C1640" s="18">
        <v>30</v>
      </c>
      <c r="D1640" s="18" t="s">
        <v>1376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1390</v>
      </c>
      <c r="B1641" s="18">
        <v>50</v>
      </c>
      <c r="C1641" s="18">
        <v>150</v>
      </c>
      <c r="D1641" s="18" t="s">
        <v>1376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1390</v>
      </c>
      <c r="B1642" s="18">
        <v>140</v>
      </c>
      <c r="C1642" s="18">
        <v>140</v>
      </c>
      <c r="D1642" s="18" t="s">
        <v>1376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1390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1389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1390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1390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1390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1389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1390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1390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1390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1389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1390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1390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1390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1389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1390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1390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1390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1391</v>
      </c>
    </row>
    <row r="1662" spans="1:14">
      <c r="A1662" s="11" t="s">
        <v>1392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1393</v>
      </c>
      <c r="B1663" s="12">
        <v>50</v>
      </c>
      <c r="C1663" s="12">
        <v>50</v>
      </c>
      <c r="D1663" s="12" t="s">
        <v>1372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1392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1392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1392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1392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1392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1394</v>
      </c>
    </row>
    <row r="1671" spans="1:14">
      <c r="A1671" s="11" t="s">
        <v>1395</v>
      </c>
      <c r="B1671" s="12">
        <v>50</v>
      </c>
      <c r="C1671" s="12">
        <v>50</v>
      </c>
      <c r="D1671" s="12" t="s">
        <v>1356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1396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1395</v>
      </c>
      <c r="B1673" s="12">
        <v>50</v>
      </c>
      <c r="C1673" s="12">
        <v>50</v>
      </c>
      <c r="D1673" s="12" t="s">
        <v>1356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1395</v>
      </c>
      <c r="B1674" s="12">
        <v>40</v>
      </c>
      <c r="C1674" s="12">
        <v>44</v>
      </c>
      <c r="D1674" s="12" t="s">
        <v>1356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1397</v>
      </c>
    </row>
    <row r="1677" spans="1:14">
      <c r="A1677" s="11" t="s">
        <v>1398</v>
      </c>
      <c r="B1677" s="12">
        <v>50</v>
      </c>
      <c r="C1677" s="12">
        <v>50</v>
      </c>
      <c r="D1677" s="12" t="s">
        <v>1356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1399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1399</v>
      </c>
      <c r="B1679" s="12">
        <v>22</v>
      </c>
      <c r="C1679" s="12">
        <v>70</v>
      </c>
      <c r="D1679" s="12" t="s">
        <v>1356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1399</v>
      </c>
      <c r="B1680" s="12">
        <v>60</v>
      </c>
      <c r="C1680" s="12">
        <v>30</v>
      </c>
      <c r="D1680" s="12" t="s">
        <v>1356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1400</v>
      </c>
    </row>
    <row r="1683" spans="1:14">
      <c r="A1683" s="11" t="s">
        <v>1401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1402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1401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1401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1401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1403</v>
      </c>
    </row>
    <row r="1690" spans="1:14">
      <c r="A1690" s="11" t="s">
        <v>1404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1405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1404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1404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1404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1403</v>
      </c>
    </row>
    <row r="1697" spans="1:14">
      <c r="A1697" s="11" t="s">
        <v>1406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1407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1406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1406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1406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1406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1406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1253</v>
      </c>
    </row>
    <row r="1706" spans="1:14">
      <c r="A1706" s="11" t="s">
        <v>1408</v>
      </c>
    </row>
    <row r="1707" spans="1:14" s="18" customFormat="1">
      <c r="A1707" s="17" t="s">
        <v>1409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1409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1409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1253</v>
      </c>
    </row>
    <row r="1712" spans="1:14">
      <c r="A1712" s="11" t="s">
        <v>1277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1319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1320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1321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1410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1411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1319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1320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1321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1410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1319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1320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1321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1410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1411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1319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1320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1321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1410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1319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1320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1321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1314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1315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1316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1412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1253</v>
      </c>
    </row>
    <row r="1760" spans="1:14">
      <c r="A1760" s="11" t="s">
        <v>1413</v>
      </c>
    </row>
    <row r="1761" spans="1:14">
      <c r="A1761" s="11" t="s">
        <v>1414</v>
      </c>
    </row>
    <row r="1762" spans="1:14">
      <c r="A1762" s="11" t="s">
        <v>1415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1416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1415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1417</v>
      </c>
    </row>
    <row r="1767" spans="1:14" s="14" customFormat="1">
      <c r="A1767" s="13" t="s">
        <v>1418</v>
      </c>
      <c r="B1767" s="14">
        <v>250</v>
      </c>
      <c r="C1767" s="14">
        <v>250</v>
      </c>
      <c r="D1767" s="14" t="s">
        <v>1419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1418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1418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1418</v>
      </c>
      <c r="B1770" s="14">
        <v>250</v>
      </c>
      <c r="C1770" s="14">
        <v>250</v>
      </c>
      <c r="D1770" s="14" t="s">
        <v>1420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1418</v>
      </c>
      <c r="B1771" s="14">
        <v>250</v>
      </c>
      <c r="C1771" s="14">
        <v>250</v>
      </c>
      <c r="D1771" s="14" t="s">
        <v>1419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1418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1418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1418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1418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1421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1418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1422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1418</v>
      </c>
      <c r="B1780" s="16">
        <v>250</v>
      </c>
      <c r="C1780" s="16">
        <v>250</v>
      </c>
      <c r="D1780" s="16" t="s">
        <v>1423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1418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1418</v>
      </c>
      <c r="B1782" s="14">
        <v>100</v>
      </c>
      <c r="C1782" s="14">
        <v>280</v>
      </c>
      <c r="D1782" s="14" t="s">
        <v>1419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1418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1418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1418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1418</v>
      </c>
      <c r="B1786" s="16">
        <v>100</v>
      </c>
      <c r="C1786" s="16">
        <v>280</v>
      </c>
      <c r="D1786" s="16" t="s">
        <v>1423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1418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1418</v>
      </c>
      <c r="B1788" s="14">
        <v>400</v>
      </c>
      <c r="C1788" s="14">
        <v>195</v>
      </c>
      <c r="D1788" s="14" t="s">
        <v>1419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1418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1418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1418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1418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1418</v>
      </c>
      <c r="B1793" s="14">
        <v>268</v>
      </c>
      <c r="C1793" s="14">
        <v>77</v>
      </c>
      <c r="D1793" s="14" t="s">
        <v>1419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1418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1418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1418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1418</v>
      </c>
      <c r="B1797" s="16">
        <v>268</v>
      </c>
      <c r="C1797" s="16">
        <v>77</v>
      </c>
      <c r="D1797" s="16" t="s">
        <v>1423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1418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1418</v>
      </c>
      <c r="B1799" s="14">
        <v>106</v>
      </c>
      <c r="C1799" s="14">
        <v>176</v>
      </c>
      <c r="D1799" s="14" t="s">
        <v>1419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1418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1418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1418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1418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1418</v>
      </c>
      <c r="B1804" s="14">
        <v>302</v>
      </c>
      <c r="C1804" s="14">
        <v>395</v>
      </c>
      <c r="D1804" s="14" t="s">
        <v>1419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1418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1418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1418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1418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1418</v>
      </c>
      <c r="B1809" s="14">
        <v>208</v>
      </c>
      <c r="C1809" s="14">
        <v>366</v>
      </c>
      <c r="D1809" s="14" t="s">
        <v>1419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1418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1418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1418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1418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1418</v>
      </c>
      <c r="B1814" s="14">
        <v>174</v>
      </c>
      <c r="C1814" s="14">
        <v>178</v>
      </c>
      <c r="D1814" s="14" t="s">
        <v>1419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1418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1418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1418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1418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1418</v>
      </c>
      <c r="B1819" s="14">
        <v>360</v>
      </c>
      <c r="C1819" s="14">
        <v>150</v>
      </c>
      <c r="D1819" s="14" t="s">
        <v>1419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1418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1418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1418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1418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1418</v>
      </c>
      <c r="B1824" s="14">
        <v>250</v>
      </c>
      <c r="C1824" s="14">
        <v>280</v>
      </c>
      <c r="D1824" s="14" t="s">
        <v>1419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1418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1418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1418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1424</v>
      </c>
    </row>
    <row r="1830" spans="1:14" s="14" customFormat="1">
      <c r="A1830" s="13" t="s">
        <v>1425</v>
      </c>
      <c r="B1830" s="14">
        <v>250</v>
      </c>
      <c r="C1830" s="14">
        <v>250</v>
      </c>
      <c r="D1830" s="14" t="s">
        <v>1419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1425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1425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1425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1425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1426</v>
      </c>
      <c r="B1835" s="14">
        <v>250</v>
      </c>
      <c r="C1835" s="14">
        <v>250</v>
      </c>
      <c r="D1835" s="14" t="s">
        <v>1419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1425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1425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1425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1425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1425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1425</v>
      </c>
      <c r="B1841" s="14">
        <v>250</v>
      </c>
      <c r="C1841" s="14">
        <v>250</v>
      </c>
      <c r="D1841" s="14" t="s">
        <v>1421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1425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1425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1425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1425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1425</v>
      </c>
      <c r="B1846" s="16">
        <v>250</v>
      </c>
      <c r="C1846" s="16">
        <v>250</v>
      </c>
      <c r="D1846" s="16" t="s">
        <v>1423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1425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1425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1425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1426</v>
      </c>
      <c r="B1850" s="14">
        <v>180</v>
      </c>
      <c r="C1850" s="14">
        <v>80</v>
      </c>
      <c r="D1850" s="14" t="s">
        <v>1419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1425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1425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1425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1425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1425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1425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1426</v>
      </c>
      <c r="B1857" s="14">
        <v>330</v>
      </c>
      <c r="C1857" s="14">
        <v>90</v>
      </c>
      <c r="D1857" s="14" t="s">
        <v>1419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1425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1425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1425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1425</v>
      </c>
      <c r="B1861" s="16">
        <v>330</v>
      </c>
      <c r="C1861" s="16">
        <v>90</v>
      </c>
      <c r="D1861" s="16" t="s">
        <v>1423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1425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1425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1425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1426</v>
      </c>
      <c r="B1865" s="14">
        <v>267</v>
      </c>
      <c r="C1865" s="14">
        <v>245</v>
      </c>
      <c r="D1865" s="14" t="s">
        <v>1419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1425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1425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1425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1425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1425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1425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1426</v>
      </c>
      <c r="B1872" s="14">
        <v>143</v>
      </c>
      <c r="C1872" s="14">
        <v>293</v>
      </c>
      <c r="D1872" s="14" t="s">
        <v>1419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1425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1425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1425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1425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1425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1425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1426</v>
      </c>
      <c r="B1879" s="14">
        <v>40</v>
      </c>
      <c r="C1879" s="14">
        <v>160</v>
      </c>
      <c r="D1879" s="14" t="s">
        <v>1419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1425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1425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1425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1425</v>
      </c>
      <c r="B1883" s="16">
        <v>40</v>
      </c>
      <c r="C1883" s="16">
        <v>160</v>
      </c>
      <c r="D1883" s="16" t="s">
        <v>1423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1425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1425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1425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1426</v>
      </c>
      <c r="B1887" s="14">
        <v>60</v>
      </c>
      <c r="C1887" s="14">
        <v>90</v>
      </c>
      <c r="D1887" s="14" t="s">
        <v>1419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1425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1425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1425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1425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1425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1425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1426</v>
      </c>
      <c r="B1894" s="14">
        <v>120</v>
      </c>
      <c r="C1894" s="14">
        <v>160</v>
      </c>
      <c r="D1894" s="14" t="s">
        <v>1419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1425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1425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1425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1425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1425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1425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1426</v>
      </c>
      <c r="B1901" s="14">
        <v>350</v>
      </c>
      <c r="C1901" s="14">
        <v>340</v>
      </c>
      <c r="D1901" s="14" t="s">
        <v>1419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1425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1425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1425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1427</v>
      </c>
    </row>
    <row r="1907" spans="1:14">
      <c r="A1907" s="11" t="s">
        <v>1428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1429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1428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1428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1428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1428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1428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1428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1428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1428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1428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1428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1428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1428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1428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1428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1428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1428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1428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1428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1428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1428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1428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1428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1428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1428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1428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1428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1428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1428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1428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1428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1428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1428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1428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1428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1428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1428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1428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1428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1428</v>
      </c>
      <c r="B1947" s="18">
        <v>50</v>
      </c>
      <c r="C1947" s="18">
        <v>50</v>
      </c>
      <c r="D1947" s="18" t="s">
        <v>1423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1428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1253</v>
      </c>
    </row>
    <row r="1951" spans="1:14">
      <c r="A1951" s="11" t="s">
        <v>1282</v>
      </c>
    </row>
    <row r="1952" spans="1:14">
      <c r="A1952" s="11" t="s">
        <v>1283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1283</v>
      </c>
      <c r="B1953" s="12">
        <v>120</v>
      </c>
      <c r="C1953" s="12">
        <v>395</v>
      </c>
      <c r="D1953" s="12" t="s">
        <v>1319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1283</v>
      </c>
      <c r="B1954" s="12">
        <v>120</v>
      </c>
      <c r="C1954" s="12">
        <v>395</v>
      </c>
      <c r="D1954" s="12" t="s">
        <v>1410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1283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1283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1283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1283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1283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1283</v>
      </c>
      <c r="B1961" s="12">
        <v>260</v>
      </c>
      <c r="C1961" s="12">
        <v>395</v>
      </c>
      <c r="D1961" s="12" t="s">
        <v>1319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1283</v>
      </c>
      <c r="B1962" s="12">
        <v>260</v>
      </c>
      <c r="C1962" s="12">
        <v>395</v>
      </c>
      <c r="D1962" s="12" t="s">
        <v>1410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1283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1283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1283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1283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1283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1283</v>
      </c>
      <c r="B1969" s="12">
        <v>360</v>
      </c>
      <c r="C1969" s="12">
        <v>395</v>
      </c>
      <c r="D1969" s="12" t="s">
        <v>1319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1283</v>
      </c>
      <c r="B1970" s="12">
        <v>360</v>
      </c>
      <c r="C1970" s="12">
        <v>395</v>
      </c>
      <c r="D1970" s="12" t="s">
        <v>1410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1283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1283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1283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1283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1283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1283</v>
      </c>
      <c r="B1977" s="12">
        <v>300</v>
      </c>
      <c r="C1977" s="12">
        <v>340</v>
      </c>
      <c r="D1977" s="12" t="s">
        <v>1319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1283</v>
      </c>
      <c r="B1978" s="12">
        <v>300</v>
      </c>
      <c r="C1978" s="12">
        <v>340</v>
      </c>
      <c r="D1978" s="12" t="s">
        <v>1410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1283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1283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1283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1283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1283</v>
      </c>
      <c r="B1983" s="12">
        <v>300</v>
      </c>
      <c r="C1983" s="12">
        <v>340</v>
      </c>
      <c r="D1983" s="12" t="s">
        <v>1430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1283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1283</v>
      </c>
      <c r="B1986" s="12">
        <v>380</v>
      </c>
      <c r="C1986" s="12">
        <v>340</v>
      </c>
      <c r="D1986" s="12" t="s">
        <v>1319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1283</v>
      </c>
      <c r="B1987" s="12">
        <v>380</v>
      </c>
      <c r="C1987" s="12">
        <v>340</v>
      </c>
      <c r="D1987" s="12" t="s">
        <v>1410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1283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1283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1283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1283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1283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1283</v>
      </c>
      <c r="B1994" s="12">
        <v>100</v>
      </c>
      <c r="C1994" s="12">
        <v>300</v>
      </c>
      <c r="D1994" s="12" t="s">
        <v>1319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1283</v>
      </c>
      <c r="B1995" s="12">
        <v>100</v>
      </c>
      <c r="C1995" s="12">
        <v>300</v>
      </c>
      <c r="D1995" s="12" t="s">
        <v>1410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1283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1283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1283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1283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1283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1283</v>
      </c>
      <c r="B2002" s="12">
        <v>150</v>
      </c>
      <c r="C2002" s="12">
        <v>230</v>
      </c>
      <c r="D2002" s="12" t="s">
        <v>1319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1283</v>
      </c>
      <c r="B2003" s="12">
        <v>150</v>
      </c>
      <c r="C2003" s="12">
        <v>230</v>
      </c>
      <c r="D2003" s="12" t="s">
        <v>1410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1283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1283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1283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1283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1283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1283</v>
      </c>
      <c r="B2010" s="12">
        <v>290</v>
      </c>
      <c r="C2010" s="12">
        <v>238</v>
      </c>
      <c r="D2010" s="12" t="s">
        <v>1319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1283</v>
      </c>
      <c r="B2011" s="12">
        <v>290</v>
      </c>
      <c r="C2011" s="12">
        <v>238</v>
      </c>
      <c r="D2011" s="12" t="s">
        <v>1410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1283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1283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1283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1283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1283</v>
      </c>
      <c r="B2016" s="12">
        <v>290</v>
      </c>
      <c r="C2016" s="12">
        <v>238</v>
      </c>
      <c r="D2016" s="12" t="s">
        <v>1430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1283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1283</v>
      </c>
      <c r="B2019" s="12">
        <v>387</v>
      </c>
      <c r="C2019" s="12">
        <v>274</v>
      </c>
      <c r="D2019" s="12" t="s">
        <v>1319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1283</v>
      </c>
      <c r="B2020" s="12">
        <v>387</v>
      </c>
      <c r="C2020" s="12">
        <v>274</v>
      </c>
      <c r="D2020" s="12" t="s">
        <v>1410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1283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1283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1283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1283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1283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1283</v>
      </c>
      <c r="B2027" s="12">
        <v>78</v>
      </c>
      <c r="C2027" s="12">
        <v>127</v>
      </c>
      <c r="D2027" s="12" t="s">
        <v>1319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1283</v>
      </c>
      <c r="B2028" s="12">
        <v>78</v>
      </c>
      <c r="C2028" s="12">
        <v>127</v>
      </c>
      <c r="D2028" s="12" t="s">
        <v>1410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1283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1283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1283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1283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1283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1283</v>
      </c>
      <c r="B2035" s="12">
        <v>352</v>
      </c>
      <c r="C2035" s="12">
        <v>125</v>
      </c>
      <c r="D2035" s="12" t="s">
        <v>1319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1283</v>
      </c>
      <c r="B2036" s="12">
        <v>352</v>
      </c>
      <c r="C2036" s="12">
        <v>125</v>
      </c>
      <c r="D2036" s="12" t="s">
        <v>1410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1283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1283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1283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1283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1283</v>
      </c>
      <c r="B2042" s="12">
        <v>360</v>
      </c>
      <c r="C2042" s="12">
        <v>330</v>
      </c>
      <c r="D2042" s="12" t="s">
        <v>1430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1283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1283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1253</v>
      </c>
    </row>
    <row r="2047" spans="1:14">
      <c r="A2047" s="11" t="s">
        <v>1285</v>
      </c>
    </row>
    <row r="2048" spans="1:14">
      <c r="A2048" s="21" t="s">
        <v>1431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1432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1433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1434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1435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1432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1433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1434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1436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1432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1433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1434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1437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1432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1433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1434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1438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1432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1433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1434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1253</v>
      </c>
    </row>
    <row r="2126" spans="1:14">
      <c r="A2126" s="11" t="s">
        <v>1439</v>
      </c>
    </row>
    <row r="2127" spans="1:14">
      <c r="A2127" s="11" t="s">
        <v>1440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1441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1441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1441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1441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1441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1441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1441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1441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1441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1441</v>
      </c>
      <c r="B2137" s="12">
        <v>200</v>
      </c>
      <c r="C2137" s="12">
        <v>200</v>
      </c>
      <c r="D2137" s="12" t="s">
        <v>1434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1441</v>
      </c>
      <c r="B2138" s="18">
        <v>200</v>
      </c>
      <c r="C2138" s="18">
        <v>200</v>
      </c>
      <c r="D2138" s="18" t="s">
        <v>1442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1441</v>
      </c>
      <c r="B2139" s="18">
        <v>200</v>
      </c>
      <c r="C2139" s="18">
        <v>200</v>
      </c>
      <c r="D2139" s="18" t="s">
        <v>1443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1440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1441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1441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1441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1441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1441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1441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1441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1441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1441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1441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1441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1441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1441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1441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1441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1441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1441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1441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1441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1441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1441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1441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1441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1441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1440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1441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1441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1441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1441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1440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1441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1441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1441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1441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1440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1441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1441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1441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1441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1440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1441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1441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1441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1441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1440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1441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1441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1441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1441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1444</v>
      </c>
    </row>
    <row r="2193" spans="1:14">
      <c r="A2193" s="11" t="s">
        <v>1445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1445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1446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1446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1446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1446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1446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1446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1446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1446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1446</v>
      </c>
      <c r="B2203" s="12">
        <v>150</v>
      </c>
      <c r="C2203" s="12">
        <v>150</v>
      </c>
      <c r="D2203" s="12" t="s">
        <v>1434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1446</v>
      </c>
      <c r="B2204" s="18">
        <v>150</v>
      </c>
      <c r="C2204" s="18">
        <v>150</v>
      </c>
      <c r="D2204" s="18" t="s">
        <v>1442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1446</v>
      </c>
      <c r="B2205" s="18">
        <v>150</v>
      </c>
      <c r="C2205" s="18">
        <v>150</v>
      </c>
      <c r="D2205" s="18" t="s">
        <v>1443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1445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1446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1446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1446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1446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1446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1446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1446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1446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1446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1446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1446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1446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1446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1446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1445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1445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1446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1446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1446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1445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1445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1446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1446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1446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1445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1445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1446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1446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1446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1447</v>
      </c>
    </row>
    <row r="2239" spans="1:14">
      <c r="A2239" s="11" t="s">
        <v>1448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1449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1449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1449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1449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1449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1449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1449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1449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1449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1449</v>
      </c>
      <c r="B2249" s="12">
        <v>150</v>
      </c>
      <c r="C2249" s="12">
        <v>140</v>
      </c>
      <c r="D2249" s="12" t="s">
        <v>1434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1449</v>
      </c>
      <c r="B2250" s="18">
        <v>150</v>
      </c>
      <c r="C2250" s="18">
        <v>140</v>
      </c>
      <c r="D2250" s="18" t="s">
        <v>1442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1449</v>
      </c>
      <c r="B2251" s="18">
        <v>150</v>
      </c>
      <c r="C2251" s="18">
        <v>140</v>
      </c>
      <c r="D2251" s="18" t="s">
        <v>1443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1448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1449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1449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1449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1449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1449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1449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1449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1448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1449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1449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1449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1449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1449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1448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1449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1449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1449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1449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1448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1449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1449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1449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1449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1448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1449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1449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1449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1449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1448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1449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1449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1449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1449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1448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1449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1449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1449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1449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1448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1449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1449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1449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1449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1448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1449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1449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1449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1449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1450</v>
      </c>
    </row>
    <row r="2305" spans="1:14">
      <c r="A2305" s="11" t="s">
        <v>1451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1451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1451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1451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1451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1451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1451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1451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1451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1451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1451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1451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1451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1451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1451</v>
      </c>
      <c r="B2319" s="12">
        <v>150</v>
      </c>
      <c r="C2319" s="12">
        <v>135</v>
      </c>
      <c r="D2319" s="12" t="s">
        <v>1434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1451</v>
      </c>
      <c r="B2320" s="18">
        <v>150</v>
      </c>
      <c r="C2320" s="18">
        <v>135</v>
      </c>
      <c r="D2320" s="18" t="s">
        <v>1442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1451</v>
      </c>
      <c r="B2321" s="18">
        <v>150</v>
      </c>
      <c r="C2321" s="18">
        <v>135</v>
      </c>
      <c r="D2321" s="18" t="s">
        <v>1443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1451</v>
      </c>
      <c r="B2322" s="18">
        <v>150</v>
      </c>
      <c r="C2322" s="18">
        <v>135</v>
      </c>
      <c r="D2322" s="18" t="s">
        <v>1452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1451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1451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1451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1451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1451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1451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1451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1451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1451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1451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1451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1451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1451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1451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1451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1451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1451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1451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1451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1451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1451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1451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1451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1451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1451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1451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1451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1451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1451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1451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1451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1451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1451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1451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1451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1451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1451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1451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1451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1451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1451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1451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1451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1451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1451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1451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1451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1451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1451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1453</v>
      </c>
    </row>
    <row r="2375" spans="1:14">
      <c r="A2375" s="11" t="s">
        <v>1454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1455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1455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1455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1455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1455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1455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1455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1455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1455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1455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1455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1455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1455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1455</v>
      </c>
      <c r="B2389" s="18">
        <v>145</v>
      </c>
      <c r="C2389" s="18">
        <v>140</v>
      </c>
      <c r="D2389" s="18" t="s">
        <v>1456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1455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1455</v>
      </c>
      <c r="B2391" s="18">
        <v>145</v>
      </c>
      <c r="C2391" s="18">
        <v>140</v>
      </c>
      <c r="D2391" s="18" t="s">
        <v>1457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1455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1455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1455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1455</v>
      </c>
      <c r="B2395" s="12">
        <v>145</v>
      </c>
      <c r="C2395" s="12">
        <v>140</v>
      </c>
      <c r="D2395" s="12" t="s">
        <v>1434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1455</v>
      </c>
      <c r="B2396" s="18">
        <v>145</v>
      </c>
      <c r="C2396" s="18">
        <v>140</v>
      </c>
      <c r="D2396" s="18" t="s">
        <v>1442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1455</v>
      </c>
      <c r="B2397" s="18">
        <v>145</v>
      </c>
      <c r="C2397" s="18">
        <v>140</v>
      </c>
      <c r="D2397" s="18" t="s">
        <v>1443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1455</v>
      </c>
      <c r="B2398" s="18">
        <v>145</v>
      </c>
      <c r="C2398" s="18">
        <v>140</v>
      </c>
      <c r="D2398" s="18" t="s">
        <v>1452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1455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1455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1455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1455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1455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1455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1455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1455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1455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1455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1455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1455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1455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1455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1455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1455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1455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1455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1455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1455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1455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1455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1455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1455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1455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1455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1455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1455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1455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1455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1455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1455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1455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1455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1455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1455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1455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1455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1455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1455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1455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1455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1455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1455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1455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1455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1455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1455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1455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1455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1455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1455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1455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1455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1455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1455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1455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1455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1455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1458</v>
      </c>
    </row>
    <row r="2461" spans="1:14">
      <c r="A2461" s="11" t="s">
        <v>1459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1459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1460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1460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1460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1460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1460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1460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1460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1460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1460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1460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1460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1460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1460</v>
      </c>
      <c r="B2475" s="18">
        <v>150</v>
      </c>
      <c r="C2475" s="18">
        <v>140</v>
      </c>
      <c r="D2475" s="18" t="s">
        <v>1456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1460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1460</v>
      </c>
      <c r="B2477" s="18">
        <v>150</v>
      </c>
      <c r="C2477" s="18">
        <v>140</v>
      </c>
      <c r="D2477" s="18" t="s">
        <v>1457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1460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1460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1460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1460</v>
      </c>
      <c r="B2481" s="12">
        <v>150</v>
      </c>
      <c r="C2481" s="12">
        <v>140</v>
      </c>
      <c r="D2481" s="12" t="s">
        <v>1434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1460</v>
      </c>
      <c r="B2482" s="18">
        <v>150</v>
      </c>
      <c r="C2482" s="18">
        <v>140</v>
      </c>
      <c r="D2482" s="18" t="s">
        <v>1442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1460</v>
      </c>
      <c r="B2483" s="18">
        <v>150</v>
      </c>
      <c r="C2483" s="18">
        <v>140</v>
      </c>
      <c r="D2483" s="18" t="s">
        <v>1443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1460</v>
      </c>
      <c r="B2484" s="18">
        <v>150</v>
      </c>
      <c r="C2484" s="18">
        <v>140</v>
      </c>
      <c r="D2484" s="18" t="s">
        <v>1452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1460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1460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1460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1460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1460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1460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1460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1460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1460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1460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1460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1460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1460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1460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1460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1460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1460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1460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1460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1460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1460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1460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1460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1460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1460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1460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1460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1460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1460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1460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1460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1460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1460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1460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1460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1460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1460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1460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1460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1460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1460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1460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1460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1460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1460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1460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1460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1460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1460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1460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1460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1460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1460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1460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1460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1460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1460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1460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1460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1460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1460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1460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1460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1460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1460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1460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1460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1461</v>
      </c>
    </row>
    <row r="2555" spans="1:14">
      <c r="A2555" s="11" t="s">
        <v>1462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1463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1463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1463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1463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1463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1463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1463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1463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1463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1463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1463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1463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1463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1463</v>
      </c>
      <c r="B2569" s="18">
        <v>156</v>
      </c>
      <c r="C2569" s="18">
        <v>159</v>
      </c>
      <c r="D2569" s="18" t="s">
        <v>1456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1463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1463</v>
      </c>
      <c r="B2571" s="18">
        <v>156</v>
      </c>
      <c r="C2571" s="18">
        <v>159</v>
      </c>
      <c r="D2571" s="18" t="s">
        <v>1457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1463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1463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1463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1463</v>
      </c>
      <c r="B2575" s="12">
        <v>156</v>
      </c>
      <c r="C2575" s="12">
        <v>159</v>
      </c>
      <c r="D2575" s="12" t="s">
        <v>1434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1463</v>
      </c>
      <c r="B2576" s="18">
        <v>156</v>
      </c>
      <c r="C2576" s="18">
        <v>159</v>
      </c>
      <c r="D2576" s="18" t="s">
        <v>1442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1463</v>
      </c>
      <c r="B2577" s="18">
        <v>156</v>
      </c>
      <c r="C2577" s="18">
        <v>159</v>
      </c>
      <c r="D2577" s="18" t="s">
        <v>1443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1463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1463</v>
      </c>
      <c r="B2579" s="18">
        <v>156</v>
      </c>
      <c r="C2579" s="18">
        <v>159</v>
      </c>
      <c r="D2579" s="18" t="s">
        <v>1452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1463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1463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1462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1463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1463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1463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1463</v>
      </c>
      <c r="B2587" s="18">
        <v>74</v>
      </c>
      <c r="C2587" s="18">
        <v>172</v>
      </c>
      <c r="D2587" s="18" t="s">
        <v>1456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1463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1463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1463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1463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1463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1463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1463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1463</v>
      </c>
      <c r="B2595" s="18">
        <v>250</v>
      </c>
      <c r="C2595" s="18">
        <v>158</v>
      </c>
      <c r="D2595" s="18" t="s">
        <v>1456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1463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1463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1463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1463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1463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1463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1463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1463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1463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1463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1463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1463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1463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1463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1463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1463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1463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1463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1463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1463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1463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1463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1463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1463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1463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1463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1463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1463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1463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1463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1463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1463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1463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1463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1463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1463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1463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1464</v>
      </c>
    </row>
    <row r="2635" spans="1:14">
      <c r="A2635" s="11" t="s">
        <v>1465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1466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1466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1466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1466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1466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1466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1466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1466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1466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1466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1466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1466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1466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1466</v>
      </c>
      <c r="B2649" s="18">
        <v>104</v>
      </c>
      <c r="C2649" s="18">
        <v>90</v>
      </c>
      <c r="D2649" s="18" t="s">
        <v>1456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1466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1466</v>
      </c>
      <c r="B2651" s="18">
        <v>104</v>
      </c>
      <c r="C2651" s="18">
        <v>90</v>
      </c>
      <c r="D2651" s="18" t="s">
        <v>1457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1466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1466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1466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1466</v>
      </c>
      <c r="B2655" s="12">
        <v>104</v>
      </c>
      <c r="C2655" s="12">
        <v>90</v>
      </c>
      <c r="D2655" s="12" t="s">
        <v>1434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1466</v>
      </c>
      <c r="B2656" s="18">
        <v>104</v>
      </c>
      <c r="C2656" s="18">
        <v>90</v>
      </c>
      <c r="D2656" s="18" t="s">
        <v>1442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1466</v>
      </c>
      <c r="B2657" s="18">
        <v>104</v>
      </c>
      <c r="C2657" s="18">
        <v>90</v>
      </c>
      <c r="D2657" s="18" t="s">
        <v>1443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1466</v>
      </c>
      <c r="B2658" s="18">
        <v>104</v>
      </c>
      <c r="C2658" s="18">
        <v>90</v>
      </c>
      <c r="D2658" s="18" t="s">
        <v>1452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1466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1466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1466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1466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1466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1466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1466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1466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1466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1466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1466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1466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1466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1466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1466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1466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1466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1466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1466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1466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1466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1466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1466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1466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1466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1466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1466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1466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1466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1466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1466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1466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1466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1466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1466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1466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1466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1466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1466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1466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1466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1466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1466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1466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1466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1466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1466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1466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1466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1466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1466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1466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1466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1466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1466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1466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1466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1466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1466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1466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1466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1466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1466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1466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1466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1466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1467</v>
      </c>
    </row>
    <row r="2728" spans="1:14">
      <c r="A2728" s="11" t="s">
        <v>1468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1469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1469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1468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1469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1469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1469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1469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1469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1469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1469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1469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1469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1469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1469</v>
      </c>
      <c r="B2742" s="18">
        <v>108</v>
      </c>
      <c r="C2742" s="18">
        <v>96</v>
      </c>
      <c r="D2742" s="18" t="s">
        <v>1456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1469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1469</v>
      </c>
      <c r="B2744" s="18">
        <v>108</v>
      </c>
      <c r="C2744" s="18">
        <v>96</v>
      </c>
      <c r="D2744" s="18" t="s">
        <v>1457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1469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1469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1469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1469</v>
      </c>
      <c r="B2748" s="12">
        <v>108</v>
      </c>
      <c r="C2748" s="12">
        <v>96</v>
      </c>
      <c r="D2748" s="12" t="s">
        <v>1434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1469</v>
      </c>
      <c r="B2749" s="18">
        <v>108</v>
      </c>
      <c r="C2749" s="18">
        <v>96</v>
      </c>
      <c r="D2749" s="18" t="s">
        <v>1442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1469</v>
      </c>
      <c r="B2750" s="18">
        <v>108</v>
      </c>
      <c r="C2750" s="18">
        <v>96</v>
      </c>
      <c r="D2750" s="18" t="s">
        <v>1443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1469</v>
      </c>
      <c r="B2751" s="18">
        <v>108</v>
      </c>
      <c r="C2751" s="18">
        <v>96</v>
      </c>
      <c r="D2751" s="18" t="s">
        <v>1452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1469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1469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1469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1469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1468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1469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1469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1469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1469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1468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1469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1469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1469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1469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1468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1469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1469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1469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1469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1468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1469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1469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1469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1469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1468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1469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1469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1469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1469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1468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1469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1470</v>
      </c>
    </row>
    <row r="2786" spans="1:14" s="18" customFormat="1">
      <c r="A2786" s="17" t="s">
        <v>1471</v>
      </c>
      <c r="B2786" s="18">
        <v>16</v>
      </c>
      <c r="C2786" s="18">
        <v>19</v>
      </c>
      <c r="D2786" s="18" t="s">
        <v>1456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1471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1471</v>
      </c>
      <c r="B2788" s="18">
        <v>15</v>
      </c>
      <c r="C2788" s="18">
        <v>18</v>
      </c>
      <c r="D2788" s="18" t="s">
        <v>1457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1471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1471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1471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1472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1471</v>
      </c>
      <c r="B2793" s="18">
        <v>15</v>
      </c>
      <c r="C2793" s="18">
        <v>18</v>
      </c>
      <c r="D2793" s="18" t="s">
        <v>1473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1471</v>
      </c>
      <c r="B2794" s="12">
        <v>15</v>
      </c>
      <c r="C2794" s="12">
        <v>18</v>
      </c>
      <c r="D2794" s="12" t="s">
        <v>1474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1471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1471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1471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1471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1471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1471</v>
      </c>
      <c r="B2800" s="12">
        <v>15</v>
      </c>
      <c r="C2800" s="12">
        <v>18</v>
      </c>
      <c r="D2800" s="12" t="s">
        <v>1474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1471</v>
      </c>
      <c r="B2801" s="12">
        <v>15</v>
      </c>
      <c r="C2801" s="12">
        <v>18</v>
      </c>
      <c r="D2801" s="12" t="s">
        <v>1475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1472</v>
      </c>
      <c r="B2802" s="12">
        <v>15</v>
      </c>
      <c r="C2802" s="12">
        <v>18</v>
      </c>
      <c r="D2802" s="12" t="s">
        <v>1476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1471</v>
      </c>
      <c r="B2803" s="12">
        <v>15</v>
      </c>
      <c r="C2803" s="12">
        <v>18</v>
      </c>
      <c r="D2803" s="12" t="s">
        <v>1477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1471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1471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1472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1471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1471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1471</v>
      </c>
      <c r="B2809" s="18">
        <v>15</v>
      </c>
      <c r="C2809" s="18">
        <v>18</v>
      </c>
      <c r="D2809" s="18" t="s">
        <v>1452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1471</v>
      </c>
      <c r="B2810" s="12">
        <v>15</v>
      </c>
      <c r="C2810" s="12">
        <v>18</v>
      </c>
      <c r="D2810" s="12" t="s">
        <v>1442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1471</v>
      </c>
      <c r="B2811" s="12">
        <v>15</v>
      </c>
      <c r="C2811" s="12">
        <v>18</v>
      </c>
      <c r="D2811" s="12" t="s">
        <v>1443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1478</v>
      </c>
    </row>
    <row r="2814" spans="1:14" s="18" customFormat="1">
      <c r="A2814" s="17" t="s">
        <v>1479</v>
      </c>
      <c r="B2814" s="18">
        <v>16</v>
      </c>
      <c r="C2814" s="18">
        <v>18</v>
      </c>
      <c r="D2814" s="18" t="s">
        <v>1456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1479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1479</v>
      </c>
      <c r="B2816" s="18">
        <v>17</v>
      </c>
      <c r="C2816" s="18">
        <v>19</v>
      </c>
      <c r="D2816" s="18" t="s">
        <v>1457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1479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1479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1479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1480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1479</v>
      </c>
      <c r="B2821" s="12">
        <v>21</v>
      </c>
      <c r="C2821" s="12">
        <v>13</v>
      </c>
      <c r="D2821" s="12" t="s">
        <v>1474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1480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1479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1479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1479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1479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1479</v>
      </c>
      <c r="B2827" s="12">
        <v>17</v>
      </c>
      <c r="C2827" s="12">
        <v>19</v>
      </c>
      <c r="D2827" s="12" t="s">
        <v>1474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1479</v>
      </c>
      <c r="B2828" s="12">
        <v>17</v>
      </c>
      <c r="C2828" s="12">
        <v>19</v>
      </c>
      <c r="D2828" s="12" t="s">
        <v>1475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1479</v>
      </c>
      <c r="B2829" s="12">
        <v>17</v>
      </c>
      <c r="C2829" s="12">
        <v>19</v>
      </c>
      <c r="D2829" s="12" t="s">
        <v>1476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1479</v>
      </c>
      <c r="B2830" s="12">
        <v>17</v>
      </c>
      <c r="C2830" s="12">
        <v>19</v>
      </c>
      <c r="D2830" s="12" t="s">
        <v>1477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1479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1479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1479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1479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1479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1479</v>
      </c>
      <c r="B2836" s="18">
        <v>17</v>
      </c>
      <c r="C2836" s="18">
        <v>19</v>
      </c>
      <c r="D2836" s="18" t="s">
        <v>1452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1479</v>
      </c>
      <c r="B2837" s="12">
        <v>17</v>
      </c>
      <c r="C2837" s="12">
        <v>19</v>
      </c>
      <c r="D2837" s="12" t="s">
        <v>1442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1479</v>
      </c>
      <c r="B2838" s="12">
        <v>17</v>
      </c>
      <c r="C2838" s="12">
        <v>19</v>
      </c>
      <c r="D2838" s="12" t="s">
        <v>1443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1481</v>
      </c>
    </row>
    <row r="2841" spans="1:14">
      <c r="A2841" s="11" t="s">
        <v>1482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1482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1482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1482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1482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1482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1481</v>
      </c>
    </row>
    <row r="2849" spans="1:14">
      <c r="A2849" s="11" t="s">
        <v>1483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1483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1483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1483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1483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1483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1481</v>
      </c>
    </row>
    <row r="2857" spans="1:14">
      <c r="A2857" s="11" t="s">
        <v>1484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1484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1484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1484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1484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1484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1253</v>
      </c>
    </row>
    <row r="2865" spans="1:14">
      <c r="A2865" s="11" t="s">
        <v>1286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1485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1319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1486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1487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1316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1485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1319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1485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1319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1485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1319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1485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1319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1253</v>
      </c>
    </row>
    <row r="2907" spans="1:14">
      <c r="A2907" s="11" t="s">
        <v>1488</v>
      </c>
    </row>
    <row r="2908" spans="1:14">
      <c r="A2908" s="11" t="s">
        <v>1489</v>
      </c>
    </row>
    <row r="2909" spans="1:14">
      <c r="A2909" s="11" t="s">
        <v>1490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1491</v>
      </c>
      <c r="B2910" s="12">
        <v>120</v>
      </c>
      <c r="C2910" s="12">
        <v>250</v>
      </c>
      <c r="D2910" s="12" t="s">
        <v>1356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1491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1491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1491</v>
      </c>
      <c r="B2913" s="12">
        <v>270</v>
      </c>
      <c r="C2913" s="12">
        <v>120</v>
      </c>
      <c r="D2913" s="12" t="s">
        <v>1356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1491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1491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1491</v>
      </c>
      <c r="B2916" s="12">
        <v>200</v>
      </c>
      <c r="C2916" s="12">
        <v>200</v>
      </c>
      <c r="D2916" s="12" t="s">
        <v>1356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1491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1491</v>
      </c>
      <c r="B2918" s="12">
        <v>200</v>
      </c>
      <c r="C2918" s="12">
        <v>200</v>
      </c>
      <c r="D2918" s="12" t="s">
        <v>1372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1491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1491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1491</v>
      </c>
      <c r="B2921" s="18">
        <v>92</v>
      </c>
      <c r="C2921" s="18">
        <v>37</v>
      </c>
      <c r="D2921" s="18" t="s">
        <v>1376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1491</v>
      </c>
      <c r="B2922" s="18">
        <v>160</v>
      </c>
      <c r="C2922" s="18">
        <v>200</v>
      </c>
      <c r="D2922" s="18" t="s">
        <v>1376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1491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1491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1490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1491</v>
      </c>
      <c r="B2926" s="12">
        <v>89</v>
      </c>
      <c r="C2926" s="12">
        <v>320</v>
      </c>
      <c r="D2926" s="12" t="s">
        <v>1356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1491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1490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1491</v>
      </c>
      <c r="B2929" s="12">
        <v>56</v>
      </c>
      <c r="C2929" s="12">
        <v>259</v>
      </c>
      <c r="D2929" s="12" t="s">
        <v>1356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1491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1490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1491</v>
      </c>
      <c r="B2932" s="12">
        <v>69</v>
      </c>
      <c r="C2932" s="12">
        <v>116</v>
      </c>
      <c r="D2932" s="12" t="s">
        <v>1356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1491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1490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1491</v>
      </c>
      <c r="B2935" s="12">
        <v>99</v>
      </c>
      <c r="C2935" s="12">
        <v>228</v>
      </c>
      <c r="D2935" s="12" t="s">
        <v>1356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1491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1490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1491</v>
      </c>
      <c r="B2938" s="12">
        <v>183</v>
      </c>
      <c r="C2938" s="12">
        <v>141</v>
      </c>
      <c r="D2938" s="12" t="s">
        <v>1356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1491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1490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1491</v>
      </c>
      <c r="B2941" s="12">
        <v>143</v>
      </c>
      <c r="C2941" s="12">
        <v>342</v>
      </c>
      <c r="D2941" s="12" t="s">
        <v>1356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1491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1490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1491</v>
      </c>
      <c r="B2944" s="12">
        <v>274</v>
      </c>
      <c r="C2944" s="12">
        <v>224</v>
      </c>
      <c r="D2944" s="12" t="s">
        <v>1356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1491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1490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1491</v>
      </c>
      <c r="B2947" s="12">
        <v>336</v>
      </c>
      <c r="C2947" s="12">
        <v>246</v>
      </c>
      <c r="D2947" s="12" t="s">
        <v>1356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1491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1490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1491</v>
      </c>
      <c r="B2950" s="12">
        <v>326</v>
      </c>
      <c r="C2950" s="12">
        <v>180</v>
      </c>
      <c r="D2950" s="12" t="s">
        <v>1356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1491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1490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1491</v>
      </c>
      <c r="B2953" s="12">
        <v>354</v>
      </c>
      <c r="C2953" s="12">
        <v>27</v>
      </c>
      <c r="D2953" s="12" t="s">
        <v>1356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1491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1305</v>
      </c>
    </row>
    <row r="2957" spans="1:14">
      <c r="A2957" s="11" t="s">
        <v>1492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1306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1306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1306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1306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1306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1306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1306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1306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1306</v>
      </c>
      <c r="B2966" s="12">
        <v>200</v>
      </c>
      <c r="C2966" s="12">
        <v>200</v>
      </c>
      <c r="D2966" s="12" t="s">
        <v>1372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1306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1306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1306</v>
      </c>
      <c r="B2969" s="18">
        <v>180</v>
      </c>
      <c r="C2969" s="18">
        <v>184</v>
      </c>
      <c r="D2969" s="18" t="s">
        <v>1376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1306</v>
      </c>
      <c r="B2970" s="18">
        <v>220</v>
      </c>
      <c r="C2970" s="18">
        <v>360</v>
      </c>
      <c r="D2970" s="18" t="s">
        <v>1376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1306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1306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1306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1306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1492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1306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1306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1306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1492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1306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1306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1306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1492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1306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1306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1306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1492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1306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1306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1306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1492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1306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1306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1306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1492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1306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1306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1306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1492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1306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1306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1306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1492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1306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1306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1306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1492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1306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1306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1306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1492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1306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1306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1306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1253</v>
      </c>
    </row>
    <row r="3017" spans="1:14">
      <c r="A3017" s="11" t="s">
        <v>1493</v>
      </c>
    </row>
    <row r="3018" spans="1:14">
      <c r="A3018" s="11" t="s">
        <v>1299</v>
      </c>
    </row>
    <row r="3019" spans="1:14">
      <c r="A3019" s="11" t="s">
        <v>1494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1304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1304</v>
      </c>
      <c r="B3021" s="12">
        <v>75</v>
      </c>
      <c r="C3021" s="12">
        <v>75</v>
      </c>
      <c r="D3021" s="12" t="s">
        <v>1356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1304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1304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1304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1304</v>
      </c>
      <c r="B3025" s="12">
        <v>75</v>
      </c>
      <c r="C3025" s="12">
        <v>75</v>
      </c>
      <c r="D3025" s="12" t="s">
        <v>1372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1304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1304</v>
      </c>
      <c r="B3027" s="12">
        <v>75</v>
      </c>
      <c r="C3027" s="12">
        <v>75</v>
      </c>
      <c r="D3027" s="12" t="s">
        <v>1366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1304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1494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1304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1304</v>
      </c>
      <c r="B3032" s="12">
        <v>75</v>
      </c>
      <c r="C3032" s="12">
        <v>75</v>
      </c>
      <c r="D3032" s="12" t="s">
        <v>1356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1304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1304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1494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1304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1304</v>
      </c>
      <c r="B3037" s="12">
        <v>35</v>
      </c>
      <c r="C3037" s="12">
        <v>25</v>
      </c>
      <c r="D3037" s="12" t="s">
        <v>1356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1304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1304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1494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1304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1304</v>
      </c>
      <c r="B3042" s="12">
        <v>122</v>
      </c>
      <c r="C3042" s="12">
        <v>58</v>
      </c>
      <c r="D3042" s="12" t="s">
        <v>1356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1304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1304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1299</v>
      </c>
    </row>
    <row r="3047" spans="1:14">
      <c r="A3047" s="11" t="s">
        <v>1495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1496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1496</v>
      </c>
      <c r="B3049" s="12">
        <v>75</v>
      </c>
      <c r="C3049" s="12">
        <v>75</v>
      </c>
      <c r="D3049" s="12" t="s">
        <v>1356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1496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1496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1496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1496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1496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1496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1496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1496</v>
      </c>
      <c r="B3057" s="12">
        <v>75</v>
      </c>
      <c r="C3057" s="12">
        <v>75</v>
      </c>
      <c r="D3057" s="12" t="s">
        <v>1372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1496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1496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1496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1495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1496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1496</v>
      </c>
      <c r="B3064" s="12">
        <v>75</v>
      </c>
      <c r="C3064" s="12">
        <v>75</v>
      </c>
      <c r="D3064" s="12" t="s">
        <v>1356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1496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1496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1496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1496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1496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1496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1495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1496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1496</v>
      </c>
      <c r="B3073" s="12">
        <v>117</v>
      </c>
      <c r="C3073" s="12">
        <v>111</v>
      </c>
      <c r="D3073" s="12" t="s">
        <v>1356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1496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1496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1496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1496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1496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1496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1495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1496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1496</v>
      </c>
      <c r="B3082" s="12">
        <v>56</v>
      </c>
      <c r="C3082" s="12">
        <v>53</v>
      </c>
      <c r="D3082" s="12" t="s">
        <v>1356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1496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1496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1496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1496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1496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1496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1495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1496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1496</v>
      </c>
      <c r="B3091" s="12">
        <v>36</v>
      </c>
      <c r="C3091" s="12">
        <v>111</v>
      </c>
      <c r="D3091" s="12" t="s">
        <v>1356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1496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1496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1496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1496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1496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1496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1495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1496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1496</v>
      </c>
      <c r="B3100" s="12">
        <v>104</v>
      </c>
      <c r="C3100" s="12">
        <v>44</v>
      </c>
      <c r="D3100" s="12" t="s">
        <v>1356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1496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1496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1496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1496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1496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1496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1299</v>
      </c>
    </row>
    <row r="3109" spans="1:14">
      <c r="A3109" s="11" t="s">
        <v>1497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1498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1498</v>
      </c>
      <c r="B3111" s="12">
        <v>100</v>
      </c>
      <c r="C3111" s="12">
        <v>100</v>
      </c>
      <c r="D3111" s="12" t="s">
        <v>1356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1498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1498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1498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1498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1498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1498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1498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1498</v>
      </c>
      <c r="B3119" s="12">
        <v>100</v>
      </c>
      <c r="C3119" s="12">
        <v>100</v>
      </c>
      <c r="D3119" s="12" t="s">
        <v>1372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1498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1498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1498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1498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1497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1498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1498</v>
      </c>
      <c r="B3127" s="12">
        <v>100</v>
      </c>
      <c r="C3127" s="12">
        <v>100</v>
      </c>
      <c r="D3127" s="12" t="s">
        <v>1356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1498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1498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1498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1498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1498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1498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1497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1498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1498</v>
      </c>
      <c r="B3136" s="12">
        <v>151</v>
      </c>
      <c r="C3136" s="12">
        <v>107</v>
      </c>
      <c r="D3136" s="12" t="s">
        <v>1356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1498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1498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1498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1498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1498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1498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1497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1498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1498</v>
      </c>
      <c r="B3145" s="12">
        <v>39</v>
      </c>
      <c r="C3145" s="12">
        <v>160</v>
      </c>
      <c r="D3145" s="12" t="s">
        <v>1356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1498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1498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1498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1498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1498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1498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1299</v>
      </c>
    </row>
    <row r="3154" spans="1:14">
      <c r="A3154" s="11" t="s">
        <v>1499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1499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1500</v>
      </c>
      <c r="B3156" s="12">
        <v>75</v>
      </c>
      <c r="C3156" s="12">
        <v>75</v>
      </c>
      <c r="D3156" s="12" t="s">
        <v>1356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1499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1499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1499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1499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1499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1499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1499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1499</v>
      </c>
      <c r="B3164" s="12">
        <v>75</v>
      </c>
      <c r="C3164" s="12">
        <v>75</v>
      </c>
      <c r="D3164" s="12" t="s">
        <v>1372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1499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1499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1499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1499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1499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1500</v>
      </c>
      <c r="B3171" s="12">
        <v>75</v>
      </c>
      <c r="C3171" s="12">
        <v>75</v>
      </c>
      <c r="D3171" s="12" t="s">
        <v>1356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1499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1499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1499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1499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1499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1499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1299</v>
      </c>
    </row>
    <row r="3180" spans="1:14">
      <c r="A3180" s="11" t="s">
        <v>1501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1302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1302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1302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1302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1302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1302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1302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1501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1302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1302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1302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1501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1302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1302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1302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1501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1302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1302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1302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1501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1302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1302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1302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1253</v>
      </c>
    </row>
    <row r="3207" spans="1:14">
      <c r="A3207" s="11" t="s">
        <v>1502</v>
      </c>
    </row>
    <row r="3208" spans="1:14">
      <c r="A3208" s="11" t="s">
        <v>1503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1503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1504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1504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1504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1504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1504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1504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1504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1504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1503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1503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1504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1504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1504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1504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1504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1504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1504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1504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1503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1503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1504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1504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1504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1504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1504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1504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1504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1504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1503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1503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1504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1504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1504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1504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1504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1504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1504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1504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1503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1503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1504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1504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1504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1504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1504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1504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1504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1504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1503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1503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1504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1504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1504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1504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1504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1504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1504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1504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1503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1503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1504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1504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1504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1504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1504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1504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1504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1504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1503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1503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1504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1504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1504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1504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1504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1504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1504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1504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1503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1503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1504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1504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1504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1504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1504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1504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1504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1504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1253</v>
      </c>
    </row>
    <row r="3308" spans="1:14">
      <c r="A3308" s="11" t="s">
        <v>1289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1505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1506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1506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1506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1506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1253</v>
      </c>
    </row>
    <row r="3408" spans="1:14">
      <c r="A3408" s="11" t="s">
        <v>1507</v>
      </c>
    </row>
    <row r="3409" spans="1:14">
      <c r="A3409" s="11" t="s">
        <v>1508</v>
      </c>
    </row>
    <row r="3410" spans="1:14">
      <c r="A3410" s="11" t="s">
        <v>1509</v>
      </c>
    </row>
    <row r="3411" spans="1:14">
      <c r="A3411" s="11" t="s">
        <v>1510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1511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1511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1511</v>
      </c>
      <c r="B3414" s="12">
        <v>220</v>
      </c>
      <c r="C3414" s="12">
        <v>170</v>
      </c>
      <c r="D3414" s="12" t="s">
        <v>1512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1511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1513</v>
      </c>
    </row>
    <row r="3417" spans="1:14">
      <c r="A3417" s="11" t="s">
        <v>1510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1511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1514</v>
      </c>
    </row>
    <row r="3421" spans="1:14">
      <c r="A3421" s="11" t="s">
        <v>1510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1511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1515</v>
      </c>
    </row>
    <row r="3425" spans="1:14">
      <c r="A3425" s="11" t="s">
        <v>1510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1511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1511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1516</v>
      </c>
    </row>
    <row r="3429" spans="1:14">
      <c r="A3429" s="11" t="s">
        <v>1510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1511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1511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1517</v>
      </c>
    </row>
    <row r="3433" spans="1:14">
      <c r="A3433" s="11" t="s">
        <v>1510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1511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1511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1518</v>
      </c>
    </row>
    <row r="3437" spans="1:14">
      <c r="A3437" s="11" t="s">
        <v>1510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1511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1511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1519</v>
      </c>
    </row>
    <row r="3441" spans="1:14">
      <c r="A3441" s="11" t="s">
        <v>1510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1511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1511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1520</v>
      </c>
    </row>
    <row r="3445" spans="1:14">
      <c r="A3445" s="11" t="s">
        <v>1510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1511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1511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1521</v>
      </c>
    </row>
    <row r="3450" spans="1:14">
      <c r="A3450" s="11" t="s">
        <v>1509</v>
      </c>
    </row>
    <row r="3451" spans="1:14">
      <c r="A3451" s="11" t="s">
        <v>1522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1522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1522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1522</v>
      </c>
      <c r="B3454" s="12">
        <v>220</v>
      </c>
      <c r="C3454" s="12">
        <v>170</v>
      </c>
      <c r="D3454" s="12" t="s">
        <v>1512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1522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1522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1513</v>
      </c>
    </row>
    <row r="3458" spans="1:14">
      <c r="A3458" s="11" t="s">
        <v>1522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1522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1522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1522</v>
      </c>
      <c r="B3461" s="12">
        <v>250</v>
      </c>
      <c r="C3461" s="12">
        <v>140</v>
      </c>
      <c r="D3461" s="12" t="s">
        <v>1512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1522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1514</v>
      </c>
    </row>
    <row r="3464" spans="1:14">
      <c r="A3464" s="11" t="s">
        <v>1522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1522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1522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1522</v>
      </c>
      <c r="B3467" s="12">
        <v>160</v>
      </c>
      <c r="C3467" s="12">
        <v>230</v>
      </c>
      <c r="D3467" s="12" t="s">
        <v>1512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1522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1515</v>
      </c>
    </row>
    <row r="3470" spans="1:14">
      <c r="A3470" s="11" t="s">
        <v>1522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1522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1522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1522</v>
      </c>
      <c r="B3473" s="12">
        <v>210</v>
      </c>
      <c r="C3473" s="12">
        <v>85</v>
      </c>
      <c r="D3473" s="12" t="s">
        <v>1512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1522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</row>
    <row r="3476" spans="1:14">
      <c r="A3476" s="11" t="s">
        <v>1522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1522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1522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1522</v>
      </c>
      <c r="B3479" s="12">
        <v>170</v>
      </c>
      <c r="C3479" s="12">
        <v>120</v>
      </c>
      <c r="D3479" s="12" t="s">
        <v>1512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1522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1517</v>
      </c>
    </row>
    <row r="3482" spans="1:14">
      <c r="A3482" s="11" t="s">
        <v>1522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1522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1522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1522</v>
      </c>
      <c r="B3485" s="12">
        <v>130</v>
      </c>
      <c r="C3485" s="12">
        <v>160</v>
      </c>
      <c r="D3485" s="12" t="s">
        <v>1512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1522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</row>
    <row r="3488" spans="1:14">
      <c r="A3488" s="11" t="s">
        <v>1522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1522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1522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1522</v>
      </c>
      <c r="B3491" s="12">
        <v>310</v>
      </c>
      <c r="C3491" s="12">
        <v>190</v>
      </c>
      <c r="D3491" s="12" t="s">
        <v>1512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1522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</row>
    <row r="3494" spans="1:14">
      <c r="A3494" s="11" t="s">
        <v>1522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1522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1522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1522</v>
      </c>
      <c r="B3497" s="12">
        <v>270</v>
      </c>
      <c r="C3497" s="12">
        <v>230</v>
      </c>
      <c r="D3497" s="12" t="s">
        <v>1512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1522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1520</v>
      </c>
    </row>
    <row r="3500" spans="1:14">
      <c r="A3500" s="11" t="s">
        <v>1522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1522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1522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1522</v>
      </c>
      <c r="B3503" s="12">
        <v>230</v>
      </c>
      <c r="C3503" s="12">
        <v>270</v>
      </c>
      <c r="D3503" s="12" t="s">
        <v>1512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1522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1523</v>
      </c>
    </row>
    <row r="3507" spans="1:14">
      <c r="A3507" s="21" t="s">
        <v>1509</v>
      </c>
    </row>
    <row r="3508" spans="1:14">
      <c r="A3508" s="11" t="s">
        <v>1524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1524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1524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1524</v>
      </c>
      <c r="B3511" s="12">
        <v>230</v>
      </c>
      <c r="C3511" s="12">
        <v>170</v>
      </c>
      <c r="D3511" s="12" t="s">
        <v>1512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1524</v>
      </c>
      <c r="B3512" s="12">
        <v>230</v>
      </c>
      <c r="C3512" s="12">
        <v>170</v>
      </c>
      <c r="D3512" s="12" t="s">
        <v>1525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1524</v>
      </c>
      <c r="B3513" s="12">
        <v>230</v>
      </c>
      <c r="C3513" s="12">
        <v>170</v>
      </c>
      <c r="D3513" s="12" t="s">
        <v>1526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1524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1524</v>
      </c>
      <c r="B3515" s="12">
        <v>230</v>
      </c>
      <c r="C3515" s="12">
        <v>170</v>
      </c>
      <c r="D3515" s="12" t="s">
        <v>1527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1524</v>
      </c>
      <c r="B3516" s="12">
        <v>230</v>
      </c>
      <c r="C3516" s="12">
        <v>170</v>
      </c>
      <c r="D3516" s="12" t="s">
        <v>1528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1524</v>
      </c>
      <c r="B3517" s="12">
        <v>230</v>
      </c>
      <c r="C3517" s="12">
        <v>170</v>
      </c>
      <c r="D3517" s="12" t="s">
        <v>1529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1524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1524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1524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1524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1513</v>
      </c>
    </row>
    <row r="3523" spans="1:14">
      <c r="A3523" s="11" t="s">
        <v>1524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1524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1524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1524</v>
      </c>
      <c r="B3526" s="12">
        <v>250</v>
      </c>
      <c r="C3526" s="12">
        <v>150</v>
      </c>
      <c r="D3526" s="12" t="s">
        <v>1512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1524</v>
      </c>
      <c r="B3527" s="12">
        <v>250</v>
      </c>
      <c r="C3527" s="12">
        <v>150</v>
      </c>
      <c r="D3527" s="12" t="s">
        <v>1525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1524</v>
      </c>
      <c r="B3528" s="12">
        <v>250</v>
      </c>
      <c r="C3528" s="12">
        <v>150</v>
      </c>
      <c r="D3528" s="12" t="s">
        <v>1526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1514</v>
      </c>
    </row>
    <row r="3530" spans="1:14">
      <c r="A3530" s="11" t="s">
        <v>1524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1524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1524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1524</v>
      </c>
      <c r="B3533" s="12">
        <v>150</v>
      </c>
      <c r="C3533" s="12">
        <v>240</v>
      </c>
      <c r="D3533" s="12" t="s">
        <v>1512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1524</v>
      </c>
      <c r="B3534" s="12">
        <v>150</v>
      </c>
      <c r="C3534" s="12">
        <v>240</v>
      </c>
      <c r="D3534" s="12" t="s">
        <v>1525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1524</v>
      </c>
      <c r="B3535" s="12">
        <v>150</v>
      </c>
      <c r="C3535" s="12">
        <v>240</v>
      </c>
      <c r="D3535" s="12" t="s">
        <v>1526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1515</v>
      </c>
    </row>
    <row r="3537" spans="1:14">
      <c r="A3537" s="11" t="s">
        <v>1524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1524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1524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1524</v>
      </c>
      <c r="B3540" s="12">
        <v>195</v>
      </c>
      <c r="C3540" s="12">
        <v>85</v>
      </c>
      <c r="D3540" s="12" t="s">
        <v>1512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1524</v>
      </c>
      <c r="B3541" s="12">
        <v>195</v>
      </c>
      <c r="C3541" s="12">
        <v>85</v>
      </c>
      <c r="D3541" s="12" t="s">
        <v>1525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1524</v>
      </c>
      <c r="B3542" s="12">
        <v>195</v>
      </c>
      <c r="C3542" s="12">
        <v>85</v>
      </c>
      <c r="D3542" s="12" t="s">
        <v>1526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1516</v>
      </c>
    </row>
    <row r="3544" spans="1:14">
      <c r="A3544" s="11" t="s">
        <v>1524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1524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1524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1524</v>
      </c>
      <c r="B3547" s="12">
        <v>145</v>
      </c>
      <c r="C3547" s="12">
        <v>135</v>
      </c>
      <c r="D3547" s="12" t="s">
        <v>1512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1524</v>
      </c>
      <c r="B3548" s="12">
        <v>145</v>
      </c>
      <c r="C3548" s="12">
        <v>135</v>
      </c>
      <c r="D3548" s="12" t="s">
        <v>1525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1524</v>
      </c>
      <c r="B3549" s="12">
        <v>145</v>
      </c>
      <c r="C3549" s="12">
        <v>135</v>
      </c>
      <c r="D3549" s="12" t="s">
        <v>1526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1517</v>
      </c>
    </row>
    <row r="3551" spans="1:14">
      <c r="A3551" s="11" t="s">
        <v>1524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1524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1524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1524</v>
      </c>
      <c r="B3554" s="12">
        <v>100</v>
      </c>
      <c r="C3554" s="12">
        <v>180</v>
      </c>
      <c r="D3554" s="12" t="s">
        <v>1512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1524</v>
      </c>
      <c r="B3555" s="12">
        <v>100</v>
      </c>
      <c r="C3555" s="12">
        <v>180</v>
      </c>
      <c r="D3555" s="12" t="s">
        <v>1525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1524</v>
      </c>
      <c r="B3556" s="12">
        <v>100</v>
      </c>
      <c r="C3556" s="12">
        <v>180</v>
      </c>
      <c r="D3556" s="12" t="s">
        <v>1526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1518</v>
      </c>
    </row>
    <row r="3558" spans="1:14">
      <c r="A3558" s="11" t="s">
        <v>1524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1524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1524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1524</v>
      </c>
      <c r="B3561" s="12">
        <v>320</v>
      </c>
      <c r="C3561" s="12">
        <v>205</v>
      </c>
      <c r="D3561" s="12" t="s">
        <v>1512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1524</v>
      </c>
      <c r="B3562" s="12">
        <v>320</v>
      </c>
      <c r="C3562" s="12">
        <v>205</v>
      </c>
      <c r="D3562" s="12" t="s">
        <v>1525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1524</v>
      </c>
      <c r="B3563" s="12">
        <v>320</v>
      </c>
      <c r="C3563" s="12">
        <v>205</v>
      </c>
      <c r="D3563" s="12" t="s">
        <v>1526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1519</v>
      </c>
    </row>
    <row r="3565" spans="1:14">
      <c r="A3565" s="11" t="s">
        <v>1524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1524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1524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1524</v>
      </c>
      <c r="B3568" s="12">
        <v>265</v>
      </c>
      <c r="C3568" s="12">
        <v>260</v>
      </c>
      <c r="D3568" s="12" t="s">
        <v>1512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1524</v>
      </c>
      <c r="B3569" s="12">
        <v>265</v>
      </c>
      <c r="C3569" s="12">
        <v>260</v>
      </c>
      <c r="D3569" s="12" t="s">
        <v>1525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1524</v>
      </c>
      <c r="B3570" s="12">
        <v>265</v>
      </c>
      <c r="C3570" s="12">
        <v>260</v>
      </c>
      <c r="D3570" s="12" t="s">
        <v>1526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1520</v>
      </c>
    </row>
    <row r="3572" spans="1:14">
      <c r="A3572" s="11" t="s">
        <v>1524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1524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1524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1524</v>
      </c>
      <c r="B3575" s="12">
        <v>220</v>
      </c>
      <c r="C3575" s="12">
        <v>300</v>
      </c>
      <c r="D3575" s="12" t="s">
        <v>1512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1524</v>
      </c>
      <c r="B3576" s="12">
        <v>220</v>
      </c>
      <c r="C3576" s="12">
        <v>300</v>
      </c>
      <c r="D3576" s="12" t="s">
        <v>1525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1524</v>
      </c>
      <c r="B3577" s="12">
        <v>220</v>
      </c>
      <c r="C3577" s="12">
        <v>300</v>
      </c>
      <c r="D3577" s="12" t="s">
        <v>1526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1530</v>
      </c>
    </row>
    <row r="3580" spans="1:14">
      <c r="A3580" s="21" t="s">
        <v>1509</v>
      </c>
    </row>
    <row r="3581" spans="1:14">
      <c r="A3581" s="11" t="s">
        <v>1531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1531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1531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1531</v>
      </c>
      <c r="B3584" s="12">
        <v>230</v>
      </c>
      <c r="C3584" s="12">
        <v>170</v>
      </c>
      <c r="D3584" s="12" t="s">
        <v>1512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1531</v>
      </c>
      <c r="B3585" s="12">
        <v>230</v>
      </c>
      <c r="C3585" s="12">
        <v>170</v>
      </c>
      <c r="D3585" s="12" t="s">
        <v>1525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1531</v>
      </c>
      <c r="B3586" s="12">
        <v>230</v>
      </c>
      <c r="C3586" s="12">
        <v>170</v>
      </c>
      <c r="D3586" s="12" t="s">
        <v>1526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1531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1531</v>
      </c>
      <c r="B3588" s="12">
        <v>230</v>
      </c>
      <c r="C3588" s="12">
        <v>170</v>
      </c>
      <c r="D3588" s="12" t="s">
        <v>1527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1531</v>
      </c>
      <c r="B3589" s="12">
        <v>230</v>
      </c>
      <c r="C3589" s="12">
        <v>170</v>
      </c>
      <c r="D3589" s="12" t="s">
        <v>1528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1531</v>
      </c>
      <c r="B3590" s="12">
        <v>230</v>
      </c>
      <c r="C3590" s="12">
        <v>170</v>
      </c>
      <c r="D3590" s="12" t="s">
        <v>1529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1531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1531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1531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1531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1531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1513</v>
      </c>
    </row>
    <row r="3597" spans="1:14">
      <c r="A3597" s="11" t="s">
        <v>1531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1531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1531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1531</v>
      </c>
      <c r="B3600" s="12">
        <v>250</v>
      </c>
      <c r="C3600" s="12">
        <v>150</v>
      </c>
      <c r="D3600" s="12" t="s">
        <v>1512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1531</v>
      </c>
      <c r="B3601" s="12">
        <v>250</v>
      </c>
      <c r="C3601" s="12">
        <v>150</v>
      </c>
      <c r="D3601" s="12" t="s">
        <v>1525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1531</v>
      </c>
      <c r="B3602" s="12">
        <v>250</v>
      </c>
      <c r="C3602" s="12">
        <v>150</v>
      </c>
      <c r="D3602" s="12" t="s">
        <v>1526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1514</v>
      </c>
    </row>
    <row r="3604" spans="1:14">
      <c r="A3604" s="11" t="s">
        <v>1531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1531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1531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1531</v>
      </c>
      <c r="B3607" s="12">
        <v>150</v>
      </c>
      <c r="C3607" s="12">
        <v>240</v>
      </c>
      <c r="D3607" s="12" t="s">
        <v>1512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1531</v>
      </c>
      <c r="B3608" s="12">
        <v>150</v>
      </c>
      <c r="C3608" s="12">
        <v>240</v>
      </c>
      <c r="D3608" s="12" t="s">
        <v>1525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1531</v>
      </c>
      <c r="B3609" s="12">
        <v>150</v>
      </c>
      <c r="C3609" s="12">
        <v>240</v>
      </c>
      <c r="D3609" s="12" t="s">
        <v>1526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1515</v>
      </c>
    </row>
    <row r="3611" spans="1:14">
      <c r="A3611" s="11" t="s">
        <v>1531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1531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1531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1531</v>
      </c>
      <c r="B3614" s="12">
        <v>195</v>
      </c>
      <c r="C3614" s="12">
        <v>85</v>
      </c>
      <c r="D3614" s="12" t="s">
        <v>1512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1531</v>
      </c>
      <c r="B3615" s="12">
        <v>195</v>
      </c>
      <c r="C3615" s="12">
        <v>85</v>
      </c>
      <c r="D3615" s="12" t="s">
        <v>1525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1531</v>
      </c>
      <c r="B3616" s="12">
        <v>195</v>
      </c>
      <c r="C3616" s="12">
        <v>85</v>
      </c>
      <c r="D3616" s="12" t="s">
        <v>1526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1516</v>
      </c>
    </row>
    <row r="3618" spans="1:14">
      <c r="A3618" s="11" t="s">
        <v>1531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1531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1531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1531</v>
      </c>
      <c r="B3621" s="12">
        <v>145</v>
      </c>
      <c r="C3621" s="12">
        <v>135</v>
      </c>
      <c r="D3621" s="12" t="s">
        <v>1512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1531</v>
      </c>
      <c r="B3622" s="12">
        <v>145</v>
      </c>
      <c r="C3622" s="12">
        <v>135</v>
      </c>
      <c r="D3622" s="12" t="s">
        <v>1525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1531</v>
      </c>
      <c r="B3623" s="12">
        <v>145</v>
      </c>
      <c r="C3623" s="12">
        <v>135</v>
      </c>
      <c r="D3623" s="12" t="s">
        <v>1526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1517</v>
      </c>
    </row>
    <row r="3625" spans="1:14">
      <c r="A3625" s="11" t="s">
        <v>1531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1531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1531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1531</v>
      </c>
      <c r="B3628" s="12">
        <v>100</v>
      </c>
      <c r="C3628" s="12">
        <v>180</v>
      </c>
      <c r="D3628" s="12" t="s">
        <v>1512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1531</v>
      </c>
      <c r="B3629" s="12">
        <v>100</v>
      </c>
      <c r="C3629" s="12">
        <v>180</v>
      </c>
      <c r="D3629" s="12" t="s">
        <v>1525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1531</v>
      </c>
      <c r="B3630" s="12">
        <v>100</v>
      </c>
      <c r="C3630" s="12">
        <v>180</v>
      </c>
      <c r="D3630" s="12" t="s">
        <v>1526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1518</v>
      </c>
    </row>
    <row r="3632" spans="1:14">
      <c r="A3632" s="11" t="s">
        <v>1531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1531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1531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1531</v>
      </c>
      <c r="B3635" s="12">
        <v>320</v>
      </c>
      <c r="C3635" s="12">
        <v>205</v>
      </c>
      <c r="D3635" s="12" t="s">
        <v>1512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1531</v>
      </c>
      <c r="B3636" s="12">
        <v>320</v>
      </c>
      <c r="C3636" s="12">
        <v>205</v>
      </c>
      <c r="D3636" s="12" t="s">
        <v>1525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1531</v>
      </c>
      <c r="B3637" s="12">
        <v>320</v>
      </c>
      <c r="C3637" s="12">
        <v>205</v>
      </c>
      <c r="D3637" s="12" t="s">
        <v>1526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1519</v>
      </c>
    </row>
    <row r="3639" spans="1:14">
      <c r="A3639" s="11" t="s">
        <v>1531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1531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1531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1531</v>
      </c>
      <c r="B3642" s="12">
        <v>265</v>
      </c>
      <c r="C3642" s="12">
        <v>260</v>
      </c>
      <c r="D3642" s="12" t="s">
        <v>1512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1531</v>
      </c>
      <c r="B3643" s="12">
        <v>265</v>
      </c>
      <c r="C3643" s="12">
        <v>260</v>
      </c>
      <c r="D3643" s="12" t="s">
        <v>1525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1531</v>
      </c>
      <c r="B3644" s="12">
        <v>265</v>
      </c>
      <c r="C3644" s="12">
        <v>260</v>
      </c>
      <c r="D3644" s="12" t="s">
        <v>1526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1520</v>
      </c>
    </row>
    <row r="3646" spans="1:14">
      <c r="A3646" s="11" t="s">
        <v>1531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1531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1531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1531</v>
      </c>
      <c r="B3649" s="12">
        <v>220</v>
      </c>
      <c r="C3649" s="12">
        <v>300</v>
      </c>
      <c r="D3649" s="12" t="s">
        <v>1512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1531</v>
      </c>
      <c r="B3650" s="12">
        <v>220</v>
      </c>
      <c r="C3650" s="12">
        <v>300</v>
      </c>
      <c r="D3650" s="12" t="s">
        <v>1525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1531</v>
      </c>
      <c r="B3651" s="12">
        <v>220</v>
      </c>
      <c r="C3651" s="12">
        <v>300</v>
      </c>
      <c r="D3651" s="12" t="s">
        <v>1526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1532</v>
      </c>
    </row>
    <row r="3654" spans="1:14">
      <c r="A3654" s="11" t="s">
        <v>1533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1533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1534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1533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1533</v>
      </c>
      <c r="B3658" s="12">
        <v>100</v>
      </c>
      <c r="C3658" s="12">
        <v>100</v>
      </c>
      <c r="D3658" s="12" t="s">
        <v>1526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1533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1533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1534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1533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1533</v>
      </c>
      <c r="B3663" s="12">
        <v>100</v>
      </c>
      <c r="C3663" s="12">
        <v>100</v>
      </c>
      <c r="D3663" s="12" t="s">
        <v>1526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1533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1533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1533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1533</v>
      </c>
      <c r="B3667" s="18">
        <v>100</v>
      </c>
      <c r="C3667" s="18">
        <v>100</v>
      </c>
      <c r="D3667" s="18" t="s">
        <v>1535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1533</v>
      </c>
      <c r="B3668" s="18">
        <v>100</v>
      </c>
      <c r="C3668" s="18">
        <v>100</v>
      </c>
      <c r="D3668" s="18" t="s">
        <v>1536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1533</v>
      </c>
      <c r="B3669" s="18">
        <v>100</v>
      </c>
      <c r="C3669" s="18">
        <v>100</v>
      </c>
      <c r="D3669" s="18" t="s">
        <v>1537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1533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1533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1534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1533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1533</v>
      </c>
      <c r="B3674" s="12">
        <v>65</v>
      </c>
      <c r="C3674" s="12">
        <v>130</v>
      </c>
      <c r="D3674" s="12" t="s">
        <v>1526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1533</v>
      </c>
      <c r="B3675" s="18">
        <v>65</v>
      </c>
      <c r="C3675" s="18">
        <v>130</v>
      </c>
      <c r="D3675" s="18" t="s">
        <v>1535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1533</v>
      </c>
      <c r="B3676" s="18">
        <v>65</v>
      </c>
      <c r="C3676" s="18">
        <v>130</v>
      </c>
      <c r="D3676" s="18" t="s">
        <v>1536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1533</v>
      </c>
      <c r="B3677" s="18">
        <v>65</v>
      </c>
      <c r="C3677" s="18">
        <v>130</v>
      </c>
      <c r="D3677" s="18" t="s">
        <v>1537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1533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1533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1534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1533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1533</v>
      </c>
      <c r="B3682" s="12">
        <v>135</v>
      </c>
      <c r="C3682" s="12">
        <v>127</v>
      </c>
      <c r="D3682" s="12" t="s">
        <v>1526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1533</v>
      </c>
      <c r="B3683" s="18">
        <v>135</v>
      </c>
      <c r="C3683" s="18">
        <v>127</v>
      </c>
      <c r="D3683" s="18" t="s">
        <v>1535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1533</v>
      </c>
      <c r="B3684" s="18">
        <v>135</v>
      </c>
      <c r="C3684" s="18">
        <v>127</v>
      </c>
      <c r="D3684" s="18" t="s">
        <v>1536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1533</v>
      </c>
      <c r="B3685" s="18">
        <v>135</v>
      </c>
      <c r="C3685" s="18">
        <v>127</v>
      </c>
      <c r="D3685" s="18" t="s">
        <v>1537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1533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1533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1534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1533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1533</v>
      </c>
      <c r="B3690" s="12">
        <v>130</v>
      </c>
      <c r="C3690" s="12">
        <v>65</v>
      </c>
      <c r="D3690" s="12" t="s">
        <v>1526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1533</v>
      </c>
      <c r="B3691" s="18">
        <v>130</v>
      </c>
      <c r="C3691" s="18">
        <v>65</v>
      </c>
      <c r="D3691" s="18" t="s">
        <v>1535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1533</v>
      </c>
      <c r="B3692" s="18">
        <v>130</v>
      </c>
      <c r="C3692" s="18">
        <v>65</v>
      </c>
      <c r="D3692" s="18" t="s">
        <v>1536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1533</v>
      </c>
      <c r="B3693" s="18">
        <v>130</v>
      </c>
      <c r="C3693" s="18">
        <v>65</v>
      </c>
      <c r="D3693" s="18" t="s">
        <v>1537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1533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1533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1534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1533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1533</v>
      </c>
      <c r="B3698" s="12">
        <v>70</v>
      </c>
      <c r="C3698" s="12">
        <v>65</v>
      </c>
      <c r="D3698" s="12" t="s">
        <v>1526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1533</v>
      </c>
      <c r="B3699" s="18">
        <v>70</v>
      </c>
      <c r="C3699" s="18">
        <v>65</v>
      </c>
      <c r="D3699" s="18" t="s">
        <v>1535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1533</v>
      </c>
      <c r="B3700" s="18">
        <v>70</v>
      </c>
      <c r="C3700" s="18">
        <v>65</v>
      </c>
      <c r="D3700" s="18" t="s">
        <v>1536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1533</v>
      </c>
      <c r="B3701" s="18">
        <v>70</v>
      </c>
      <c r="C3701" s="18">
        <v>65</v>
      </c>
      <c r="D3701" s="18" t="s">
        <v>1537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1533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1533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1533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1533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1533</v>
      </c>
      <c r="B3706" s="12">
        <v>154</v>
      </c>
      <c r="C3706" s="12">
        <v>172</v>
      </c>
      <c r="D3706" s="12" t="s">
        <v>1526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1533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1533</v>
      </c>
      <c r="B3708" s="18">
        <v>154</v>
      </c>
      <c r="C3708" s="18">
        <v>172</v>
      </c>
      <c r="D3708" s="18" t="s">
        <v>1538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1533</v>
      </c>
      <c r="B3709" s="18">
        <v>154</v>
      </c>
      <c r="C3709" s="18">
        <v>172</v>
      </c>
      <c r="D3709" s="18" t="s">
        <v>1539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1540</v>
      </c>
    </row>
    <row r="3712" spans="1:14">
      <c r="A3712" s="11" t="s">
        <v>1541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1541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1541</v>
      </c>
      <c r="B3714" s="12">
        <v>11</v>
      </c>
      <c r="C3714" s="12">
        <v>13</v>
      </c>
      <c r="D3714" s="12" t="s">
        <v>1526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1541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1541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1541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1541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1541</v>
      </c>
      <c r="B3719" s="12">
        <v>37</v>
      </c>
      <c r="C3719" s="12">
        <v>13</v>
      </c>
      <c r="D3719" s="12" t="s">
        <v>1526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1541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1541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1541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1541</v>
      </c>
      <c r="B3723" s="12">
        <v>63</v>
      </c>
      <c r="C3723" s="12">
        <v>13</v>
      </c>
      <c r="D3723" s="12" t="s">
        <v>1526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1541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1541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1541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1541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1541</v>
      </c>
      <c r="B3728" s="12">
        <v>88</v>
      </c>
      <c r="C3728" s="12">
        <v>14</v>
      </c>
      <c r="D3728" s="12" t="s">
        <v>1526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1541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1541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1541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1541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1541</v>
      </c>
      <c r="B3733" s="12">
        <v>11</v>
      </c>
      <c r="C3733" s="12">
        <v>41</v>
      </c>
      <c r="D3733" s="12" t="s">
        <v>1526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1541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1541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1541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1541</v>
      </c>
      <c r="B3737" s="12">
        <v>37</v>
      </c>
      <c r="C3737" s="12">
        <v>41</v>
      </c>
      <c r="D3737" s="12" t="s">
        <v>1526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1541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1541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1541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1541</v>
      </c>
      <c r="B3741" s="12">
        <v>37</v>
      </c>
      <c r="C3741" s="12">
        <v>41</v>
      </c>
      <c r="D3741" s="12" t="s">
        <v>1526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1541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1541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1541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1541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1541</v>
      </c>
      <c r="B3746" s="12">
        <v>63</v>
      </c>
      <c r="C3746" s="12">
        <v>41</v>
      </c>
      <c r="D3746" s="12" t="s">
        <v>1526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1541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1541</v>
      </c>
      <c r="B3748" s="12">
        <v>89</v>
      </c>
      <c r="C3748" s="12">
        <v>41</v>
      </c>
      <c r="D3748" s="12" t="s">
        <v>1526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1541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1541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1541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1541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1541</v>
      </c>
      <c r="B3753" s="12">
        <v>12</v>
      </c>
      <c r="C3753" s="12">
        <v>74</v>
      </c>
      <c r="D3753" s="12" t="s">
        <v>1526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1541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1541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1541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1541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1541</v>
      </c>
      <c r="B3758" s="12">
        <v>37</v>
      </c>
      <c r="C3758" s="12">
        <v>73</v>
      </c>
      <c r="D3758" s="12" t="s">
        <v>1526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1541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1541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1541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1541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1541</v>
      </c>
      <c r="B3763" s="12">
        <v>63</v>
      </c>
      <c r="C3763" s="12">
        <v>73</v>
      </c>
      <c r="D3763" s="12" t="s">
        <v>1526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1541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1541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1541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1541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1541</v>
      </c>
      <c r="B3768" s="12">
        <v>87</v>
      </c>
      <c r="C3768" s="12">
        <v>73</v>
      </c>
      <c r="D3768" s="12" t="s">
        <v>1526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1541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1541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1541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1541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1541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1541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1542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1542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1542</v>
      </c>
      <c r="B3778" s="12">
        <v>11</v>
      </c>
      <c r="C3778" s="12">
        <v>13</v>
      </c>
      <c r="D3778" s="12" t="s">
        <v>1526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1542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1542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1542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1542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1542</v>
      </c>
      <c r="B3783" s="12">
        <v>37</v>
      </c>
      <c r="C3783" s="12">
        <v>13</v>
      </c>
      <c r="D3783" s="12" t="s">
        <v>1526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1542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1542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1542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1542</v>
      </c>
      <c r="B3787" s="12">
        <v>63</v>
      </c>
      <c r="C3787" s="12">
        <v>13</v>
      </c>
      <c r="D3787" s="12" t="s">
        <v>1526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1542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1542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1542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1542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1542</v>
      </c>
      <c r="B3792" s="12">
        <v>88</v>
      </c>
      <c r="C3792" s="12">
        <v>14</v>
      </c>
      <c r="D3792" s="12" t="s">
        <v>1526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1542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1542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1542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1542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1542</v>
      </c>
      <c r="B3797" s="12">
        <v>11</v>
      </c>
      <c r="C3797" s="12">
        <v>41</v>
      </c>
      <c r="D3797" s="12" t="s">
        <v>1526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1542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1542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1542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1542</v>
      </c>
      <c r="B3801" s="12">
        <v>37</v>
      </c>
      <c r="C3801" s="12">
        <v>41</v>
      </c>
      <c r="D3801" s="12" t="s">
        <v>1526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1542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1542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1542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1542</v>
      </c>
      <c r="B3805" s="12">
        <v>37</v>
      </c>
      <c r="C3805" s="12">
        <v>41</v>
      </c>
      <c r="D3805" s="12" t="s">
        <v>1526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1542</v>
      </c>
      <c r="B3806" s="12">
        <v>63</v>
      </c>
      <c r="C3806" s="12">
        <v>41</v>
      </c>
      <c r="D3806" s="12" t="s">
        <v>1526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1542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1542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1542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1542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1542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1542</v>
      </c>
      <c r="B3812" s="12">
        <v>89</v>
      </c>
      <c r="C3812" s="12">
        <v>41</v>
      </c>
      <c r="D3812" s="12" t="s">
        <v>1526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1542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1542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1542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1542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1542</v>
      </c>
      <c r="B3817" s="12">
        <v>12</v>
      </c>
      <c r="C3817" s="12">
        <v>74</v>
      </c>
      <c r="D3817" s="12" t="s">
        <v>1526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1542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1542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1542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1542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1542</v>
      </c>
      <c r="B3822" s="12">
        <v>37</v>
      </c>
      <c r="C3822" s="12">
        <v>73</v>
      </c>
      <c r="D3822" s="12" t="s">
        <v>1526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1542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1542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1542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1542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1542</v>
      </c>
      <c r="B3827" s="12">
        <v>63</v>
      </c>
      <c r="C3827" s="12">
        <v>73</v>
      </c>
      <c r="D3827" s="12" t="s">
        <v>1526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1542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1542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1542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1542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1542</v>
      </c>
      <c r="B3832" s="12">
        <v>87</v>
      </c>
      <c r="C3832" s="12">
        <v>73</v>
      </c>
      <c r="D3832" s="12" t="s">
        <v>1526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1542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1542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1542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1542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1542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1542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1543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1543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1543</v>
      </c>
      <c r="B3842" s="12">
        <v>11</v>
      </c>
      <c r="C3842" s="12">
        <v>13</v>
      </c>
      <c r="D3842" s="12" t="s">
        <v>1526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1543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1543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1543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1543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1543</v>
      </c>
      <c r="B3847" s="12">
        <v>37</v>
      </c>
      <c r="C3847" s="12">
        <v>13</v>
      </c>
      <c r="D3847" s="12" t="s">
        <v>1526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1543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1543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1543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1543</v>
      </c>
      <c r="B3851" s="12">
        <v>63</v>
      </c>
      <c r="C3851" s="12">
        <v>13</v>
      </c>
      <c r="D3851" s="12" t="s">
        <v>1526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1543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1543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1543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1543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1543</v>
      </c>
      <c r="B3856" s="12">
        <v>88</v>
      </c>
      <c r="C3856" s="12">
        <v>14</v>
      </c>
      <c r="D3856" s="12" t="s">
        <v>1526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1543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1543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1543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1543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1543</v>
      </c>
      <c r="B3861" s="12">
        <v>11</v>
      </c>
      <c r="C3861" s="12">
        <v>41</v>
      </c>
      <c r="D3861" s="12" t="s">
        <v>1526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1543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1543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1543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1543</v>
      </c>
      <c r="B3865" s="12">
        <v>37</v>
      </c>
      <c r="C3865" s="12">
        <v>41</v>
      </c>
      <c r="D3865" s="12" t="s">
        <v>1526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1543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1543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1543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1543</v>
      </c>
      <c r="B3869" s="12">
        <v>37</v>
      </c>
      <c r="C3869" s="12">
        <v>41</v>
      </c>
      <c r="D3869" s="12" t="s">
        <v>1526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1543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1543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1543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1543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1543</v>
      </c>
      <c r="B3874" s="12">
        <v>63</v>
      </c>
      <c r="C3874" s="12">
        <v>41</v>
      </c>
      <c r="D3874" s="12" t="s">
        <v>1526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1543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1543</v>
      </c>
      <c r="B3876" s="12">
        <v>89</v>
      </c>
      <c r="C3876" s="12">
        <v>41</v>
      </c>
      <c r="D3876" s="12" t="s">
        <v>1526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1543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1543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1543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1543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1543</v>
      </c>
      <c r="B3881" s="12">
        <v>12</v>
      </c>
      <c r="C3881" s="12">
        <v>74</v>
      </c>
      <c r="D3881" s="12" t="s">
        <v>1526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1543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1543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1543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1543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1543</v>
      </c>
      <c r="B3886" s="12">
        <v>37</v>
      </c>
      <c r="C3886" s="12">
        <v>73</v>
      </c>
      <c r="D3886" s="12" t="s">
        <v>1526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1543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1543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1543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1543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1543</v>
      </c>
      <c r="B3891" s="12">
        <v>63</v>
      </c>
      <c r="C3891" s="12">
        <v>73</v>
      </c>
      <c r="D3891" s="12" t="s">
        <v>1526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1543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1543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1543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1543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1543</v>
      </c>
      <c r="B3896" s="12">
        <v>87</v>
      </c>
      <c r="C3896" s="12">
        <v>73</v>
      </c>
      <c r="D3896" s="12" t="s">
        <v>1526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1543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1543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1543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1543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1543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1543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1544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1544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1544</v>
      </c>
      <c r="B3906" s="12">
        <v>11</v>
      </c>
      <c r="C3906" s="12">
        <v>13</v>
      </c>
      <c r="D3906" s="12" t="s">
        <v>1526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1544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1544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1544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1544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1544</v>
      </c>
      <c r="B3911" s="12">
        <v>37</v>
      </c>
      <c r="C3911" s="12">
        <v>13</v>
      </c>
      <c r="D3911" s="12" t="s">
        <v>1526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1544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1544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1544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1544</v>
      </c>
      <c r="B3915" s="12">
        <v>63</v>
      </c>
      <c r="C3915" s="12">
        <v>13</v>
      </c>
      <c r="D3915" s="12" t="s">
        <v>1526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1544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1544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1544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1544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1544</v>
      </c>
      <c r="B3920" s="12">
        <v>88</v>
      </c>
      <c r="C3920" s="12">
        <v>14</v>
      </c>
      <c r="D3920" s="12" t="s">
        <v>1526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1544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1544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1544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1544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1544</v>
      </c>
      <c r="B3925" s="12">
        <v>11</v>
      </c>
      <c r="C3925" s="12">
        <v>41</v>
      </c>
      <c r="D3925" s="12" t="s">
        <v>1526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1544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1544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1544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1544</v>
      </c>
      <c r="B3929" s="12">
        <v>37</v>
      </c>
      <c r="C3929" s="12">
        <v>41</v>
      </c>
      <c r="D3929" s="12" t="s">
        <v>1526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1544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1544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1544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1544</v>
      </c>
      <c r="B3933" s="12">
        <v>37</v>
      </c>
      <c r="C3933" s="12">
        <v>41</v>
      </c>
      <c r="D3933" s="12" t="s">
        <v>1526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1544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1544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1544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1544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1544</v>
      </c>
      <c r="B3938" s="12">
        <v>63</v>
      </c>
      <c r="C3938" s="12">
        <v>41</v>
      </c>
      <c r="D3938" s="12" t="s">
        <v>1526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1544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1544</v>
      </c>
      <c r="B3940" s="12">
        <v>89</v>
      </c>
      <c r="C3940" s="12">
        <v>41</v>
      </c>
      <c r="D3940" s="12" t="s">
        <v>1526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1544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1544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1544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1544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1544</v>
      </c>
      <c r="B3945" s="12">
        <v>12</v>
      </c>
      <c r="C3945" s="12">
        <v>74</v>
      </c>
      <c r="D3945" s="12" t="s">
        <v>1526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1544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1544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1544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1544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1544</v>
      </c>
      <c r="B3950" s="12">
        <v>37</v>
      </c>
      <c r="C3950" s="12">
        <v>73</v>
      </c>
      <c r="D3950" s="12" t="s">
        <v>1526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1544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1544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1544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1544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1544</v>
      </c>
      <c r="B3955" s="12">
        <v>63</v>
      </c>
      <c r="C3955" s="12">
        <v>73</v>
      </c>
      <c r="D3955" s="12" t="s">
        <v>1526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1544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1544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1544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1544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1544</v>
      </c>
      <c r="B3960" s="12">
        <v>87</v>
      </c>
      <c r="C3960" s="12">
        <v>73</v>
      </c>
      <c r="D3960" s="12" t="s">
        <v>1526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1544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1544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1544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1544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1544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1544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1545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1545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1545</v>
      </c>
      <c r="B3970" s="12">
        <v>11</v>
      </c>
      <c r="C3970" s="12">
        <v>13</v>
      </c>
      <c r="D3970" s="12" t="s">
        <v>1526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1545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1545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1545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1545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1545</v>
      </c>
      <c r="B3975" s="12">
        <v>37</v>
      </c>
      <c r="C3975" s="12">
        <v>13</v>
      </c>
      <c r="D3975" s="12" t="s">
        <v>1526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1545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1545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1545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1545</v>
      </c>
      <c r="B3979" s="12">
        <v>63</v>
      </c>
      <c r="C3979" s="12">
        <v>13</v>
      </c>
      <c r="D3979" s="12" t="s">
        <v>1526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1545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1545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1545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1545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1545</v>
      </c>
      <c r="B3984" s="12">
        <v>88</v>
      </c>
      <c r="C3984" s="12">
        <v>14</v>
      </c>
      <c r="D3984" s="12" t="s">
        <v>1526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1545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1545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1545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1545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1545</v>
      </c>
      <c r="B3989" s="12">
        <v>11</v>
      </c>
      <c r="C3989" s="12">
        <v>41</v>
      </c>
      <c r="D3989" s="12" t="s">
        <v>1526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1545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1545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1545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1545</v>
      </c>
      <c r="B3993" s="12">
        <v>37</v>
      </c>
      <c r="C3993" s="12">
        <v>41</v>
      </c>
      <c r="D3993" s="12" t="s">
        <v>1526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1545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1545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1545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1545</v>
      </c>
      <c r="B3997" s="12">
        <v>37</v>
      </c>
      <c r="C3997" s="12">
        <v>41</v>
      </c>
      <c r="D3997" s="12" t="s">
        <v>1526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1545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1545</v>
      </c>
      <c r="B3999" s="12">
        <v>63</v>
      </c>
      <c r="C3999" s="12">
        <v>41</v>
      </c>
      <c r="D3999" s="12" t="s">
        <v>1526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1545</v>
      </c>
      <c r="B4000" s="12">
        <v>89</v>
      </c>
      <c r="C4000" s="12">
        <v>41</v>
      </c>
      <c r="D4000" s="12" t="s">
        <v>1526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1545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1545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1545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1545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1545</v>
      </c>
      <c r="B4005" s="12">
        <v>12</v>
      </c>
      <c r="C4005" s="12">
        <v>74</v>
      </c>
      <c r="D4005" s="12" t="s">
        <v>1526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1545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1545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1545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1545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1545</v>
      </c>
      <c r="B4010" s="12">
        <v>37</v>
      </c>
      <c r="C4010" s="12">
        <v>73</v>
      </c>
      <c r="D4010" s="12" t="s">
        <v>1526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1545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1545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1545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1545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1545</v>
      </c>
      <c r="B4015" s="12">
        <v>63</v>
      </c>
      <c r="C4015" s="12">
        <v>73</v>
      </c>
      <c r="D4015" s="12" t="s">
        <v>1526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1545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1545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1545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1545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1545</v>
      </c>
      <c r="B4020" s="12">
        <v>87</v>
      </c>
      <c r="C4020" s="12">
        <v>73</v>
      </c>
      <c r="D4020" s="12" t="s">
        <v>1526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1545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1545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1545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1545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1545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1545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1546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1546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1546</v>
      </c>
      <c r="B4030" s="12">
        <v>11</v>
      </c>
      <c r="C4030" s="12">
        <v>13</v>
      </c>
      <c r="D4030" s="12" t="s">
        <v>1526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1546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1546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1546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1546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1546</v>
      </c>
      <c r="B4035" s="12">
        <v>37</v>
      </c>
      <c r="C4035" s="12">
        <v>13</v>
      </c>
      <c r="D4035" s="12" t="s">
        <v>1526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1546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1546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1546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1546</v>
      </c>
      <c r="B4039" s="12">
        <v>63</v>
      </c>
      <c r="C4039" s="12">
        <v>13</v>
      </c>
      <c r="D4039" s="12" t="s">
        <v>1526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1546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1546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1546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1546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1546</v>
      </c>
      <c r="B4044" s="12">
        <v>88</v>
      </c>
      <c r="C4044" s="12">
        <v>14</v>
      </c>
      <c r="D4044" s="12" t="s">
        <v>1526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1546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1546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1546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1546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1546</v>
      </c>
      <c r="B4049" s="12">
        <v>11</v>
      </c>
      <c r="C4049" s="12">
        <v>41</v>
      </c>
      <c r="D4049" s="12" t="s">
        <v>1526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1546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1546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1546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1546</v>
      </c>
      <c r="B4053" s="12">
        <v>37</v>
      </c>
      <c r="C4053" s="12">
        <v>41</v>
      </c>
      <c r="D4053" s="12" t="s">
        <v>1526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1546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1546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1546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1546</v>
      </c>
      <c r="B4057" s="12">
        <v>37</v>
      </c>
      <c r="C4057" s="12">
        <v>41</v>
      </c>
      <c r="D4057" s="12" t="s">
        <v>1526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1546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1546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1546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1546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1546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1546</v>
      </c>
      <c r="B4063" s="12">
        <v>63</v>
      </c>
      <c r="C4063" s="12">
        <v>41</v>
      </c>
      <c r="D4063" s="12" t="s">
        <v>1526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1546</v>
      </c>
      <c r="B4064" s="12">
        <v>89</v>
      </c>
      <c r="C4064" s="12">
        <v>41</v>
      </c>
      <c r="D4064" s="12" t="s">
        <v>1526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1546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1546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1546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1546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1546</v>
      </c>
      <c r="B4069" s="12">
        <v>12</v>
      </c>
      <c r="C4069" s="12">
        <v>74</v>
      </c>
      <c r="D4069" s="12" t="s">
        <v>1526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1546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1546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1546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1546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1546</v>
      </c>
      <c r="B4074" s="12">
        <v>37</v>
      </c>
      <c r="C4074" s="12">
        <v>73</v>
      </c>
      <c r="D4074" s="12" t="s">
        <v>1526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1546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1546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1546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1546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1546</v>
      </c>
      <c r="B4079" s="12">
        <v>63</v>
      </c>
      <c r="C4079" s="12">
        <v>73</v>
      </c>
      <c r="D4079" s="12" t="s">
        <v>1526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1546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1546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1546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1546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1546</v>
      </c>
      <c r="B4084" s="12">
        <v>87</v>
      </c>
      <c r="C4084" s="12">
        <v>73</v>
      </c>
      <c r="D4084" s="12" t="s">
        <v>1526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1546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1546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1546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1546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1546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1546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1547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1547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1547</v>
      </c>
      <c r="B4094" s="12">
        <v>11</v>
      </c>
      <c r="C4094" s="12">
        <v>13</v>
      </c>
      <c r="D4094" s="12" t="s">
        <v>1526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1547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1547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1547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1547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1547</v>
      </c>
      <c r="B4099" s="12">
        <v>37</v>
      </c>
      <c r="C4099" s="12">
        <v>13</v>
      </c>
      <c r="D4099" s="12" t="s">
        <v>1526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1547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1547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1547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1547</v>
      </c>
      <c r="B4103" s="12">
        <v>63</v>
      </c>
      <c r="C4103" s="12">
        <v>13</v>
      </c>
      <c r="D4103" s="12" t="s">
        <v>1526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1547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1547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1547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1547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1547</v>
      </c>
      <c r="B4108" s="12">
        <v>88</v>
      </c>
      <c r="C4108" s="12">
        <v>14</v>
      </c>
      <c r="D4108" s="12" t="s">
        <v>1526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1547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1547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1547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1547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1547</v>
      </c>
      <c r="B4113" s="12">
        <v>11</v>
      </c>
      <c r="C4113" s="12">
        <v>41</v>
      </c>
      <c r="D4113" s="12" t="s">
        <v>1526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1547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1547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1547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1547</v>
      </c>
      <c r="B4117" s="12">
        <v>37</v>
      </c>
      <c r="C4117" s="12">
        <v>41</v>
      </c>
      <c r="D4117" s="12" t="s">
        <v>1526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1547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1547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1547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1547</v>
      </c>
      <c r="B4121" s="12">
        <v>37</v>
      </c>
      <c r="C4121" s="12">
        <v>41</v>
      </c>
      <c r="D4121" s="12" t="s">
        <v>1526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1547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1547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1547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1547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1547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1547</v>
      </c>
      <c r="B4127" s="12">
        <v>63</v>
      </c>
      <c r="C4127" s="12">
        <v>41</v>
      </c>
      <c r="D4127" s="12" t="s">
        <v>1526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1547</v>
      </c>
      <c r="B4128" s="12">
        <v>89</v>
      </c>
      <c r="C4128" s="12">
        <v>41</v>
      </c>
      <c r="D4128" s="12" t="s">
        <v>1526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1547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1547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1547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1547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1547</v>
      </c>
      <c r="B4133" s="12">
        <v>12</v>
      </c>
      <c r="C4133" s="12">
        <v>74</v>
      </c>
      <c r="D4133" s="12" t="s">
        <v>1526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1547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1547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1547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1547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1547</v>
      </c>
      <c r="B4138" s="12">
        <v>37</v>
      </c>
      <c r="C4138" s="12">
        <v>73</v>
      </c>
      <c r="D4138" s="12" t="s">
        <v>1526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1547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1547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1547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1547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1547</v>
      </c>
      <c r="B4143" s="12">
        <v>63</v>
      </c>
      <c r="C4143" s="12">
        <v>73</v>
      </c>
      <c r="D4143" s="12" t="s">
        <v>1526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1547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1547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1547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1547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1547</v>
      </c>
      <c r="B4148" s="12">
        <v>87</v>
      </c>
      <c r="C4148" s="12">
        <v>73</v>
      </c>
      <c r="D4148" s="12" t="s">
        <v>1526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1547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1547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1547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1547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1547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1547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1548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1548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1548</v>
      </c>
      <c r="B4158" s="12">
        <v>11</v>
      </c>
      <c r="C4158" s="12">
        <v>13</v>
      </c>
      <c r="D4158" s="12" t="s">
        <v>1526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1548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1548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1548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1548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1548</v>
      </c>
      <c r="B4163" s="12">
        <v>37</v>
      </c>
      <c r="C4163" s="12">
        <v>13</v>
      </c>
      <c r="D4163" s="12" t="s">
        <v>1526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1548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1548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1548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1548</v>
      </c>
      <c r="B4167" s="12">
        <v>63</v>
      </c>
      <c r="C4167" s="12">
        <v>13</v>
      </c>
      <c r="D4167" s="12" t="s">
        <v>1526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1548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1548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1548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1548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1548</v>
      </c>
      <c r="B4172" s="12">
        <v>88</v>
      </c>
      <c r="C4172" s="12">
        <v>14</v>
      </c>
      <c r="D4172" s="12" t="s">
        <v>1526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1548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1548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1548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1548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1548</v>
      </c>
      <c r="B4177" s="12">
        <v>11</v>
      </c>
      <c r="C4177" s="12">
        <v>41</v>
      </c>
      <c r="D4177" s="12" t="s">
        <v>1526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1548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1548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1548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1548</v>
      </c>
      <c r="B4181" s="12">
        <v>37</v>
      </c>
      <c r="C4181" s="12">
        <v>41</v>
      </c>
      <c r="D4181" s="12" t="s">
        <v>1526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1548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1548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1548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1548</v>
      </c>
      <c r="B4185" s="12">
        <v>37</v>
      </c>
      <c r="C4185" s="12">
        <v>41</v>
      </c>
      <c r="D4185" s="12" t="s">
        <v>1526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1548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1548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1548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1548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1548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1548</v>
      </c>
      <c r="B4191" s="12">
        <v>63</v>
      </c>
      <c r="C4191" s="12">
        <v>41</v>
      </c>
      <c r="D4191" s="12" t="s">
        <v>1526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1548</v>
      </c>
      <c r="B4192" s="12">
        <v>89</v>
      </c>
      <c r="C4192" s="12">
        <v>41</v>
      </c>
      <c r="D4192" s="12" t="s">
        <v>1526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1548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1548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1548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1548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1548</v>
      </c>
      <c r="B4197" s="12">
        <v>12</v>
      </c>
      <c r="C4197" s="12">
        <v>74</v>
      </c>
      <c r="D4197" s="12" t="s">
        <v>1526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1548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1548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1548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1548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1548</v>
      </c>
      <c r="B4202" s="12">
        <v>37</v>
      </c>
      <c r="C4202" s="12">
        <v>73</v>
      </c>
      <c r="D4202" s="12" t="s">
        <v>1526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1548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1548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1548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1548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1548</v>
      </c>
      <c r="B4207" s="12">
        <v>63</v>
      </c>
      <c r="C4207" s="12">
        <v>73</v>
      </c>
      <c r="D4207" s="12" t="s">
        <v>1526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1548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1548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1548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1548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1548</v>
      </c>
      <c r="B4212" s="12">
        <v>87</v>
      </c>
      <c r="C4212" s="12">
        <v>73</v>
      </c>
      <c r="D4212" s="12" t="s">
        <v>1526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1548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1548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1548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1548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1548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1548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1549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1549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1549</v>
      </c>
      <c r="B4222" s="12">
        <v>11</v>
      </c>
      <c r="C4222" s="12">
        <v>13</v>
      </c>
      <c r="D4222" s="12" t="s">
        <v>1526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1549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1549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1549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1549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1549</v>
      </c>
      <c r="B4227" s="12">
        <v>37</v>
      </c>
      <c r="C4227" s="12">
        <v>13</v>
      </c>
      <c r="D4227" s="12" t="s">
        <v>1526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1549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1549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1549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1549</v>
      </c>
      <c r="B4231" s="12">
        <v>63</v>
      </c>
      <c r="C4231" s="12">
        <v>13</v>
      </c>
      <c r="D4231" s="12" t="s">
        <v>1526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1549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1549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1549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1549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1549</v>
      </c>
      <c r="B4236" s="12">
        <v>88</v>
      </c>
      <c r="C4236" s="12">
        <v>14</v>
      </c>
      <c r="D4236" s="12" t="s">
        <v>1526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1549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1549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1549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1549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1549</v>
      </c>
      <c r="B4241" s="12">
        <v>11</v>
      </c>
      <c r="C4241" s="12">
        <v>41</v>
      </c>
      <c r="D4241" s="12" t="s">
        <v>1526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1549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1549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1549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1549</v>
      </c>
      <c r="B4245" s="12">
        <v>37</v>
      </c>
      <c r="C4245" s="12">
        <v>41</v>
      </c>
      <c r="D4245" s="12" t="s">
        <v>1526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1549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1549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1549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1549</v>
      </c>
      <c r="B4249" s="12">
        <v>37</v>
      </c>
      <c r="C4249" s="12">
        <v>41</v>
      </c>
      <c r="D4249" s="12" t="s">
        <v>1526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1549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1549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1549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1549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1549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1549</v>
      </c>
      <c r="B4255" s="12">
        <v>63</v>
      </c>
      <c r="C4255" s="12">
        <v>41</v>
      </c>
      <c r="D4255" s="12" t="s">
        <v>1526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1549</v>
      </c>
      <c r="B4256" s="12">
        <v>89</v>
      </c>
      <c r="C4256" s="12">
        <v>41</v>
      </c>
      <c r="D4256" s="12" t="s">
        <v>1526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1549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1549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1549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1549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1549</v>
      </c>
      <c r="B4261" s="12">
        <v>12</v>
      </c>
      <c r="C4261" s="12">
        <v>74</v>
      </c>
      <c r="D4261" s="12" t="s">
        <v>1526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1549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1549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1549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1549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1549</v>
      </c>
      <c r="B4266" s="12">
        <v>37</v>
      </c>
      <c r="C4266" s="12">
        <v>73</v>
      </c>
      <c r="D4266" s="12" t="s">
        <v>1526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1549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1549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1549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1549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1549</v>
      </c>
      <c r="B4271" s="12">
        <v>63</v>
      </c>
      <c r="C4271" s="12">
        <v>73</v>
      </c>
      <c r="D4271" s="12" t="s">
        <v>1526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1549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1549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1549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1549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1549</v>
      </c>
      <c r="B4276" s="12">
        <v>87</v>
      </c>
      <c r="C4276" s="12">
        <v>73</v>
      </c>
      <c r="D4276" s="12" t="s">
        <v>1526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1549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1549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1549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1549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1549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1550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1551</v>
      </c>
    </row>
    <row r="4285" spans="1:14">
      <c r="A4285" s="11" t="s">
        <v>1552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1553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1552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1553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1553</v>
      </c>
      <c r="B4289" s="12">
        <v>50</v>
      </c>
      <c r="C4289" s="12">
        <v>50</v>
      </c>
      <c r="D4289" s="12" t="s">
        <v>1526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1553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1553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1553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1552</v>
      </c>
      <c r="B4293" s="18">
        <v>50</v>
      </c>
      <c r="C4293" s="18">
        <v>50</v>
      </c>
      <c r="D4293" s="18" t="s">
        <v>1535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1553</v>
      </c>
      <c r="B4294" s="18">
        <v>50</v>
      </c>
      <c r="C4294" s="18">
        <v>50</v>
      </c>
      <c r="D4294" s="18" t="s">
        <v>1536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1553</v>
      </c>
      <c r="B4295" s="18">
        <v>50</v>
      </c>
      <c r="C4295" s="18">
        <v>50</v>
      </c>
      <c r="D4295" s="18" t="s">
        <v>1537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1552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1553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1552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1553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1553</v>
      </c>
      <c r="B4300" s="12">
        <v>18</v>
      </c>
      <c r="C4300" s="12">
        <v>62</v>
      </c>
      <c r="D4300" s="12" t="s">
        <v>1526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1552</v>
      </c>
      <c r="B4301" s="18">
        <v>18</v>
      </c>
      <c r="C4301" s="18">
        <v>62</v>
      </c>
      <c r="D4301" s="18" t="s">
        <v>1535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1553</v>
      </c>
      <c r="B4302" s="18">
        <v>18</v>
      </c>
      <c r="C4302" s="18">
        <v>62</v>
      </c>
      <c r="D4302" s="18" t="s">
        <v>1536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1553</v>
      </c>
      <c r="B4303" s="18">
        <v>18</v>
      </c>
      <c r="C4303" s="18">
        <v>62</v>
      </c>
      <c r="D4303" s="18" t="s">
        <v>1537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1552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1553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1552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1553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1553</v>
      </c>
      <c r="B4308" s="12">
        <v>58</v>
      </c>
      <c r="C4308" s="12">
        <v>79</v>
      </c>
      <c r="D4308" s="12" t="s">
        <v>1526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1552</v>
      </c>
      <c r="B4309" s="18">
        <v>58</v>
      </c>
      <c r="C4309" s="18">
        <v>79</v>
      </c>
      <c r="D4309" s="18" t="s">
        <v>1535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1553</v>
      </c>
      <c r="B4310" s="18">
        <v>58</v>
      </c>
      <c r="C4310" s="18">
        <v>79</v>
      </c>
      <c r="D4310" s="18" t="s">
        <v>1536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1553</v>
      </c>
      <c r="B4311" s="18">
        <v>58</v>
      </c>
      <c r="C4311" s="18">
        <v>79</v>
      </c>
      <c r="D4311" s="18" t="s">
        <v>1537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1552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1553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1552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1553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1553</v>
      </c>
      <c r="B4316" s="12">
        <v>32</v>
      </c>
      <c r="C4316" s="12">
        <v>27</v>
      </c>
      <c r="D4316" s="12" t="s">
        <v>1526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1552</v>
      </c>
      <c r="B4317" s="18">
        <v>32</v>
      </c>
      <c r="C4317" s="18">
        <v>27</v>
      </c>
      <c r="D4317" s="18" t="s">
        <v>1535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1553</v>
      </c>
      <c r="B4318" s="18">
        <v>32</v>
      </c>
      <c r="C4318" s="18">
        <v>27</v>
      </c>
      <c r="D4318" s="18" t="s">
        <v>1536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1553</v>
      </c>
      <c r="B4319" s="18">
        <v>32</v>
      </c>
      <c r="C4319" s="18">
        <v>27</v>
      </c>
      <c r="D4319" s="18" t="s">
        <v>1537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1552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1553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1552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1553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1553</v>
      </c>
      <c r="B4324" s="12">
        <v>68</v>
      </c>
      <c r="C4324" s="12">
        <v>33</v>
      </c>
      <c r="D4324" s="12" t="s">
        <v>1526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1552</v>
      </c>
      <c r="B4325" s="18">
        <v>68</v>
      </c>
      <c r="C4325" s="18">
        <v>33</v>
      </c>
      <c r="D4325" s="18" t="s">
        <v>1535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1553</v>
      </c>
      <c r="B4326" s="18">
        <v>68</v>
      </c>
      <c r="C4326" s="18">
        <v>33</v>
      </c>
      <c r="D4326" s="18" t="s">
        <v>1536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1553</v>
      </c>
      <c r="B4327" s="18">
        <v>68</v>
      </c>
      <c r="C4327" s="18">
        <v>33</v>
      </c>
      <c r="D4327" s="18" t="s">
        <v>1537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1554</v>
      </c>
    </row>
    <row r="4330" spans="1:14">
      <c r="A4330" s="11" t="s">
        <v>1555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1555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1555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1555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1555</v>
      </c>
      <c r="B4334" s="12">
        <v>50</v>
      </c>
      <c r="C4334" s="12">
        <v>50</v>
      </c>
      <c r="D4334" s="12" t="s">
        <v>1526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1555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1555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1555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1555</v>
      </c>
      <c r="B4338" s="18">
        <v>50</v>
      </c>
      <c r="C4338" s="18">
        <v>50</v>
      </c>
      <c r="D4338" s="18" t="s">
        <v>1535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1555</v>
      </c>
      <c r="B4339" s="18">
        <v>50</v>
      </c>
      <c r="C4339" s="18">
        <v>50</v>
      </c>
      <c r="D4339" s="18" t="s">
        <v>1536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1555</v>
      </c>
      <c r="B4340" s="18">
        <v>50</v>
      </c>
      <c r="C4340" s="18">
        <v>50</v>
      </c>
      <c r="D4340" s="18" t="s">
        <v>1537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1555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1555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1556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1556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1556</v>
      </c>
      <c r="B4345" s="12">
        <v>49</v>
      </c>
      <c r="C4345" s="12">
        <v>67</v>
      </c>
      <c r="D4345" s="12" t="s">
        <v>1526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1555</v>
      </c>
      <c r="B4346" s="18">
        <v>49</v>
      </c>
      <c r="C4346" s="18">
        <v>67</v>
      </c>
      <c r="D4346" s="18" t="s">
        <v>1535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1555</v>
      </c>
      <c r="B4347" s="18">
        <v>49</v>
      </c>
      <c r="C4347" s="18">
        <v>67</v>
      </c>
      <c r="D4347" s="18" t="s">
        <v>1536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1555</v>
      </c>
      <c r="B4348" s="18">
        <v>49</v>
      </c>
      <c r="C4348" s="18">
        <v>67</v>
      </c>
      <c r="D4348" s="18" t="s">
        <v>1537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1555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1555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1556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1556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1556</v>
      </c>
      <c r="B4353" s="12">
        <v>82</v>
      </c>
      <c r="C4353" s="12">
        <v>31</v>
      </c>
      <c r="D4353" s="12" t="s">
        <v>1526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1555</v>
      </c>
      <c r="B4354" s="18">
        <v>82</v>
      </c>
      <c r="C4354" s="18">
        <v>31</v>
      </c>
      <c r="D4354" s="18" t="s">
        <v>1535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1555</v>
      </c>
      <c r="B4355" s="18">
        <v>82</v>
      </c>
      <c r="C4355" s="18">
        <v>31</v>
      </c>
      <c r="D4355" s="18" t="s">
        <v>1536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1555</v>
      </c>
      <c r="B4356" s="18">
        <v>82</v>
      </c>
      <c r="C4356" s="18">
        <v>31</v>
      </c>
      <c r="D4356" s="18" t="s">
        <v>1537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1555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1555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1556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1556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1556</v>
      </c>
      <c r="B4361" s="12">
        <v>29</v>
      </c>
      <c r="C4361" s="12">
        <v>31</v>
      </c>
      <c r="D4361" s="12" t="s">
        <v>1526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1555</v>
      </c>
      <c r="B4362" s="18">
        <v>29</v>
      </c>
      <c r="C4362" s="18">
        <v>31</v>
      </c>
      <c r="D4362" s="18" t="s">
        <v>1535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1555</v>
      </c>
      <c r="B4363" s="18">
        <v>29</v>
      </c>
      <c r="C4363" s="18">
        <v>31</v>
      </c>
      <c r="D4363" s="18" t="s">
        <v>1536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1556</v>
      </c>
      <c r="B4364" s="18">
        <v>29</v>
      </c>
      <c r="C4364" s="18">
        <v>31</v>
      </c>
      <c r="D4364" s="18" t="s">
        <v>1537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1555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1555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1556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1556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1556</v>
      </c>
      <c r="B4369" s="12">
        <v>47</v>
      </c>
      <c r="C4369" s="12">
        <v>20</v>
      </c>
      <c r="D4369" s="12" t="s">
        <v>1526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1555</v>
      </c>
      <c r="B4370" s="18">
        <v>47</v>
      </c>
      <c r="C4370" s="18">
        <v>20</v>
      </c>
      <c r="D4370" s="18" t="s">
        <v>1535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1555</v>
      </c>
      <c r="B4371" s="18">
        <v>47</v>
      </c>
      <c r="C4371" s="18">
        <v>20</v>
      </c>
      <c r="D4371" s="18" t="s">
        <v>1536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1556</v>
      </c>
      <c r="B4372" s="18">
        <v>47</v>
      </c>
      <c r="C4372" s="18">
        <v>20</v>
      </c>
      <c r="D4372" s="18" t="s">
        <v>1537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1557</v>
      </c>
    </row>
    <row r="4375" spans="1:14">
      <c r="A4375" s="11" t="s">
        <v>1558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1558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1558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1558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1558</v>
      </c>
      <c r="B4379" s="12">
        <v>50</v>
      </c>
      <c r="C4379" s="12">
        <v>50</v>
      </c>
      <c r="D4379" s="12" t="s">
        <v>1526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1558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1558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1558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1558</v>
      </c>
      <c r="B4383" s="18">
        <v>50</v>
      </c>
      <c r="C4383" s="18">
        <v>50</v>
      </c>
      <c r="D4383" s="18" t="s">
        <v>1535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1558</v>
      </c>
      <c r="B4384" s="18">
        <v>50</v>
      </c>
      <c r="C4384" s="18">
        <v>50</v>
      </c>
      <c r="D4384" s="18" t="s">
        <v>1536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1558</v>
      </c>
      <c r="B4385" s="18">
        <v>50</v>
      </c>
      <c r="C4385" s="18">
        <v>50</v>
      </c>
      <c r="D4385" s="18" t="s">
        <v>1537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1558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1559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1559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1559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1559</v>
      </c>
      <c r="B4390" s="12">
        <v>33</v>
      </c>
      <c r="C4390" s="12">
        <v>74</v>
      </c>
      <c r="D4390" s="12" t="s">
        <v>1526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1558</v>
      </c>
      <c r="B4391" s="18">
        <v>33</v>
      </c>
      <c r="C4391" s="18">
        <v>74</v>
      </c>
      <c r="D4391" s="18" t="s">
        <v>1535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1558</v>
      </c>
      <c r="B4392" s="18">
        <v>33</v>
      </c>
      <c r="C4392" s="18">
        <v>74</v>
      </c>
      <c r="D4392" s="18" t="s">
        <v>1536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1558</v>
      </c>
      <c r="B4393" s="18">
        <v>33</v>
      </c>
      <c r="C4393" s="18">
        <v>74</v>
      </c>
      <c r="D4393" s="18" t="s">
        <v>1537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1558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1559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1559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1559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1559</v>
      </c>
      <c r="B4398" s="12">
        <v>32</v>
      </c>
      <c r="C4398" s="12">
        <v>24</v>
      </c>
      <c r="D4398" s="12" t="s">
        <v>1526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1558</v>
      </c>
      <c r="B4399" s="18">
        <v>32</v>
      </c>
      <c r="C4399" s="18">
        <v>24</v>
      </c>
      <c r="D4399" s="18" t="s">
        <v>1535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1558</v>
      </c>
      <c r="B4400" s="18">
        <v>32</v>
      </c>
      <c r="C4400" s="18">
        <v>24</v>
      </c>
      <c r="D4400" s="18" t="s">
        <v>1536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1558</v>
      </c>
      <c r="B4401" s="18">
        <v>32</v>
      </c>
      <c r="C4401" s="18">
        <v>24</v>
      </c>
      <c r="D4401" s="18" t="s">
        <v>1537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1558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1559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1559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1559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1559</v>
      </c>
      <c r="B4406" s="12">
        <v>66</v>
      </c>
      <c r="C4406" s="12">
        <v>60</v>
      </c>
      <c r="D4406" s="12" t="s">
        <v>1526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1558</v>
      </c>
      <c r="B4407" s="18">
        <v>66</v>
      </c>
      <c r="C4407" s="18">
        <v>60</v>
      </c>
      <c r="D4407" s="18" t="s">
        <v>1535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1558</v>
      </c>
      <c r="B4408" s="18">
        <v>66</v>
      </c>
      <c r="C4408" s="18">
        <v>60</v>
      </c>
      <c r="D4408" s="18" t="s">
        <v>1536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1558</v>
      </c>
      <c r="B4409" s="18">
        <v>66</v>
      </c>
      <c r="C4409" s="18">
        <v>60</v>
      </c>
      <c r="D4409" s="18" t="s">
        <v>1537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1558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1559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1559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1559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1559</v>
      </c>
      <c r="B4414" s="12">
        <v>88</v>
      </c>
      <c r="C4414" s="12">
        <v>66</v>
      </c>
      <c r="D4414" s="12" t="s">
        <v>1526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1558</v>
      </c>
      <c r="B4415" s="18">
        <v>88</v>
      </c>
      <c r="C4415" s="18">
        <v>66</v>
      </c>
      <c r="D4415" s="18" t="s">
        <v>1535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1558</v>
      </c>
      <c r="B4416" s="18">
        <v>88</v>
      </c>
      <c r="C4416" s="18">
        <v>66</v>
      </c>
      <c r="D4416" s="18" t="s">
        <v>1536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1558</v>
      </c>
      <c r="B4417" s="18">
        <v>88</v>
      </c>
      <c r="C4417" s="18">
        <v>66</v>
      </c>
      <c r="D4417" s="18" t="s">
        <v>1537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1558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1559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1559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1559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1559</v>
      </c>
      <c r="B4422" s="12">
        <v>74</v>
      </c>
      <c r="C4422" s="12">
        <v>22</v>
      </c>
      <c r="D4422" s="12" t="s">
        <v>1526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1558</v>
      </c>
      <c r="B4423" s="18">
        <v>74</v>
      </c>
      <c r="C4423" s="18">
        <v>22</v>
      </c>
      <c r="D4423" s="18" t="s">
        <v>1535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1558</v>
      </c>
      <c r="B4424" s="18">
        <v>74</v>
      </c>
      <c r="C4424" s="18">
        <v>22</v>
      </c>
      <c r="D4424" s="18" t="s">
        <v>1536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1558</v>
      </c>
      <c r="B4425" s="18">
        <v>74</v>
      </c>
      <c r="C4425" s="18">
        <v>22</v>
      </c>
      <c r="D4425" s="18" t="s">
        <v>1537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1560</v>
      </c>
    </row>
    <row r="4428" spans="1:14">
      <c r="A4428" s="11" t="s">
        <v>1561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1561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1561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1561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1561</v>
      </c>
      <c r="B4432" s="12">
        <v>23</v>
      </c>
      <c r="C4432" s="12">
        <v>20</v>
      </c>
      <c r="D4432" s="12" t="s">
        <v>1526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1561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1561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1561</v>
      </c>
      <c r="B4435" s="12">
        <v>17</v>
      </c>
      <c r="C4435" s="12">
        <v>26</v>
      </c>
      <c r="D4435" s="12" t="s">
        <v>1526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1561</v>
      </c>
      <c r="B4436" s="18">
        <v>19</v>
      </c>
      <c r="C4436" s="18">
        <v>24</v>
      </c>
      <c r="D4436" s="18" t="s">
        <v>1562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1253</v>
      </c>
    </row>
    <row r="4439" spans="1:14">
      <c r="A4439" s="11" t="s">
        <v>1563</v>
      </c>
    </row>
    <row r="4440" spans="1:14">
      <c r="A4440" s="11" t="s">
        <v>1296</v>
      </c>
    </row>
    <row r="4441" spans="1:14">
      <c r="A4441" s="11" t="s">
        <v>1564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1298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1564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1298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1298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1298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1298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1298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1298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1298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1298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1298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1298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1298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1298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1298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1298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1298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1298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1298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1298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1298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1298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1298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1298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1298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1298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1298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1298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1298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1298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1298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1298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1298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1298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1298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1298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1298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1298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1298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1298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1298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1298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1298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1565</v>
      </c>
    </row>
    <row r="4488" spans="1:14">
      <c r="A4488" s="11" t="s">
        <v>1566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1566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1566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1566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1566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1566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1567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1566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1566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1567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1566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1566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1567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1566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1566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1567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1566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1566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1567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1566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1566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1567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1566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1566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1568</v>
      </c>
    </row>
    <row r="4515" spans="1:14">
      <c r="A4515" s="11" t="s">
        <v>1569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1569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1569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1569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1569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1569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1569</v>
      </c>
      <c r="B4521" s="18">
        <v>100</v>
      </c>
      <c r="C4521" s="18">
        <v>100</v>
      </c>
      <c r="D4521" s="18" t="s">
        <v>1570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1569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1569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1569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1569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1569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1569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1569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1569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1569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1569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1569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1569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1569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1569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1569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1569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1569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1569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1569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1569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1569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1569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1569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1569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1571</v>
      </c>
    </row>
    <row r="4549" spans="1:14">
      <c r="A4549" s="11" t="s">
        <v>1572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1572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1572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1572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1572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1572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1572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1572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1572</v>
      </c>
      <c r="B4557" s="18">
        <v>100</v>
      </c>
      <c r="C4557" s="18">
        <v>100</v>
      </c>
      <c r="D4557" s="18" t="s">
        <v>1570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1572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1572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1572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1572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1572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1572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1572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1572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1572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1572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1572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1572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1572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1572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1572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1572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1572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1572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1572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1572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1572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1572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1572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1572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1572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1572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1572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1572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1573</v>
      </c>
    </row>
    <row r="4589" spans="1:14">
      <c r="A4589" s="11" t="s">
        <v>1574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1574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1574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1574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1574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1574</v>
      </c>
      <c r="B4594" s="12">
        <v>100</v>
      </c>
      <c r="C4594" s="12">
        <v>100</v>
      </c>
      <c r="D4594" s="12" t="s">
        <v>1575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1574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1574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1574</v>
      </c>
      <c r="B4597" s="18">
        <v>100</v>
      </c>
      <c r="C4597" s="18">
        <v>100</v>
      </c>
      <c r="D4597" s="18" t="s">
        <v>1570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1574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1574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1574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1574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1574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1574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1574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1574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1574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1574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1574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1574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1574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1574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1574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1574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1574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1574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1574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1574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1574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1574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1574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1574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1574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1574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1574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1574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1576</v>
      </c>
    </row>
    <row r="4629" spans="1:14">
      <c r="A4629" s="11" t="s">
        <v>1577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1577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1577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1577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1577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1577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1577</v>
      </c>
      <c r="B4635" s="12">
        <v>100</v>
      </c>
      <c r="C4635" s="12">
        <v>100</v>
      </c>
      <c r="D4635" s="12" t="s">
        <v>1575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1577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1577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1577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1577</v>
      </c>
      <c r="B4639" s="18">
        <v>100</v>
      </c>
      <c r="C4639" s="18">
        <v>100</v>
      </c>
      <c r="D4639" s="18" t="s">
        <v>1570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1577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1577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1577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1577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1577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1577</v>
      </c>
      <c r="B4646" s="18">
        <v>21</v>
      </c>
      <c r="C4646" s="18">
        <v>39</v>
      </c>
      <c r="D4646" s="18" t="s">
        <v>1578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1577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1577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1577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1577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1577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1577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1577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1577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1577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1577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1577</v>
      </c>
      <c r="B4657" s="18">
        <v>80</v>
      </c>
      <c r="C4657" s="18">
        <v>80</v>
      </c>
      <c r="D4657" s="18" t="s">
        <v>1578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1577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1577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1577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1577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1577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1577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1577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1577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1577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1577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1577</v>
      </c>
      <c r="B4668" s="18">
        <v>66</v>
      </c>
      <c r="C4668" s="18">
        <v>162</v>
      </c>
      <c r="D4668" s="18" t="s">
        <v>1578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1577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1577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1577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1577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1577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1577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1577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1577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1577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1577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1577</v>
      </c>
      <c r="B4679" s="18">
        <v>176</v>
      </c>
      <c r="C4679" s="18">
        <v>122</v>
      </c>
      <c r="D4679" s="18" t="s">
        <v>1578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1577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1577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1577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1577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1577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1577</v>
      </c>
      <c r="B4685" s="18">
        <v>83</v>
      </c>
      <c r="C4685" s="18">
        <v>168</v>
      </c>
      <c r="D4685" s="18" t="s">
        <v>1579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1580</v>
      </c>
    </row>
    <row r="4688" spans="1:14">
      <c r="A4688" s="11" t="s">
        <v>1581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1581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1581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1581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1581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1581</v>
      </c>
      <c r="B4693" s="12">
        <v>150</v>
      </c>
      <c r="C4693" s="12">
        <v>150</v>
      </c>
      <c r="D4693" s="12" t="s">
        <v>1582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1581</v>
      </c>
      <c r="B4694" s="12">
        <v>150</v>
      </c>
      <c r="C4694" s="12">
        <v>150</v>
      </c>
      <c r="D4694" s="12" t="s">
        <v>1575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1581</v>
      </c>
      <c r="B4695" s="12">
        <v>150</v>
      </c>
      <c r="C4695" s="12">
        <v>150</v>
      </c>
      <c r="D4695" s="12" t="s">
        <v>1583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1581</v>
      </c>
      <c r="B4696" s="12">
        <v>150</v>
      </c>
      <c r="C4696" s="12">
        <v>150</v>
      </c>
      <c r="D4696" s="12" t="s">
        <v>1584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1581</v>
      </c>
      <c r="B4697" s="12">
        <v>150</v>
      </c>
      <c r="C4697" s="12">
        <v>150</v>
      </c>
      <c r="D4697" s="12" t="s">
        <v>1585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1581</v>
      </c>
      <c r="B4698" s="18">
        <v>150</v>
      </c>
      <c r="C4698" s="18">
        <v>170</v>
      </c>
      <c r="D4698" s="18" t="s">
        <v>1570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1581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1581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1581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1581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1581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1581</v>
      </c>
      <c r="B4705" s="18">
        <v>150</v>
      </c>
      <c r="C4705" s="18">
        <v>170</v>
      </c>
      <c r="D4705" s="18" t="s">
        <v>1578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1581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1581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1581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1581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1581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1581</v>
      </c>
      <c r="B4711" s="18">
        <v>33</v>
      </c>
      <c r="C4711" s="18">
        <v>88</v>
      </c>
      <c r="D4711" s="18" t="s">
        <v>1578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1581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1581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1581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1581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1581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1581</v>
      </c>
      <c r="B4717" s="18">
        <v>19</v>
      </c>
      <c r="C4717" s="18">
        <v>144</v>
      </c>
      <c r="D4717" s="18" t="s">
        <v>1578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1581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1581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1581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1581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1581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1581</v>
      </c>
      <c r="B4723" s="18">
        <v>62</v>
      </c>
      <c r="C4723" s="18">
        <v>197</v>
      </c>
      <c r="D4723" s="18" t="s">
        <v>1578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1581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1581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1581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1581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1581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1581</v>
      </c>
      <c r="B4729" s="18">
        <v>50</v>
      </c>
      <c r="C4729" s="18">
        <v>224</v>
      </c>
      <c r="D4729" s="18" t="s">
        <v>1578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1581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1581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1581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1581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1581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1581</v>
      </c>
      <c r="B4735" s="18">
        <v>40</v>
      </c>
      <c r="C4735" s="18">
        <v>265</v>
      </c>
      <c r="D4735" s="18" t="s">
        <v>1578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1581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1581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1581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1581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1581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1581</v>
      </c>
      <c r="B4741" s="18">
        <v>78</v>
      </c>
      <c r="C4741" s="18">
        <v>256</v>
      </c>
      <c r="D4741" s="18" t="s">
        <v>1578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1581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1581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1581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1581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1581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1581</v>
      </c>
      <c r="B4747" s="18">
        <v>145</v>
      </c>
      <c r="C4747" s="18">
        <v>263</v>
      </c>
      <c r="D4747" s="18" t="s">
        <v>1578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1581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1581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1581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1581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1581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1581</v>
      </c>
      <c r="B4753" s="18">
        <v>106</v>
      </c>
      <c r="C4753" s="18">
        <v>212</v>
      </c>
      <c r="D4753" s="18" t="s">
        <v>1578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1581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1581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1581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1581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1581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1581</v>
      </c>
      <c r="B4759" s="18">
        <v>79</v>
      </c>
      <c r="C4759" s="18">
        <v>90</v>
      </c>
      <c r="D4759" s="18" t="s">
        <v>1578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1581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1581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1581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1581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1581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1581</v>
      </c>
      <c r="B4765" s="18">
        <v>187</v>
      </c>
      <c r="C4765" s="18">
        <v>192</v>
      </c>
      <c r="D4765" s="18" t="s">
        <v>1578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1581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1581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1581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1581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1581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1581</v>
      </c>
      <c r="B4771" s="18">
        <v>211</v>
      </c>
      <c r="C4771" s="18">
        <v>142</v>
      </c>
      <c r="D4771" s="18" t="s">
        <v>1578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1581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1581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1581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1581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1581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1581</v>
      </c>
      <c r="B4777" s="18">
        <v>226</v>
      </c>
      <c r="C4777" s="18">
        <v>262</v>
      </c>
      <c r="D4777" s="18" t="s">
        <v>1578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1581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1581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1581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1581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1581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1581</v>
      </c>
      <c r="B4783" s="18">
        <v>258</v>
      </c>
      <c r="C4783" s="18">
        <v>236</v>
      </c>
      <c r="D4783" s="18" t="s">
        <v>1578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1581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1581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1581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1581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1581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1581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1581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1581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1581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1581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1581</v>
      </c>
      <c r="B4794" s="18">
        <v>271</v>
      </c>
      <c r="C4794" s="18">
        <v>108</v>
      </c>
      <c r="D4794" s="18" t="s">
        <v>1578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1581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1581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1581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1581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1581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1581</v>
      </c>
      <c r="B4800" s="18">
        <v>162</v>
      </c>
      <c r="C4800" s="18">
        <v>90</v>
      </c>
      <c r="D4800" s="18" t="s">
        <v>1578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1581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1581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1581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1581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1581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1581</v>
      </c>
      <c r="B4806" s="18">
        <v>244</v>
      </c>
      <c r="C4806" s="18">
        <v>94</v>
      </c>
      <c r="D4806" s="18" t="s">
        <v>1578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1581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1581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1581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1581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1581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1581</v>
      </c>
      <c r="B4812" s="18">
        <v>244</v>
      </c>
      <c r="C4812" s="18">
        <v>53</v>
      </c>
      <c r="D4812" s="18" t="s">
        <v>1578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1581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1581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1581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1581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1581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1586</v>
      </c>
    </row>
    <row r="4820" spans="1:14">
      <c r="A4820" s="11" t="s">
        <v>1587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1587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1587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1587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1587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1587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1587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1587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1587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1587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1587</v>
      </c>
      <c r="B4830" s="18">
        <v>50</v>
      </c>
      <c r="C4830" s="18">
        <v>50</v>
      </c>
      <c r="D4830" s="18" t="s">
        <v>1578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1587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1587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1587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1587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1587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1587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1587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1587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1587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1587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1588</v>
      </c>
    </row>
    <row r="4844" spans="1:14">
      <c r="A4844" s="11" t="s">
        <v>1589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1589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1589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1589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1589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1589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1589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1589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1589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1589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1589</v>
      </c>
      <c r="B4854" s="18">
        <v>20</v>
      </c>
      <c r="C4854" s="18">
        <v>84</v>
      </c>
      <c r="D4854" s="18" t="s">
        <v>1578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1589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1589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1589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1589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1589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1589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1589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1589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1589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1589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1590</v>
      </c>
    </row>
    <row r="4868" spans="1:14">
      <c r="A4868" s="11" t="s">
        <v>1591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1591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1591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1591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1591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1591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1591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1591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1591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1591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1591</v>
      </c>
      <c r="B4878" s="18">
        <v>50</v>
      </c>
      <c r="C4878" s="18">
        <v>50</v>
      </c>
      <c r="D4878" s="18" t="s">
        <v>1578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1591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1591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1591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1591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1591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1591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1591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1591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1591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1592</v>
      </c>
    </row>
    <row r="4891" spans="1:14">
      <c r="A4891" s="11" t="s">
        <v>1593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1593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1593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1593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1593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1593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1593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1593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1593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1593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1593</v>
      </c>
      <c r="B4901" s="18">
        <v>50</v>
      </c>
      <c r="C4901" s="18">
        <v>50</v>
      </c>
      <c r="D4901" s="18" t="s">
        <v>1578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1593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1593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1593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1593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1593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1593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1593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1593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1593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1593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1594</v>
      </c>
    </row>
    <row r="4915" spans="1:14">
      <c r="A4915" s="11" t="s">
        <v>1595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1595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1595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1595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1595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1595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1595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1595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1595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1595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1595</v>
      </c>
      <c r="B4925" s="18">
        <v>50</v>
      </c>
      <c r="C4925" s="18">
        <v>50</v>
      </c>
      <c r="D4925" s="18" t="s">
        <v>1578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1595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1595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1595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1595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1595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1595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1595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1595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1595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1595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1596</v>
      </c>
    </row>
    <row r="4939" spans="1:14">
      <c r="A4939" s="11" t="s">
        <v>1597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1597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1597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1597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1597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1597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1597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1597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1597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1597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1597</v>
      </c>
      <c r="B4949" s="18">
        <v>100</v>
      </c>
      <c r="C4949" s="18">
        <v>100</v>
      </c>
      <c r="D4949" s="18" t="s">
        <v>1570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1597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1597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1597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1597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1597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1597</v>
      </c>
      <c r="B4956" s="18">
        <v>52</v>
      </c>
      <c r="C4956" s="18">
        <v>162</v>
      </c>
      <c r="D4956" s="18" t="s">
        <v>1578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1597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1597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1597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1597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1597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1597</v>
      </c>
      <c r="B4962" s="18">
        <v>162</v>
      </c>
      <c r="C4962" s="18">
        <v>165</v>
      </c>
      <c r="D4962" s="18" t="s">
        <v>1578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1597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1597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1597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1597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1597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1597</v>
      </c>
      <c r="B4968" s="18">
        <v>128</v>
      </c>
      <c r="C4968" s="18">
        <v>132</v>
      </c>
      <c r="D4968" s="18" t="s">
        <v>1578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1597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1597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1597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1597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1597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1597</v>
      </c>
      <c r="B4974" s="18">
        <v>126</v>
      </c>
      <c r="C4974" s="18">
        <v>98</v>
      </c>
      <c r="D4974" s="18" t="s">
        <v>1578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1597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1597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1597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1597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1597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1597</v>
      </c>
      <c r="B4980" s="18">
        <v>164</v>
      </c>
      <c r="C4980" s="18">
        <v>87</v>
      </c>
      <c r="D4980" s="18" t="s">
        <v>1578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1597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1597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1597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1597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1597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1597</v>
      </c>
      <c r="B4986" s="18">
        <v>161</v>
      </c>
      <c r="C4986" s="18">
        <v>45</v>
      </c>
      <c r="D4986" s="18" t="s">
        <v>1578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1597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1597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1597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1597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1597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1597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1597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1597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1597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1597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1597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1597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1597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1597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1597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1597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1597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1597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1597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1597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1597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1597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1597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1597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1597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1597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1597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1597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1597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1597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1597</v>
      </c>
      <c r="B5017" s="18">
        <v>75</v>
      </c>
      <c r="C5017" s="18">
        <v>23</v>
      </c>
      <c r="D5017" s="18" t="s">
        <v>1578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1597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1597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1597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1597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1597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1597</v>
      </c>
      <c r="B5023" s="18">
        <v>24</v>
      </c>
      <c r="C5023" s="18">
        <v>83</v>
      </c>
      <c r="D5023" s="18" t="s">
        <v>1578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1597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1597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1597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1597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1597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1597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1597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1597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1597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1597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1253</v>
      </c>
    </row>
    <row r="5036" spans="1:14">
      <c r="A5036" s="11" t="s">
        <v>1598</v>
      </c>
    </row>
    <row r="5037" spans="1:14">
      <c r="A5037" s="11" t="s">
        <v>1599</v>
      </c>
    </row>
    <row r="5038" spans="1:14">
      <c r="A5038" s="11" t="s">
        <v>1600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1601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1601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1601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1600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1601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1601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1601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1600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1601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1601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1601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1601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1601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1601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1600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1601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1601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1601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1600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1601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1601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1601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1600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1601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1601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1601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1600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1601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1601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1601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1600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1601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1601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1601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1600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1601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1601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1601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1600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1601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1601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1601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1600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1601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1601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1601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1602</v>
      </c>
    </row>
    <row r="5088" spans="1:14">
      <c r="A5088" s="11" t="s">
        <v>1603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1603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1603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1603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1603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1603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1603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1603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1603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1603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1603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1603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1603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1603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1603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1603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1603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1603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1603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1603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1603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1603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1603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1603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1603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1603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1603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1603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1603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1603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1603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1603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1603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1603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1603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1603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1603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1603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1603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1603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1603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1603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1603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1603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1603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1603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1603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1604</v>
      </c>
    </row>
    <row r="5138" spans="1:14">
      <c r="A5138" s="11" t="s">
        <v>1605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1605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1605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1605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1605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1605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1605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1605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1605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1605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1605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1605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1605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1605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1605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1605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1605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1605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1605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1605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1605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1605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1605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1605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1605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1605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1605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1605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1605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1605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1605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1605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1605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1605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1605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1605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1605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1605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1605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1605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1605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1605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1605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1605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1605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1605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1605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1605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1605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1605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1605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1605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1605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1605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1606</v>
      </c>
    </row>
    <row r="5195" spans="1:14">
      <c r="A5195" s="11" t="s">
        <v>1607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1607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1607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1607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1607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1607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1607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1607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1607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1607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1607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1607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1607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1607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1607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1607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1607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1607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1607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1607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1607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1607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1607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1607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1607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1607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1607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1607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1607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1607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1607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1607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1607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1607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1607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1607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1607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1607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1607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1607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1607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1607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1607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1607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1607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1607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1608</v>
      </c>
    </row>
    <row r="5244" spans="1:14">
      <c r="A5244" s="11" t="s">
        <v>1609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1609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1609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1609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1609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1609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1609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1609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1609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1609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1609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1609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1609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1609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1609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1609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1609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1609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1609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1609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1609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1609</v>
      </c>
      <c r="B5265" s="18">
        <v>200</v>
      </c>
      <c r="C5265" s="18">
        <v>200</v>
      </c>
      <c r="D5265" s="18" t="s">
        <v>1610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1609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1609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1609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1609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1609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1609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1609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1609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1609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1609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1609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1609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1609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1609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1609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1609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1609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1609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1609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1609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1609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1609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1609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1609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1611</v>
      </c>
    </row>
    <row r="5293" spans="1:14">
      <c r="A5293" s="11" t="s">
        <v>1612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1612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1612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1612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1612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1612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1612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1612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1612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1612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1613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1613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1613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1613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1613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1613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1613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1613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1613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1613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1614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1614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1614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1614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1614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1614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1614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1614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1614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1614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1615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1615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1615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1615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1615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1615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1615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1615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1615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1615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1616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1616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1616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1616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1616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1616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1616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1616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1616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1616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1617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1617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1617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1617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1617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1617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1617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1617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1617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1617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1618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1618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1618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1618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1618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1618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1618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1618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1618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1618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1619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1619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1619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1619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1619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1619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1619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1619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1619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1619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1620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1620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1620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1620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1620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1620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1620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1620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1620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1620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1621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1621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1621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1621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1621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1621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1621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1621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1621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1621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1622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1622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1622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1622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1622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1622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1622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1622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1622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1622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1623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1623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1623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1623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1623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1623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1623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1623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1623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1623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1624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1624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1624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1624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1624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1624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1624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1624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1624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1624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1625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1625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1625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1625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1625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1625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1625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1625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1625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1625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1626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1626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1626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1626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1626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1626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1626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1626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1626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1626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1627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1627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1627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1627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1627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1627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1627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1627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1627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1627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1628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1628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1628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1628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1628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1628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1628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1628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1628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1628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1629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1629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1629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1629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1629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1629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1629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1629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1629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1629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1630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1630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1630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1630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1630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1630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1630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1630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1630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1630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1631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1631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1631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1631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1631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1631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1631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1631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1631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1631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1632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1632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1632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1632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1632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1632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1632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1632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1632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1632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1633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1633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1633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1633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1633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1633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1633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1633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1633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1633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1634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1634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1634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1634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1634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1634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1634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1634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1634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1634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1635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1635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1635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1635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1635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1635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1635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1635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1635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1635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1636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1636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1636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1636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1636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1636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1636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1636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1636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1636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1637</v>
      </c>
    </row>
    <row r="5570" spans="1:14">
      <c r="A5570" s="11" t="s">
        <v>1638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1639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1639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1639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1639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1639</v>
      </c>
      <c r="B5575" s="12">
        <v>25</v>
      </c>
      <c r="C5575" s="12">
        <v>25</v>
      </c>
      <c r="D5575" s="12" t="s">
        <v>1640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1639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1641</v>
      </c>
    </row>
    <row r="5579" spans="1:14">
      <c r="A5579" s="11" t="s">
        <v>1642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1642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1642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1642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1642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1642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1642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1642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1642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1642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1642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1642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1642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1642</v>
      </c>
      <c r="B5592" s="12">
        <v>100</v>
      </c>
      <c r="C5592" s="12">
        <v>100</v>
      </c>
      <c r="D5592" s="12" t="s">
        <v>1643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1642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1642</v>
      </c>
      <c r="B5594" s="12">
        <v>100</v>
      </c>
      <c r="C5594" s="12">
        <v>100</v>
      </c>
      <c r="D5594" s="12" t="s">
        <v>1644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1642</v>
      </c>
      <c r="B5595" s="12">
        <v>100</v>
      </c>
      <c r="C5595" s="12">
        <v>100</v>
      </c>
      <c r="D5595" s="12" t="s">
        <v>1645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1642</v>
      </c>
      <c r="B5596" s="12">
        <v>100</v>
      </c>
      <c r="C5596" s="12">
        <v>100</v>
      </c>
      <c r="D5596" s="12" t="s">
        <v>1646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1642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1642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1642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1642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1642</v>
      </c>
      <c r="B5601" s="18">
        <v>100</v>
      </c>
      <c r="C5601" s="18">
        <v>100</v>
      </c>
      <c r="D5601" s="18" t="s">
        <v>1647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1642</v>
      </c>
      <c r="B5602" s="18">
        <v>100</v>
      </c>
      <c r="C5602" s="18">
        <v>100</v>
      </c>
      <c r="D5602" s="18" t="s">
        <v>1648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1642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1649</v>
      </c>
    </row>
    <row r="5605" spans="1:14" s="18" customFormat="1">
      <c r="A5605" s="17" t="s">
        <v>1650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1253</v>
      </c>
    </row>
    <row r="5608" spans="1:14">
      <c r="A5608" s="11" t="s">
        <v>1651</v>
      </c>
    </row>
    <row r="5609" spans="1:14">
      <c r="A5609" s="11" t="s">
        <v>1652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1652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 ht="16">
      <c r="A5611" s="11" t="s">
        <v>1652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 ht="16">
      <c r="A5612" s="11" t="s">
        <v>1652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 ht="16">
      <c r="A5613" s="11" t="s">
        <v>1652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1652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1652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 ht="16">
      <c r="A5616" s="11" t="s">
        <v>1652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ht="16">
      <c r="A5617" s="11" t="s">
        <v>1652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 ht="16">
      <c r="A5618" s="11" t="s">
        <v>1652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1652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1652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1652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 ht="16">
      <c r="A5622" s="11" t="s">
        <v>1652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 ht="16">
      <c r="A5623" s="11" t="s">
        <v>1652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 ht="16">
      <c r="A5624" s="11" t="s">
        <v>1652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1652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1652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 ht="16">
      <c r="A5627" s="11" t="s">
        <v>1652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 ht="16">
      <c r="A5628" s="11" t="s">
        <v>1652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 ht="16">
      <c r="A5629" s="11" t="s">
        <v>1652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1253</v>
      </c>
    </row>
    <row r="5632" spans="1:14">
      <c r="A5632" s="11" t="s">
        <v>1653</v>
      </c>
    </row>
    <row r="5633" spans="1:14">
      <c r="A5633" s="11" t="s">
        <v>1654</v>
      </c>
    </row>
    <row r="5634" spans="1:14">
      <c r="A5634" s="11" t="s">
        <v>1655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1656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1656</v>
      </c>
      <c r="B5636" s="12">
        <v>50</v>
      </c>
      <c r="C5636" s="12">
        <v>50</v>
      </c>
      <c r="D5636" s="12" t="s">
        <v>1356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1656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1656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1656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1656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1656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1655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1656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1656</v>
      </c>
      <c r="B5645" s="12">
        <v>50</v>
      </c>
      <c r="C5645" s="12">
        <v>50</v>
      </c>
      <c r="D5645" s="12" t="s">
        <v>1356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1656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1656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1655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1656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1656</v>
      </c>
      <c r="B5650" s="12">
        <v>48</v>
      </c>
      <c r="C5650" s="12">
        <v>21</v>
      </c>
      <c r="D5650" s="12" t="s">
        <v>1356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1656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1656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1655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1656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1656</v>
      </c>
      <c r="B5655" s="12">
        <v>80</v>
      </c>
      <c r="C5655" s="12">
        <v>26</v>
      </c>
      <c r="D5655" s="12" t="s">
        <v>1356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1656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1656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1655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1656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1656</v>
      </c>
      <c r="B5660" s="12">
        <v>55</v>
      </c>
      <c r="C5660" s="12">
        <v>70</v>
      </c>
      <c r="D5660" s="12" t="s">
        <v>1356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1656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1656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1657</v>
      </c>
    </row>
    <row r="5665" spans="1:14">
      <c r="A5665" s="11" t="s">
        <v>1658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1658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1658</v>
      </c>
      <c r="B5667" s="12">
        <v>50</v>
      </c>
      <c r="C5667" s="12">
        <v>50</v>
      </c>
      <c r="D5667" s="12" t="s">
        <v>1356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1658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1658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1658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1658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1658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1658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1658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1658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1658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1658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1658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1658</v>
      </c>
      <c r="B5679" s="12">
        <v>50</v>
      </c>
      <c r="C5679" s="12">
        <v>50</v>
      </c>
      <c r="D5679" s="12" t="s">
        <v>1659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1658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1658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1658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1658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1658</v>
      </c>
      <c r="B5685" s="12">
        <v>48</v>
      </c>
      <c r="C5685" s="12">
        <v>79</v>
      </c>
      <c r="D5685" s="12" t="s">
        <v>1356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1658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1658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1658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1658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1658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1658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1658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1658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1658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1658</v>
      </c>
      <c r="B5695" s="12">
        <v>34</v>
      </c>
      <c r="C5695" s="12">
        <v>29</v>
      </c>
      <c r="D5695" s="12" t="s">
        <v>1356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1658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1658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1658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1658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1658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1658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1658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1658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1658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1658</v>
      </c>
      <c r="B5705" s="12">
        <v>74</v>
      </c>
      <c r="C5705" s="12">
        <v>33</v>
      </c>
      <c r="D5705" s="12" t="s">
        <v>1356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1658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1658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1658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1658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1658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1658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1658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1660</v>
      </c>
    </row>
    <row r="5715" spans="1:14">
      <c r="A5715" s="11" t="s">
        <v>1661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1661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1661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1661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1661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1661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1661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1661</v>
      </c>
      <c r="B5722" s="12">
        <v>50</v>
      </c>
      <c r="C5722" s="12">
        <v>50</v>
      </c>
      <c r="D5722" s="12" t="s">
        <v>1662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1661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1661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1661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1661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1661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1661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1661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1661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1661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1661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1661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1661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1661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1661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1661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1661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1661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1661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1661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1661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1661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1661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1661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1661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1661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1661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1661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1661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1661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1661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1661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1253</v>
      </c>
    </row>
    <row r="5757" spans="1:14">
      <c r="A5757" s="11" t="s">
        <v>1663</v>
      </c>
    </row>
    <row r="5758" spans="1:14">
      <c r="A5758" s="11" t="s">
        <v>1664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1664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1664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1664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1664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1664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1664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1253</v>
      </c>
    </row>
    <row r="5767" spans="1:14">
      <c r="A5767" s="11" t="s">
        <v>1307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1333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1356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1334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1665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1364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1365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1366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1367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1666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1333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1356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1333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1356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1333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1356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1333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1356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1333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1356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1333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1356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1333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1356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1667</v>
      </c>
    </row>
    <row r="5868" spans="1:14" s="18" customFormat="1">
      <c r="A5868" s="17" t="s">
        <v>1668</v>
      </c>
      <c r="B5868" s="18">
        <v>21</v>
      </c>
      <c r="C5868" s="18">
        <v>25</v>
      </c>
      <c r="D5868" s="18" t="s">
        <v>1423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1669</v>
      </c>
    </row>
    <row r="5871" spans="1:14">
      <c r="A5871" s="11" t="s">
        <v>1670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1671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1670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1670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1671</v>
      </c>
      <c r="B5875" s="12">
        <v>131</v>
      </c>
      <c r="C5875" s="12">
        <v>154</v>
      </c>
      <c r="D5875" s="12" t="s">
        <v>1659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1670</v>
      </c>
      <c r="B5876" s="12">
        <v>131</v>
      </c>
      <c r="C5876" s="12">
        <v>154</v>
      </c>
      <c r="D5876" s="12" t="s">
        <v>1662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1670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1670</v>
      </c>
      <c r="B5878" s="18">
        <v>131</v>
      </c>
      <c r="C5878" s="18">
        <v>154</v>
      </c>
      <c r="D5878" s="18" t="s">
        <v>1647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1670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1670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1670</v>
      </c>
      <c r="B5881" s="18">
        <v>131</v>
      </c>
      <c r="C5881" s="18">
        <v>154</v>
      </c>
      <c r="D5881" s="18" t="s">
        <v>1672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1673</v>
      </c>
    </row>
    <row r="5884" spans="1:14">
      <c r="A5884" s="21" t="s">
        <v>1674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1675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1675</v>
      </c>
      <c r="B5886" s="12">
        <v>100</v>
      </c>
      <c r="C5886" s="12">
        <v>100</v>
      </c>
      <c r="D5886" s="12" t="s">
        <v>1356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1675</v>
      </c>
      <c r="B5887" s="12">
        <v>100</v>
      </c>
      <c r="C5887" s="12">
        <v>100</v>
      </c>
      <c r="D5887" s="12" t="s">
        <v>1372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1675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1674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1675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1675</v>
      </c>
      <c r="B5891" s="12">
        <v>138</v>
      </c>
      <c r="C5891" s="12">
        <v>116</v>
      </c>
      <c r="D5891" s="12" t="s">
        <v>1356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1675</v>
      </c>
      <c r="B5892" s="12">
        <v>138</v>
      </c>
      <c r="C5892" s="12">
        <v>116</v>
      </c>
      <c r="D5892" s="12" t="s">
        <v>1372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1675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1674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1675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1675</v>
      </c>
      <c r="B5896" s="12">
        <v>35</v>
      </c>
      <c r="C5896" s="12">
        <v>150</v>
      </c>
      <c r="D5896" s="12" t="s">
        <v>1356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1675</v>
      </c>
      <c r="B5897" s="12">
        <v>35</v>
      </c>
      <c r="C5897" s="12">
        <v>150</v>
      </c>
      <c r="D5897" s="12" t="s">
        <v>1372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1675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1674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1675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1675</v>
      </c>
      <c r="B5901" s="12">
        <v>50</v>
      </c>
      <c r="C5901" s="12">
        <v>50</v>
      </c>
      <c r="D5901" s="12" t="s">
        <v>1356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1675</v>
      </c>
      <c r="B5902" s="12">
        <v>50</v>
      </c>
      <c r="C5902" s="12">
        <v>50</v>
      </c>
      <c r="D5902" s="12" t="s">
        <v>1372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1675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1674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1675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1675</v>
      </c>
      <c r="B5906" s="12">
        <v>164</v>
      </c>
      <c r="C5906" s="12">
        <v>35</v>
      </c>
      <c r="D5906" s="12" t="s">
        <v>1356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1675</v>
      </c>
      <c r="B5907" s="12">
        <v>164</v>
      </c>
      <c r="C5907" s="12">
        <v>35</v>
      </c>
      <c r="D5907" s="12" t="s">
        <v>1372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1675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1676</v>
      </c>
    </row>
    <row r="5911" spans="1:14">
      <c r="A5911" s="21" t="s">
        <v>1677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1678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1678</v>
      </c>
      <c r="B5913" s="12">
        <v>150</v>
      </c>
      <c r="C5913" s="12">
        <v>150</v>
      </c>
      <c r="D5913" s="12" t="s">
        <v>1356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1678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1678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1678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1678</v>
      </c>
      <c r="B5917" s="12">
        <v>150</v>
      </c>
      <c r="C5917" s="12">
        <v>150</v>
      </c>
      <c r="D5917" s="12" t="s">
        <v>1372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1678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1677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1678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1678</v>
      </c>
      <c r="B5921" s="12">
        <v>238</v>
      </c>
      <c r="C5921" s="12">
        <v>120</v>
      </c>
      <c r="D5921" s="12" t="s">
        <v>1356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1678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1678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1678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1678</v>
      </c>
      <c r="B5925" s="12">
        <v>238</v>
      </c>
      <c r="C5925" s="12">
        <v>120</v>
      </c>
      <c r="D5925" s="12" t="s">
        <v>1372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1678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1678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1678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1678</v>
      </c>
      <c r="B5929" s="12">
        <v>136</v>
      </c>
      <c r="C5929" s="12">
        <v>78</v>
      </c>
      <c r="D5929" s="12" t="s">
        <v>1356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1678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1678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1677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1678</v>
      </c>
      <c r="B5933" s="12">
        <v>136</v>
      </c>
      <c r="C5933" s="12">
        <v>78</v>
      </c>
      <c r="D5933" s="12" t="s">
        <v>1372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1678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1678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1678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1678</v>
      </c>
      <c r="B5937" s="12">
        <v>140</v>
      </c>
      <c r="C5937" s="12">
        <v>230</v>
      </c>
      <c r="D5937" s="12" t="s">
        <v>1356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1678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1678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1677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1678</v>
      </c>
      <c r="B5941" s="12">
        <v>140</v>
      </c>
      <c r="C5941" s="12">
        <v>230</v>
      </c>
      <c r="D5941" s="12" t="s">
        <v>1372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1678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1678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1678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1678</v>
      </c>
      <c r="B5945" s="12">
        <v>252</v>
      </c>
      <c r="C5945" s="12">
        <v>235</v>
      </c>
      <c r="D5945" s="12" t="s">
        <v>1356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1678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1678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1678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1678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1678</v>
      </c>
      <c r="B5950" s="12">
        <v>265</v>
      </c>
      <c r="C5950" s="12">
        <v>150</v>
      </c>
      <c r="D5950" s="12" t="s">
        <v>1356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1678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1678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1678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1678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1678</v>
      </c>
      <c r="B5955" s="12">
        <v>204</v>
      </c>
      <c r="C5955" s="12">
        <v>182</v>
      </c>
      <c r="D5955" s="12" t="s">
        <v>1356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1678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1678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1678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1678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1678</v>
      </c>
      <c r="B5960" s="12">
        <v>109</v>
      </c>
      <c r="C5960" s="12">
        <v>163</v>
      </c>
      <c r="D5960" s="12" t="s">
        <v>1356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1678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1678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1678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1678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1678</v>
      </c>
      <c r="B5965" s="12">
        <v>83</v>
      </c>
      <c r="C5965" s="12">
        <v>90</v>
      </c>
      <c r="D5965" s="12" t="s">
        <v>1356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1678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1678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1678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1678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1299</v>
      </c>
    </row>
    <row r="5972" spans="1:14">
      <c r="A5972" s="21" t="s">
        <v>1679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1679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1679</v>
      </c>
      <c r="B5974" s="12">
        <v>21</v>
      </c>
      <c r="C5974" s="12">
        <v>23</v>
      </c>
      <c r="D5974" s="12" t="s">
        <v>1356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1679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1679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1679</v>
      </c>
      <c r="B5977" s="18">
        <v>22</v>
      </c>
      <c r="C5977" s="18">
        <v>22</v>
      </c>
      <c r="D5977" s="18" t="s">
        <v>1376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1679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1679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1680</v>
      </c>
    </row>
    <row r="5982" spans="1:14">
      <c r="A5982" s="21" t="s">
        <v>1681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1681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1681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1681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1681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1681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1681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1681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1681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1681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1681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1681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1681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1681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1681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1681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1681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1681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1682</v>
      </c>
    </row>
    <row r="6002" spans="1:14">
      <c r="A6002" s="21" t="s">
        <v>1683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1683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1683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1683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1683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1683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1683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1683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1683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1683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1683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1683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1683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1683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1683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1683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1683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1683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1683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1683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1683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1683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1683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1684</v>
      </c>
    </row>
    <row r="6027" spans="1:14">
      <c r="A6027" s="21" t="s">
        <v>1685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1685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1685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1685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1685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1685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1685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1685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1685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1685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1685</v>
      </c>
      <c r="B6037" s="18">
        <v>40</v>
      </c>
      <c r="C6037" s="18">
        <v>40</v>
      </c>
      <c r="D6037" s="18" t="s">
        <v>1610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1685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1685</v>
      </c>
      <c r="B6039" s="18">
        <v>40</v>
      </c>
      <c r="C6039" s="18">
        <v>40</v>
      </c>
      <c r="D6039" s="18" t="s">
        <v>1686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1685</v>
      </c>
      <c r="B6040" s="18">
        <v>40</v>
      </c>
      <c r="C6040" s="18">
        <v>40</v>
      </c>
      <c r="D6040" s="18" t="s">
        <v>1687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1685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1685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1685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1685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1685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1685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1685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1685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1685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1685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1685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1685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1685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1685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1685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1685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1688</v>
      </c>
    </row>
    <row r="6059" spans="1:14">
      <c r="A6059" s="21" t="s">
        <v>1689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1689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1689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1689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1689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1689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1689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1689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1689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1689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1689</v>
      </c>
      <c r="B6069" s="18">
        <v>100</v>
      </c>
      <c r="C6069" s="18">
        <v>100</v>
      </c>
      <c r="D6069" s="18" t="s">
        <v>1610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1689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1689</v>
      </c>
      <c r="B6071" s="18">
        <v>100</v>
      </c>
      <c r="C6071" s="18">
        <v>100</v>
      </c>
      <c r="D6071" s="18" t="s">
        <v>1686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1689</v>
      </c>
      <c r="B6072" s="18">
        <v>100</v>
      </c>
      <c r="C6072" s="18">
        <v>100</v>
      </c>
      <c r="D6072" s="18" t="s">
        <v>1687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1689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1689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1689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1689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1689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1689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1689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1689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1689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1689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1689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1689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1689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1689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1689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1689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1689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1689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1689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1689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1689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1690</v>
      </c>
    </row>
    <row r="6096" spans="1:14">
      <c r="A6096" s="21" t="s">
        <v>1691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1691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1691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1691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1691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1691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1691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1691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1691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1691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1691</v>
      </c>
      <c r="B6106" s="18">
        <v>60</v>
      </c>
      <c r="C6106" s="18">
        <v>40</v>
      </c>
      <c r="D6106" s="18" t="s">
        <v>1610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1691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1691</v>
      </c>
      <c r="B6108" s="18">
        <v>60</v>
      </c>
      <c r="C6108" s="18">
        <v>40</v>
      </c>
      <c r="D6108" s="18" t="s">
        <v>1686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1691</v>
      </c>
      <c r="B6109" s="18">
        <v>60</v>
      </c>
      <c r="C6109" s="18">
        <v>40</v>
      </c>
      <c r="D6109" s="18" t="s">
        <v>1687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1691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1691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1691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1691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1691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1691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1691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1691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1691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1691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1691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1691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1692</v>
      </c>
    </row>
    <row r="6124" spans="1:14">
      <c r="A6124" s="21" t="s">
        <v>1693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1694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1694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1694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1694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1694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1694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1693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1693</v>
      </c>
      <c r="B6132" s="18">
        <v>150</v>
      </c>
      <c r="C6132" s="18">
        <v>170</v>
      </c>
      <c r="D6132" s="18" t="s">
        <v>1610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1693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1693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1694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1694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1693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1694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1694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1695</v>
      </c>
    </row>
    <row r="6142" spans="1:14">
      <c r="A6142" s="21" t="s">
        <v>1696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1697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1697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1697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1697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1697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1697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1697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1697</v>
      </c>
      <c r="B6150" s="18">
        <v>50</v>
      </c>
      <c r="C6150" s="18">
        <v>45</v>
      </c>
      <c r="D6150" s="18" t="s">
        <v>1610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1697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1697</v>
      </c>
      <c r="B6152" s="18">
        <v>50</v>
      </c>
      <c r="C6152" s="18">
        <v>45</v>
      </c>
      <c r="D6152" s="18" t="s">
        <v>1686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1697</v>
      </c>
      <c r="B6153" s="18">
        <v>50</v>
      </c>
      <c r="C6153" s="18">
        <v>45</v>
      </c>
      <c r="D6153" s="18" t="s">
        <v>1687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1697</v>
      </c>
      <c r="B6154" s="18">
        <v>50</v>
      </c>
      <c r="C6154" s="18">
        <v>45</v>
      </c>
      <c r="D6154" s="18" t="s">
        <v>1672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1697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1697</v>
      </c>
      <c r="B6156" s="18">
        <v>50</v>
      </c>
      <c r="C6156" s="18">
        <v>45</v>
      </c>
      <c r="D6156" s="18" t="s">
        <v>1698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1696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1697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1697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1697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1696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1697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1697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1697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1696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1697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1697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1697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1696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1697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1697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1697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1699</v>
      </c>
    </row>
    <row r="6175" spans="1:14">
      <c r="A6175" s="21" t="s">
        <v>1700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1700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1700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1700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1700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1700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1700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1700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1700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1700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1700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1700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1700</v>
      </c>
      <c r="B6187" s="18">
        <v>41</v>
      </c>
      <c r="C6187" s="18">
        <v>44</v>
      </c>
      <c r="D6187" s="18" t="s">
        <v>1610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1700</v>
      </c>
      <c r="B6188" s="18">
        <v>41</v>
      </c>
      <c r="C6188" s="18">
        <v>44</v>
      </c>
      <c r="D6188" s="18" t="s">
        <v>1647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1700</v>
      </c>
      <c r="B6189" s="18">
        <v>41</v>
      </c>
      <c r="C6189" s="18">
        <v>44</v>
      </c>
      <c r="D6189" s="18" t="s">
        <v>1686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1700</v>
      </c>
      <c r="B6190" s="18">
        <v>41</v>
      </c>
      <c r="C6190" s="18">
        <v>44</v>
      </c>
      <c r="D6190" s="18" t="s">
        <v>1687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1700</v>
      </c>
      <c r="B6191" s="18">
        <v>41</v>
      </c>
      <c r="C6191" s="18">
        <v>44</v>
      </c>
      <c r="D6191" s="18" t="s">
        <v>1672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1700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1700</v>
      </c>
      <c r="B6193" s="18">
        <v>41</v>
      </c>
      <c r="C6193" s="18">
        <v>44</v>
      </c>
      <c r="D6193" s="18" t="s">
        <v>1698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1700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1700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1700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1700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1700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1700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1700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1700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1700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1700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1700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1700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1700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1700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1700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1700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1701</v>
      </c>
    </row>
    <row r="6212" spans="1:14">
      <c r="A6212" s="21" t="s">
        <v>1702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1702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1702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1702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1702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1702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1702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1702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1702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1702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1702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1702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1702</v>
      </c>
      <c r="B6224" s="18">
        <v>150</v>
      </c>
      <c r="C6224" s="18">
        <v>150</v>
      </c>
      <c r="D6224" s="18" t="s">
        <v>1610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1702</v>
      </c>
      <c r="B6225" s="18">
        <v>150</v>
      </c>
      <c r="C6225" s="18">
        <v>150</v>
      </c>
      <c r="D6225" s="18" t="s">
        <v>1647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1702</v>
      </c>
      <c r="B6226" s="18">
        <v>150</v>
      </c>
      <c r="C6226" s="18">
        <v>150</v>
      </c>
      <c r="D6226" s="18" t="s">
        <v>1686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1702</v>
      </c>
      <c r="B6227" s="18">
        <v>150</v>
      </c>
      <c r="C6227" s="18">
        <v>150</v>
      </c>
      <c r="D6227" s="18" t="s">
        <v>1687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1702</v>
      </c>
      <c r="B6228" s="18">
        <v>150</v>
      </c>
      <c r="C6228" s="18">
        <v>150</v>
      </c>
      <c r="D6228" s="18" t="s">
        <v>1672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1702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1702</v>
      </c>
      <c r="B6230" s="18">
        <v>150</v>
      </c>
      <c r="C6230" s="18">
        <v>150</v>
      </c>
      <c r="D6230" s="18" t="s">
        <v>1698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1702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1702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1702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1702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1702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1702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1702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1702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1702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1702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1702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1702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1702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1702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1702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1702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1702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1702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1702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1702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1702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1702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1702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1702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1702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1702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1702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1702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1702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1702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1690</v>
      </c>
    </row>
    <row r="6263" spans="1:14">
      <c r="A6263" s="21" t="s">
        <v>1703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1703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1703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1703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1703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1703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1703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1703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1703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1703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1703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1703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1703</v>
      </c>
      <c r="B6275" s="18">
        <v>44</v>
      </c>
      <c r="C6275" s="18">
        <v>44</v>
      </c>
      <c r="D6275" s="18" t="s">
        <v>1610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1703</v>
      </c>
      <c r="B6276" s="18">
        <v>44</v>
      </c>
      <c r="C6276" s="18">
        <v>44</v>
      </c>
      <c r="D6276" s="18" t="s">
        <v>1647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1703</v>
      </c>
      <c r="B6277" s="18">
        <v>44</v>
      </c>
      <c r="C6277" s="18">
        <v>44</v>
      </c>
      <c r="D6277" s="18" t="s">
        <v>1686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1703</v>
      </c>
      <c r="B6278" s="18">
        <v>44</v>
      </c>
      <c r="C6278" s="18">
        <v>44</v>
      </c>
      <c r="D6278" s="18" t="s">
        <v>1687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1703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1703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1703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1703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1703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1703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1703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1703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1703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1703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1703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1703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1704</v>
      </c>
    </row>
    <row r="6293" spans="1:14">
      <c r="A6293" s="21" t="s">
        <v>1705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1706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1706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1706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1706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1706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1706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1706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1706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1706</v>
      </c>
      <c r="B6302" s="12">
        <v>32</v>
      </c>
      <c r="C6302" s="12">
        <v>31</v>
      </c>
      <c r="D6302" s="12" t="s">
        <v>1526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1706</v>
      </c>
      <c r="B6303" s="12">
        <v>32</v>
      </c>
      <c r="C6303" s="12">
        <v>31</v>
      </c>
      <c r="D6303" s="12" t="s">
        <v>1659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1706</v>
      </c>
      <c r="B6304" s="12">
        <v>32</v>
      </c>
      <c r="C6304" s="12">
        <v>31</v>
      </c>
      <c r="D6304" s="12" t="s">
        <v>1662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1706</v>
      </c>
      <c r="B6305" s="12">
        <v>32</v>
      </c>
      <c r="C6305" s="12">
        <v>31</v>
      </c>
      <c r="D6305" s="12" t="s">
        <v>1527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1706</v>
      </c>
      <c r="B6306" s="12">
        <v>32</v>
      </c>
      <c r="C6306" s="12">
        <v>31</v>
      </c>
      <c r="D6306" s="12" t="s">
        <v>1528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1706</v>
      </c>
      <c r="B6307" s="12">
        <v>32</v>
      </c>
      <c r="C6307" s="12">
        <v>31</v>
      </c>
      <c r="D6307" s="12" t="s">
        <v>1529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1706</v>
      </c>
      <c r="B6308" s="18">
        <v>32</v>
      </c>
      <c r="C6308" s="18">
        <v>31</v>
      </c>
      <c r="D6308" s="18" t="s">
        <v>1537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1706</v>
      </c>
      <c r="B6309" s="18">
        <v>32</v>
      </c>
      <c r="C6309" s="18">
        <v>31</v>
      </c>
      <c r="D6309" s="18" t="s">
        <v>1536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1706</v>
      </c>
      <c r="B6310" s="18">
        <v>32</v>
      </c>
      <c r="C6310" s="18">
        <v>31</v>
      </c>
      <c r="D6310" s="18" t="s">
        <v>1535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1706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1706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1706</v>
      </c>
      <c r="B6313" s="18">
        <v>32</v>
      </c>
      <c r="C6313" s="18">
        <v>31</v>
      </c>
      <c r="D6313" s="18" t="s">
        <v>1610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1706</v>
      </c>
      <c r="B6314" s="18">
        <v>32</v>
      </c>
      <c r="C6314" s="18">
        <v>31</v>
      </c>
      <c r="D6314" s="18" t="s">
        <v>1647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1706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1706</v>
      </c>
      <c r="B6316" s="18">
        <v>32</v>
      </c>
      <c r="C6316" s="18">
        <v>31</v>
      </c>
      <c r="D6316" s="18" t="s">
        <v>1686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1706</v>
      </c>
      <c r="B6317" s="18">
        <v>32</v>
      </c>
      <c r="C6317" s="18">
        <v>31</v>
      </c>
      <c r="D6317" s="18" t="s">
        <v>1687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1706</v>
      </c>
      <c r="B6318" s="18">
        <v>32</v>
      </c>
      <c r="C6318" s="18">
        <v>31</v>
      </c>
      <c r="D6318" s="18" t="s">
        <v>1672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1706</v>
      </c>
      <c r="B6319" s="18">
        <v>32</v>
      </c>
      <c r="C6319" s="18">
        <v>31</v>
      </c>
      <c r="D6319" s="18" t="s">
        <v>1707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1706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1705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1706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1706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1706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1706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1706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1706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1706</v>
      </c>
      <c r="B6328" s="12">
        <v>25</v>
      </c>
      <c r="C6328" s="12">
        <v>26</v>
      </c>
      <c r="D6328" s="12" t="s">
        <v>1526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1705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1706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1706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1706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1706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1706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1706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1706</v>
      </c>
      <c r="B6336" s="12">
        <v>42</v>
      </c>
      <c r="C6336" s="12">
        <v>42</v>
      </c>
      <c r="D6336" s="12" t="s">
        <v>1526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1705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1706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1706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1706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1706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1706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1706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1706</v>
      </c>
      <c r="B6344" s="12">
        <v>78</v>
      </c>
      <c r="C6344" s="12">
        <v>77</v>
      </c>
      <c r="D6344" s="12" t="s">
        <v>1526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1705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1706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1706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1706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1706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1706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1706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1706</v>
      </c>
      <c r="B6352" s="12">
        <v>54</v>
      </c>
      <c r="C6352" s="12">
        <v>54</v>
      </c>
      <c r="D6352" s="12" t="s">
        <v>1526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1708</v>
      </c>
    </row>
    <row r="6355" spans="1:14">
      <c r="A6355" s="21" t="s">
        <v>1709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1709</v>
      </c>
      <c r="B6356" s="12">
        <v>10</v>
      </c>
      <c r="C6356" s="12">
        <v>55</v>
      </c>
      <c r="D6356" s="12" t="s">
        <v>1526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1709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1709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1709</v>
      </c>
      <c r="B6359" s="12">
        <v>26</v>
      </c>
      <c r="C6359" s="12">
        <v>72</v>
      </c>
      <c r="D6359" s="12" t="s">
        <v>1526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1709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1709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1709</v>
      </c>
      <c r="B6362" s="12">
        <v>57</v>
      </c>
      <c r="C6362" s="12">
        <v>13</v>
      </c>
      <c r="D6362" s="12" t="s">
        <v>1526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1709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1709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1709</v>
      </c>
      <c r="B6365" s="12">
        <v>72</v>
      </c>
      <c r="C6365" s="12">
        <v>28</v>
      </c>
      <c r="D6365" s="12" t="s">
        <v>1526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1709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1709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1709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1709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1709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1709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1709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1709</v>
      </c>
      <c r="B6373" s="12">
        <v>66</v>
      </c>
      <c r="C6373" s="12">
        <v>66</v>
      </c>
      <c r="D6373" s="12" t="s">
        <v>1526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1709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1709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1709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1709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1709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1709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1709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1709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1709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1709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1709</v>
      </c>
      <c r="B6384" s="12">
        <v>46</v>
      </c>
      <c r="C6384" s="12">
        <v>46</v>
      </c>
      <c r="D6384" s="12" t="s">
        <v>1526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1709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1709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1709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1709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1709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1709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1709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1709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1709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1709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1709</v>
      </c>
      <c r="B6395" s="12">
        <v>28</v>
      </c>
      <c r="C6395" s="12">
        <v>31</v>
      </c>
      <c r="D6395" s="12" t="s">
        <v>1526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1709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1709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1709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1709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1709</v>
      </c>
      <c r="B6400" s="18">
        <v>28</v>
      </c>
      <c r="C6400" s="18">
        <v>31</v>
      </c>
      <c r="D6400" s="18" t="s">
        <v>1537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1709</v>
      </c>
      <c r="B6401" s="18">
        <v>28</v>
      </c>
      <c r="C6401" s="18">
        <v>31</v>
      </c>
      <c r="D6401" s="18" t="s">
        <v>1536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1709</v>
      </c>
      <c r="B6402" s="18">
        <v>28</v>
      </c>
      <c r="C6402" s="18">
        <v>31</v>
      </c>
      <c r="D6402" s="18" t="s">
        <v>1535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1709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1709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1709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1709</v>
      </c>
      <c r="B6406" s="12">
        <v>50</v>
      </c>
      <c r="C6406" s="12">
        <v>50</v>
      </c>
      <c r="D6406" s="12" t="s">
        <v>1526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1709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1709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1709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1709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1709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1709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1709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1709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1709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1709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1709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1709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1709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1709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1709</v>
      </c>
      <c r="B6421" s="18">
        <v>50</v>
      </c>
      <c r="C6421" s="18">
        <v>50</v>
      </c>
      <c r="D6421" s="18" t="s">
        <v>1537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1709</v>
      </c>
      <c r="B6422" s="18">
        <v>50</v>
      </c>
      <c r="C6422" s="18">
        <v>50</v>
      </c>
      <c r="D6422" s="18" t="s">
        <v>1536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1709</v>
      </c>
      <c r="B6423" s="18">
        <v>50</v>
      </c>
      <c r="C6423" s="18">
        <v>50</v>
      </c>
      <c r="D6423" s="18" t="s">
        <v>1535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1709</v>
      </c>
      <c r="B6424" s="18">
        <v>50</v>
      </c>
      <c r="C6424" s="18">
        <v>50</v>
      </c>
      <c r="D6424" s="18" t="s">
        <v>1610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1709</v>
      </c>
      <c r="B6425" s="18">
        <v>50</v>
      </c>
      <c r="C6425" s="18">
        <v>50</v>
      </c>
      <c r="D6425" s="18" t="s">
        <v>1647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1709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1709</v>
      </c>
      <c r="B6427" s="18">
        <v>50</v>
      </c>
      <c r="C6427" s="18">
        <v>50</v>
      </c>
      <c r="D6427" s="18" t="s">
        <v>1686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1709</v>
      </c>
      <c r="B6428" s="18">
        <v>50</v>
      </c>
      <c r="C6428" s="18">
        <v>50</v>
      </c>
      <c r="D6428" s="18" t="s">
        <v>1687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1709</v>
      </c>
      <c r="B6429" s="18">
        <v>50</v>
      </c>
      <c r="C6429" s="18">
        <v>50</v>
      </c>
      <c r="D6429" s="18" t="s">
        <v>1672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1709</v>
      </c>
      <c r="B6430" s="18">
        <v>50</v>
      </c>
      <c r="C6430" s="18">
        <v>50</v>
      </c>
      <c r="D6430" s="18" t="s">
        <v>1707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1709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1710</v>
      </c>
    </row>
    <row r="6434" spans="1:14">
      <c r="A6434" s="21" t="s">
        <v>1711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1711</v>
      </c>
      <c r="B6435" s="12">
        <v>77</v>
      </c>
      <c r="C6435" s="12">
        <v>77</v>
      </c>
      <c r="D6435" s="12" t="s">
        <v>1526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1711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1711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1711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1711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1711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1711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1711</v>
      </c>
      <c r="B6442" s="18">
        <v>77</v>
      </c>
      <c r="C6442" s="18">
        <v>77</v>
      </c>
      <c r="D6442" s="18" t="s">
        <v>1537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1711</v>
      </c>
      <c r="B6443" s="18">
        <v>77</v>
      </c>
      <c r="C6443" s="18">
        <v>77</v>
      </c>
      <c r="D6443" s="18" t="s">
        <v>1536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1711</v>
      </c>
      <c r="B6444" s="18">
        <v>77</v>
      </c>
      <c r="C6444" s="18">
        <v>77</v>
      </c>
      <c r="D6444" s="18" t="s">
        <v>1535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1711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1711</v>
      </c>
      <c r="B6446" s="12">
        <v>25</v>
      </c>
      <c r="C6446" s="12">
        <v>60</v>
      </c>
      <c r="D6446" s="12" t="s">
        <v>1526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1711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1711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1711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1711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1711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1711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1711</v>
      </c>
      <c r="B6453" s="18">
        <v>25</v>
      </c>
      <c r="C6453" s="18">
        <v>60</v>
      </c>
      <c r="D6453" s="18" t="s">
        <v>1537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1711</v>
      </c>
      <c r="B6454" s="18">
        <v>25</v>
      </c>
      <c r="C6454" s="18">
        <v>60</v>
      </c>
      <c r="D6454" s="18" t="s">
        <v>1536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1711</v>
      </c>
      <c r="B6455" s="18">
        <v>25</v>
      </c>
      <c r="C6455" s="18">
        <v>60</v>
      </c>
      <c r="D6455" s="18" t="s">
        <v>1535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1711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1711</v>
      </c>
      <c r="B6457" s="12">
        <v>60</v>
      </c>
      <c r="C6457" s="12">
        <v>25</v>
      </c>
      <c r="D6457" s="12" t="s">
        <v>1526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1711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1711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1711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1711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1711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1711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1711</v>
      </c>
      <c r="B6464" s="18">
        <v>60</v>
      </c>
      <c r="C6464" s="18">
        <v>25</v>
      </c>
      <c r="D6464" s="18" t="s">
        <v>1537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1711</v>
      </c>
      <c r="B6465" s="18">
        <v>60</v>
      </c>
      <c r="C6465" s="18">
        <v>25</v>
      </c>
      <c r="D6465" s="18" t="s">
        <v>1536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1711</v>
      </c>
      <c r="B6466" s="18">
        <v>60</v>
      </c>
      <c r="C6466" s="18">
        <v>25</v>
      </c>
      <c r="D6466" s="18" t="s">
        <v>1535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1711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1711</v>
      </c>
      <c r="B6468" s="12">
        <v>30</v>
      </c>
      <c r="C6468" s="12">
        <v>30</v>
      </c>
      <c r="D6468" s="12" t="s">
        <v>1526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1711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1711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1711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1711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1711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1711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1711</v>
      </c>
      <c r="B6475" s="18">
        <v>30</v>
      </c>
      <c r="C6475" s="18">
        <v>30</v>
      </c>
      <c r="D6475" s="18" t="s">
        <v>1537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1711</v>
      </c>
      <c r="B6476" s="18">
        <v>30</v>
      </c>
      <c r="C6476" s="18">
        <v>30</v>
      </c>
      <c r="D6476" s="18" t="s">
        <v>1536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1711</v>
      </c>
      <c r="B6477" s="18">
        <v>30</v>
      </c>
      <c r="C6477" s="18">
        <v>30</v>
      </c>
      <c r="D6477" s="18" t="s">
        <v>1535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1711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1711</v>
      </c>
      <c r="B6479" s="12">
        <v>48</v>
      </c>
      <c r="C6479" s="12">
        <v>48</v>
      </c>
      <c r="D6479" s="12" t="s">
        <v>1526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1711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1711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1711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1711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1711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1711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1711</v>
      </c>
      <c r="B6486" s="18">
        <v>48</v>
      </c>
      <c r="C6486" s="18">
        <v>48</v>
      </c>
      <c r="D6486" s="18" t="s">
        <v>1537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1711</v>
      </c>
      <c r="B6487" s="18">
        <v>48</v>
      </c>
      <c r="C6487" s="18">
        <v>48</v>
      </c>
      <c r="D6487" s="18" t="s">
        <v>1536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1711</v>
      </c>
      <c r="B6488" s="18">
        <v>48</v>
      </c>
      <c r="C6488" s="18">
        <v>48</v>
      </c>
      <c r="D6488" s="18" t="s">
        <v>1535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1711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1711</v>
      </c>
      <c r="B6490" s="12">
        <v>40</v>
      </c>
      <c r="C6490" s="12">
        <v>40</v>
      </c>
      <c r="D6490" s="12" t="s">
        <v>1526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1711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1711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1711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1711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1711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1711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1711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1711</v>
      </c>
      <c r="B6498" s="12">
        <v>40</v>
      </c>
      <c r="C6498" s="12">
        <v>40</v>
      </c>
      <c r="D6498" s="12" t="s">
        <v>1526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1711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1711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1711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1711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1711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1711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1711</v>
      </c>
      <c r="B6505" s="18">
        <v>40</v>
      </c>
      <c r="C6505" s="18">
        <v>40</v>
      </c>
      <c r="D6505" s="18" t="s">
        <v>1537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1711</v>
      </c>
      <c r="B6506" s="18">
        <v>40</v>
      </c>
      <c r="C6506" s="18">
        <v>40</v>
      </c>
      <c r="D6506" s="18" t="s">
        <v>1536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1711</v>
      </c>
      <c r="B6507" s="18">
        <v>40</v>
      </c>
      <c r="C6507" s="18">
        <v>40</v>
      </c>
      <c r="D6507" s="18" t="s">
        <v>1535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1711</v>
      </c>
      <c r="B6508" s="18">
        <v>40</v>
      </c>
      <c r="C6508" s="18">
        <v>40</v>
      </c>
      <c r="D6508" s="18" t="s">
        <v>1537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1711</v>
      </c>
      <c r="B6509" s="18">
        <v>40</v>
      </c>
      <c r="C6509" s="18">
        <v>40</v>
      </c>
      <c r="D6509" s="18" t="s">
        <v>1536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1711</v>
      </c>
      <c r="B6510" s="18">
        <v>40</v>
      </c>
      <c r="C6510" s="18">
        <v>40</v>
      </c>
      <c r="D6510" s="18" t="s">
        <v>1535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1711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1711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1711</v>
      </c>
      <c r="B6513" s="18">
        <v>40</v>
      </c>
      <c r="C6513" s="18">
        <v>40</v>
      </c>
      <c r="D6513" s="18" t="s">
        <v>1610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1711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1711</v>
      </c>
      <c r="B6515" s="18">
        <v>40</v>
      </c>
      <c r="C6515" s="18">
        <v>40</v>
      </c>
      <c r="D6515" s="18" t="s">
        <v>1686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1711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1711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1711</v>
      </c>
      <c r="B6518" s="18">
        <v>40</v>
      </c>
      <c r="C6518" s="18">
        <v>40</v>
      </c>
      <c r="D6518" s="18" t="s">
        <v>1707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1711</v>
      </c>
      <c r="B6519" s="18">
        <v>40</v>
      </c>
      <c r="C6519" s="18">
        <v>40</v>
      </c>
      <c r="D6519" s="18" t="s">
        <v>1698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1711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1711</v>
      </c>
      <c r="B6521" s="12">
        <v>25</v>
      </c>
      <c r="C6521" s="12">
        <v>29</v>
      </c>
      <c r="D6521" s="12" t="s">
        <v>1526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1711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1711</v>
      </c>
      <c r="B6523" s="18">
        <v>25</v>
      </c>
      <c r="C6523" s="18">
        <v>29</v>
      </c>
      <c r="D6523" s="18" t="s">
        <v>1712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1253</v>
      </c>
    </row>
    <row r="6526" spans="1:14">
      <c r="A6526" s="11" t="s">
        <v>1309</v>
      </c>
    </row>
    <row r="6527" spans="1:14">
      <c r="A6527" s="22">
        <v>5</v>
      </c>
      <c r="B6527" s="14">
        <v>400</v>
      </c>
      <c r="C6527" s="14">
        <v>400</v>
      </c>
      <c r="D6527" s="12" t="s">
        <v>1410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1333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1334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1665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1666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1410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1333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1410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1333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1410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1333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1410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1333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1410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1333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1410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1333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1410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1333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1410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1333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1410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1333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1410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1333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1253</v>
      </c>
    </row>
    <row r="6606" spans="1:14">
      <c r="A6606" s="11" t="s">
        <v>1713</v>
      </c>
    </row>
    <row r="6607" spans="1:14">
      <c r="A6607" s="11" t="s">
        <v>1714</v>
      </c>
    </row>
    <row r="6608" spans="1:14">
      <c r="A6608" s="21" t="s">
        <v>1715</v>
      </c>
      <c r="B6608" s="12">
        <v>100</v>
      </c>
      <c r="C6608" s="12">
        <v>100</v>
      </c>
      <c r="D6608" s="12" t="s">
        <v>1716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1715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1717</v>
      </c>
      <c r="B6610" s="12">
        <v>100</v>
      </c>
      <c r="C6610" s="12">
        <v>100</v>
      </c>
      <c r="D6610" s="12" t="s">
        <v>1718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1717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1715</v>
      </c>
      <c r="B6612" s="12">
        <v>153</v>
      </c>
      <c r="C6612" s="12">
        <v>132</v>
      </c>
      <c r="D6612" s="12" t="s">
        <v>1716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1715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1715</v>
      </c>
      <c r="B6614" s="12">
        <v>140</v>
      </c>
      <c r="C6614" s="12">
        <v>60</v>
      </c>
      <c r="D6614" s="12" t="s">
        <v>1716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1715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1715</v>
      </c>
      <c r="B6616" s="12">
        <v>65</v>
      </c>
      <c r="C6616" s="12">
        <v>96</v>
      </c>
      <c r="D6616" s="12" t="s">
        <v>1716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1715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1719</v>
      </c>
    </row>
    <row r="6620" spans="1:14">
      <c r="A6620" s="21" t="s">
        <v>1720</v>
      </c>
      <c r="B6620" s="12">
        <v>150</v>
      </c>
      <c r="C6620" s="12">
        <v>150</v>
      </c>
      <c r="D6620" s="12" t="s">
        <v>1716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1721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1721</v>
      </c>
      <c r="B6622" s="12">
        <v>150</v>
      </c>
      <c r="C6622" s="12">
        <v>150</v>
      </c>
      <c r="D6622" s="12" t="s">
        <v>1718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1721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1720</v>
      </c>
      <c r="B6624" s="12">
        <v>90</v>
      </c>
      <c r="C6624" s="12">
        <v>200</v>
      </c>
      <c r="D6624" s="12" t="s">
        <v>1716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1721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1720</v>
      </c>
      <c r="B6626" s="12">
        <v>240</v>
      </c>
      <c r="C6626" s="12">
        <v>230</v>
      </c>
      <c r="D6626" s="12" t="s">
        <v>1716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1721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1720</v>
      </c>
      <c r="B6628" s="12">
        <v>166</v>
      </c>
      <c r="C6628" s="12">
        <v>166</v>
      </c>
      <c r="D6628" s="12" t="s">
        <v>1716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1721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1720</v>
      </c>
      <c r="B6630" s="12">
        <v>235</v>
      </c>
      <c r="C6630" s="12">
        <v>62</v>
      </c>
      <c r="D6630" s="12" t="s">
        <v>1716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1721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1720</v>
      </c>
      <c r="B6632" s="12">
        <v>140</v>
      </c>
      <c r="C6632" s="12">
        <v>40</v>
      </c>
      <c r="D6632" s="12" t="s">
        <v>1716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1721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1720</v>
      </c>
      <c r="B6634" s="12">
        <v>52</v>
      </c>
      <c r="C6634" s="12">
        <v>62</v>
      </c>
      <c r="D6634" s="12" t="s">
        <v>1716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1721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1722</v>
      </c>
    </row>
    <row r="6638" spans="1:14">
      <c r="A6638" s="21" t="s">
        <v>1723</v>
      </c>
      <c r="B6638" s="12">
        <v>50</v>
      </c>
      <c r="C6638" s="12">
        <v>50</v>
      </c>
      <c r="D6638" s="12" t="s">
        <v>1716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1724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1724</v>
      </c>
      <c r="B6640" s="12">
        <v>50</v>
      </c>
      <c r="C6640" s="12">
        <v>50</v>
      </c>
      <c r="D6640" s="12" t="s">
        <v>1718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1724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1723</v>
      </c>
      <c r="B6642" s="12">
        <v>50</v>
      </c>
      <c r="C6642" s="12">
        <v>50</v>
      </c>
      <c r="D6642" s="12" t="s">
        <v>1716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1724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1253</v>
      </c>
    </row>
    <row r="6646" spans="1:14">
      <c r="A6646" s="11" t="s">
        <v>1725</v>
      </c>
    </row>
    <row r="6647" spans="1:14">
      <c r="A6647" s="11" t="s">
        <v>1726</v>
      </c>
    </row>
    <row r="6648" spans="1:14">
      <c r="A6648" s="21" t="s">
        <v>1727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1728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1728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1728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1728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1728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1727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1728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1728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1727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1728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1728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1727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1728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1728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1727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1728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1728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1727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1728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1728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1729</v>
      </c>
    </row>
    <row r="6672" spans="1:14">
      <c r="A6672" s="21" t="s">
        <v>1730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1730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1731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1731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1731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1731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1731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1731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1730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1730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1731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1731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1730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1730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1731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1731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1730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1730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1731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1731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1730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1730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1731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1731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1730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1730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1731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1731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1730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1730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1731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1731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1732</v>
      </c>
    </row>
    <row r="6707" spans="1:14">
      <c r="A6707" s="21" t="s">
        <v>1733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1734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1734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1734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1734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1734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1734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1734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1733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1734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1734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1734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1733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1734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1734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1734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1733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1734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1734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1734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1733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1734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1734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1734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1733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1734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1734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1734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1735</v>
      </c>
    </row>
    <row r="6738" spans="1:14">
      <c r="A6738" s="21" t="s">
        <v>1736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1737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1737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1737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1737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1737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1737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1737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1736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1737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1737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1737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1736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1737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1737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1737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1736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1737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1737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1737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1736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1737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1737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1737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1736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1737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1737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1737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1738</v>
      </c>
    </row>
    <row r="6769" spans="1:14">
      <c r="A6769" s="21" t="s">
        <v>1739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1739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1739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1739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1739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1739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1740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1739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1739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1739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1739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1739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1739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1739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1739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1739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1739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1739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1739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1739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1739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1739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1739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1739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1739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1739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1739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1739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1739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1739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1739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1739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1739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1739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1739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1739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1739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1739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1739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1739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1739</v>
      </c>
      <c r="B6810" s="18">
        <v>260</v>
      </c>
      <c r="C6810" s="18">
        <v>50</v>
      </c>
      <c r="D6810" s="18" t="s">
        <v>1741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1253</v>
      </c>
    </row>
    <row r="6813" spans="1:14">
      <c r="A6813" s="11" t="s">
        <v>1742</v>
      </c>
    </row>
    <row r="6814" spans="1:14">
      <c r="A6814" s="11" t="s">
        <v>1743</v>
      </c>
    </row>
    <row r="6815" spans="1:14">
      <c r="A6815" s="21" t="s">
        <v>1744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1745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1745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1745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1744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1745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1745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1745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1745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1745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1745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1745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1744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1745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1745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1745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1744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1745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1745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1745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1744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1745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1745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1745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1744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1745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1745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1745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1744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1745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1745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1745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1744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1745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1745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1745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1746</v>
      </c>
    </row>
    <row r="6854" spans="1:14">
      <c r="A6854" s="21" t="s">
        <v>1747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1748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1748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1748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1747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1748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1748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1748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1748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1748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1748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1748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1747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1748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1748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1748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1747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1748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1748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1748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1747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1748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1748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1748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1747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1748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1748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1748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1749</v>
      </c>
    </row>
    <row r="6885" spans="1:14">
      <c r="A6885" s="21" t="s">
        <v>1750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1751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1751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1751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1751</v>
      </c>
      <c r="B6889" s="12">
        <v>200</v>
      </c>
      <c r="C6889" s="12">
        <v>200</v>
      </c>
      <c r="D6889" s="12" t="s">
        <v>1752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1751</v>
      </c>
      <c r="B6890" s="18">
        <v>200</v>
      </c>
      <c r="C6890" s="18">
        <v>200</v>
      </c>
      <c r="D6890" s="18" t="s">
        <v>1753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1751</v>
      </c>
      <c r="B6891" s="18">
        <v>200</v>
      </c>
      <c r="C6891" s="18">
        <v>200</v>
      </c>
      <c r="D6891" s="18" t="s">
        <v>1754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1750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1751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1751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1751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1751</v>
      </c>
      <c r="B6896" s="12">
        <v>200</v>
      </c>
      <c r="C6896" s="12">
        <v>200</v>
      </c>
      <c r="D6896" s="12" t="s">
        <v>1752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1751</v>
      </c>
      <c r="B6897" s="18">
        <v>200</v>
      </c>
      <c r="C6897" s="18">
        <v>200</v>
      </c>
      <c r="D6897" s="18" t="s">
        <v>1753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1751</v>
      </c>
      <c r="B6898" s="18">
        <v>200</v>
      </c>
      <c r="C6898" s="18">
        <v>200</v>
      </c>
      <c r="D6898" s="18" t="s">
        <v>1754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1751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1751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1751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1751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1751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1751</v>
      </c>
      <c r="B6904" s="18">
        <v>200</v>
      </c>
      <c r="C6904" s="18">
        <v>200</v>
      </c>
      <c r="D6904" s="18" t="s">
        <v>1755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1751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1750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1751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1751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1751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1751</v>
      </c>
      <c r="B6911" s="12">
        <v>326</v>
      </c>
      <c r="C6911" s="12">
        <v>327</v>
      </c>
      <c r="D6911" s="12" t="s">
        <v>1752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1751</v>
      </c>
      <c r="B6912" s="18">
        <v>326</v>
      </c>
      <c r="C6912" s="18">
        <v>327</v>
      </c>
      <c r="D6912" s="18" t="s">
        <v>1753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1751</v>
      </c>
      <c r="B6913" s="18">
        <v>326</v>
      </c>
      <c r="C6913" s="18">
        <v>327</v>
      </c>
      <c r="D6913" s="18" t="s">
        <v>1754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1750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1751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1751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1751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1751</v>
      </c>
      <c r="B6918" s="12">
        <v>250</v>
      </c>
      <c r="C6918" s="12">
        <v>253</v>
      </c>
      <c r="D6918" s="12" t="s">
        <v>1752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1751</v>
      </c>
      <c r="B6919" s="18">
        <v>250</v>
      </c>
      <c r="C6919" s="18">
        <v>253</v>
      </c>
      <c r="D6919" s="18" t="s">
        <v>1753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1751</v>
      </c>
      <c r="B6920" s="18">
        <v>250</v>
      </c>
      <c r="C6920" s="18">
        <v>253</v>
      </c>
      <c r="D6920" s="18" t="s">
        <v>1754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1750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1751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1751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1751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1751</v>
      </c>
      <c r="B6925" s="12">
        <v>84</v>
      </c>
      <c r="C6925" s="12">
        <v>302</v>
      </c>
      <c r="D6925" s="12" t="s">
        <v>1752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1751</v>
      </c>
      <c r="B6926" s="18">
        <v>84</v>
      </c>
      <c r="C6926" s="18">
        <v>302</v>
      </c>
      <c r="D6926" s="18" t="s">
        <v>1753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1751</v>
      </c>
      <c r="B6927" s="18">
        <v>84</v>
      </c>
      <c r="C6927" s="18">
        <v>302</v>
      </c>
      <c r="D6927" s="18" t="s">
        <v>1754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1750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1751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1751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1751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1751</v>
      </c>
      <c r="B6932" s="12">
        <v>294</v>
      </c>
      <c r="C6932" s="12">
        <v>92</v>
      </c>
      <c r="D6932" s="12" t="s">
        <v>1752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1751</v>
      </c>
      <c r="B6933" s="18">
        <v>294</v>
      </c>
      <c r="C6933" s="18">
        <v>92</v>
      </c>
      <c r="D6933" s="18" t="s">
        <v>1753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1751</v>
      </c>
      <c r="B6934" s="18">
        <v>294</v>
      </c>
      <c r="C6934" s="18">
        <v>92</v>
      </c>
      <c r="D6934" s="18" t="s">
        <v>1754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1750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1751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1751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1751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1751</v>
      </c>
      <c r="B6939" s="12">
        <v>93</v>
      </c>
      <c r="C6939" s="12">
        <v>99</v>
      </c>
      <c r="D6939" s="12" t="s">
        <v>1752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1751</v>
      </c>
      <c r="B6940" s="18">
        <v>93</v>
      </c>
      <c r="C6940" s="18">
        <v>99</v>
      </c>
      <c r="D6940" s="18" t="s">
        <v>1753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1751</v>
      </c>
      <c r="B6941" s="18">
        <v>93</v>
      </c>
      <c r="C6941" s="18">
        <v>99</v>
      </c>
      <c r="D6941" s="18" t="s">
        <v>1754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1756</v>
      </c>
    </row>
    <row r="6944" spans="1:14">
      <c r="A6944" s="21" t="s">
        <v>1757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1758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1758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1758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1758</v>
      </c>
      <c r="B6948" s="12">
        <v>100</v>
      </c>
      <c r="C6948" s="12">
        <v>100</v>
      </c>
      <c r="D6948" s="12" t="s">
        <v>1752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1758</v>
      </c>
      <c r="B6949" s="18">
        <v>100</v>
      </c>
      <c r="C6949" s="18">
        <v>100</v>
      </c>
      <c r="D6949" s="18" t="s">
        <v>1753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1758</v>
      </c>
      <c r="B6950" s="18">
        <v>100</v>
      </c>
      <c r="C6950" s="18">
        <v>100</v>
      </c>
      <c r="D6950" s="18" t="s">
        <v>1754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1758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1758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1758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1758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1758</v>
      </c>
      <c r="B6955" s="12">
        <v>100</v>
      </c>
      <c r="C6955" s="12">
        <v>100</v>
      </c>
      <c r="D6955" s="12" t="s">
        <v>1759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1758</v>
      </c>
      <c r="B6956" s="18">
        <v>100</v>
      </c>
      <c r="C6956" s="18">
        <v>100</v>
      </c>
      <c r="D6956" s="18" t="s">
        <v>1755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1758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1757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1758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1758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1758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1758</v>
      </c>
      <c r="B6963" s="12">
        <v>33</v>
      </c>
      <c r="C6963" s="12">
        <v>46</v>
      </c>
      <c r="D6963" s="12" t="s">
        <v>1752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1758</v>
      </c>
      <c r="B6964" s="18">
        <v>33</v>
      </c>
      <c r="C6964" s="18">
        <v>46</v>
      </c>
      <c r="D6964" s="18" t="s">
        <v>1753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1758</v>
      </c>
      <c r="B6965" s="18">
        <v>33</v>
      </c>
      <c r="C6965" s="18">
        <v>46</v>
      </c>
      <c r="D6965" s="18" t="s">
        <v>1754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1757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1758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1758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1758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1758</v>
      </c>
      <c r="B6970" s="12">
        <v>170</v>
      </c>
      <c r="C6970" s="12">
        <v>33</v>
      </c>
      <c r="D6970" s="12" t="s">
        <v>1752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1758</v>
      </c>
      <c r="B6971" s="18">
        <v>170</v>
      </c>
      <c r="C6971" s="18">
        <v>33</v>
      </c>
      <c r="D6971" s="18" t="s">
        <v>1753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1758</v>
      </c>
      <c r="B6972" s="18">
        <v>170</v>
      </c>
      <c r="C6972" s="18">
        <v>33</v>
      </c>
      <c r="D6972" s="18" t="s">
        <v>1754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1757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1758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1758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1758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1758</v>
      </c>
      <c r="B6977" s="12">
        <v>159</v>
      </c>
      <c r="C6977" s="12">
        <v>103</v>
      </c>
      <c r="D6977" s="12" t="s">
        <v>1752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1758</v>
      </c>
      <c r="B6978" s="18">
        <v>159</v>
      </c>
      <c r="C6978" s="18">
        <v>103</v>
      </c>
      <c r="D6978" s="18" t="s">
        <v>1753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1758</v>
      </c>
      <c r="B6979" s="18">
        <v>159</v>
      </c>
      <c r="C6979" s="18">
        <v>103</v>
      </c>
      <c r="D6979" s="18" t="s">
        <v>1754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1757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1758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1758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1758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1758</v>
      </c>
      <c r="B6984" s="12">
        <v>45</v>
      </c>
      <c r="C6984" s="12">
        <v>160</v>
      </c>
      <c r="D6984" s="12" t="s">
        <v>1752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1758</v>
      </c>
      <c r="B6985" s="18">
        <v>45</v>
      </c>
      <c r="C6985" s="18">
        <v>160</v>
      </c>
      <c r="D6985" s="18" t="s">
        <v>1753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1758</v>
      </c>
      <c r="B6986" s="18">
        <v>45</v>
      </c>
      <c r="C6986" s="18">
        <v>160</v>
      </c>
      <c r="D6986" s="18" t="s">
        <v>1754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1757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1758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1758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1758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1758</v>
      </c>
      <c r="B6991" s="12">
        <v>125</v>
      </c>
      <c r="C6991" s="12">
        <v>130</v>
      </c>
      <c r="D6991" s="12" t="s">
        <v>1752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1758</v>
      </c>
      <c r="B6992" s="18">
        <v>125</v>
      </c>
      <c r="C6992" s="18">
        <v>130</v>
      </c>
      <c r="D6992" s="18" t="s">
        <v>1753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1758</v>
      </c>
      <c r="B6993" s="18">
        <v>125</v>
      </c>
      <c r="C6993" s="18">
        <v>130</v>
      </c>
      <c r="D6993" s="18" t="s">
        <v>1754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1760</v>
      </c>
    </row>
    <row r="6996" spans="1:14">
      <c r="A6996" s="21" t="s">
        <v>1761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1762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1762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1762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1762</v>
      </c>
      <c r="B7000" s="12">
        <v>100</v>
      </c>
      <c r="C7000" s="12">
        <v>100</v>
      </c>
      <c r="D7000" s="12" t="s">
        <v>1752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1762</v>
      </c>
      <c r="B7001" s="18">
        <v>100</v>
      </c>
      <c r="C7001" s="18">
        <v>100</v>
      </c>
      <c r="D7001" s="18" t="s">
        <v>1753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1762</v>
      </c>
      <c r="B7002" s="18">
        <v>100</v>
      </c>
      <c r="C7002" s="18">
        <v>100</v>
      </c>
      <c r="D7002" s="18" t="s">
        <v>1754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1762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1762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1762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1762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1762</v>
      </c>
      <c r="B7007" s="12">
        <v>100</v>
      </c>
      <c r="C7007" s="12">
        <v>100</v>
      </c>
      <c r="D7007" s="12" t="s">
        <v>1759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1762</v>
      </c>
      <c r="B7008" s="18">
        <v>100</v>
      </c>
      <c r="C7008" s="18">
        <v>100</v>
      </c>
      <c r="D7008" s="18" t="s">
        <v>1755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1762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1761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1762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1762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1762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1762</v>
      </c>
      <c r="B7015" s="12">
        <v>102</v>
      </c>
      <c r="C7015" s="12">
        <v>78</v>
      </c>
      <c r="D7015" s="12" t="s">
        <v>1752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1762</v>
      </c>
      <c r="B7016" s="18">
        <v>102</v>
      </c>
      <c r="C7016" s="18">
        <v>78</v>
      </c>
      <c r="D7016" s="18" t="s">
        <v>1753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1762</v>
      </c>
      <c r="B7017" s="18">
        <v>102</v>
      </c>
      <c r="C7017" s="18">
        <v>78</v>
      </c>
      <c r="D7017" s="18" t="s">
        <v>1754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1761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1762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1762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1762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1762</v>
      </c>
      <c r="B7022" s="12">
        <v>152</v>
      </c>
      <c r="C7022" s="12">
        <v>148</v>
      </c>
      <c r="D7022" s="12" t="s">
        <v>1752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1762</v>
      </c>
      <c r="B7023" s="18">
        <v>152</v>
      </c>
      <c r="C7023" s="18">
        <v>148</v>
      </c>
      <c r="D7023" s="18" t="s">
        <v>1753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1762</v>
      </c>
      <c r="B7024" s="18">
        <v>152</v>
      </c>
      <c r="C7024" s="18">
        <v>148</v>
      </c>
      <c r="D7024" s="18" t="s">
        <v>1754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1761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1762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1762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1762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1762</v>
      </c>
      <c r="B7029" s="12">
        <v>50</v>
      </c>
      <c r="C7029" s="12">
        <v>156</v>
      </c>
      <c r="D7029" s="12" t="s">
        <v>1752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1762</v>
      </c>
      <c r="B7030" s="18">
        <v>50</v>
      </c>
      <c r="C7030" s="18">
        <v>156</v>
      </c>
      <c r="D7030" s="18" t="s">
        <v>1753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1762</v>
      </c>
      <c r="B7031" s="18">
        <v>50</v>
      </c>
      <c r="C7031" s="18">
        <v>156</v>
      </c>
      <c r="D7031" s="18" t="s">
        <v>1754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1761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1762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1762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1762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1762</v>
      </c>
      <c r="B7036" s="12">
        <v>170</v>
      </c>
      <c r="C7036" s="12">
        <v>99</v>
      </c>
      <c r="D7036" s="12" t="s">
        <v>1752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1762</v>
      </c>
      <c r="B7037" s="18">
        <v>170</v>
      </c>
      <c r="C7037" s="18">
        <v>99</v>
      </c>
      <c r="D7037" s="18" t="s">
        <v>1753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1762</v>
      </c>
      <c r="B7038" s="18">
        <v>170</v>
      </c>
      <c r="C7038" s="18">
        <v>99</v>
      </c>
      <c r="D7038" s="18" t="s">
        <v>1754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1761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1762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1762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1762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1762</v>
      </c>
      <c r="B7043" s="12">
        <v>35</v>
      </c>
      <c r="C7043" s="12">
        <v>40</v>
      </c>
      <c r="D7043" s="12" t="s">
        <v>1752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1762</v>
      </c>
      <c r="B7044" s="18">
        <v>35</v>
      </c>
      <c r="C7044" s="18">
        <v>40</v>
      </c>
      <c r="D7044" s="18" t="s">
        <v>1753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1762</v>
      </c>
      <c r="B7045" s="18">
        <v>35</v>
      </c>
      <c r="C7045" s="18">
        <v>40</v>
      </c>
      <c r="D7045" s="18" t="s">
        <v>1754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1763</v>
      </c>
    </row>
    <row r="7048" spans="1:14">
      <c r="A7048" s="11" t="s">
        <v>1764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1765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1765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1765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1765</v>
      </c>
      <c r="B7052" s="12">
        <v>150</v>
      </c>
      <c r="C7052" s="12">
        <v>150</v>
      </c>
      <c r="D7052" s="12" t="s">
        <v>1752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1765</v>
      </c>
      <c r="B7053" s="18">
        <v>150</v>
      </c>
      <c r="C7053" s="18">
        <v>150</v>
      </c>
      <c r="D7053" s="18" t="s">
        <v>1753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1765</v>
      </c>
      <c r="B7054" s="18">
        <v>150</v>
      </c>
      <c r="C7054" s="18">
        <v>150</v>
      </c>
      <c r="D7054" s="18" t="s">
        <v>1754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1765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1765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1765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1765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1765</v>
      </c>
      <c r="B7059" s="12">
        <v>150</v>
      </c>
      <c r="C7059" s="12">
        <v>150</v>
      </c>
      <c r="D7059" s="12" t="s">
        <v>1759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1765</v>
      </c>
      <c r="B7060" s="18">
        <v>150</v>
      </c>
      <c r="C7060" s="18">
        <v>150</v>
      </c>
      <c r="D7060" s="18" t="s">
        <v>1755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1765</v>
      </c>
      <c r="B7061" s="18">
        <v>150</v>
      </c>
      <c r="C7061" s="18">
        <v>150</v>
      </c>
      <c r="D7061" s="18" t="s">
        <v>1766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1764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1765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1765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1765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1765</v>
      </c>
      <c r="B7067" s="12">
        <v>211</v>
      </c>
      <c r="C7067" s="12">
        <v>86</v>
      </c>
      <c r="D7067" s="12" t="s">
        <v>1752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1765</v>
      </c>
      <c r="B7068" s="18">
        <v>211</v>
      </c>
      <c r="C7068" s="18">
        <v>86</v>
      </c>
      <c r="D7068" s="18" t="s">
        <v>1753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1765</v>
      </c>
      <c r="B7069" s="18">
        <v>211</v>
      </c>
      <c r="C7069" s="18">
        <v>86</v>
      </c>
      <c r="D7069" s="18" t="s">
        <v>1754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1764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1765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1765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1765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1765</v>
      </c>
      <c r="B7074" s="12">
        <v>88</v>
      </c>
      <c r="C7074" s="12">
        <v>216</v>
      </c>
      <c r="D7074" s="12" t="s">
        <v>1752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1765</v>
      </c>
      <c r="B7075" s="18">
        <v>88</v>
      </c>
      <c r="C7075" s="18">
        <v>216</v>
      </c>
      <c r="D7075" s="18" t="s">
        <v>1753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1765</v>
      </c>
      <c r="B7076" s="18">
        <v>88</v>
      </c>
      <c r="C7076" s="18">
        <v>216</v>
      </c>
      <c r="D7076" s="18" t="s">
        <v>1754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1764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1765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1765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1765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1765</v>
      </c>
      <c r="B7081" s="12">
        <v>224</v>
      </c>
      <c r="C7081" s="12">
        <v>220</v>
      </c>
      <c r="D7081" s="12" t="s">
        <v>1752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1765</v>
      </c>
      <c r="B7082" s="18">
        <v>224</v>
      </c>
      <c r="C7082" s="18">
        <v>220</v>
      </c>
      <c r="D7082" s="18" t="s">
        <v>1753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1765</v>
      </c>
      <c r="B7083" s="18">
        <v>224</v>
      </c>
      <c r="C7083" s="18">
        <v>220</v>
      </c>
      <c r="D7083" s="18" t="s">
        <v>1754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1764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1765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1765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1765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1765</v>
      </c>
      <c r="B7088" s="12">
        <v>78</v>
      </c>
      <c r="C7088" s="12">
        <v>72</v>
      </c>
      <c r="D7088" s="12" t="s">
        <v>1752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1765</v>
      </c>
      <c r="B7089" s="18">
        <v>78</v>
      </c>
      <c r="C7089" s="18">
        <v>72</v>
      </c>
      <c r="D7089" s="18" t="s">
        <v>1753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1765</v>
      </c>
      <c r="B7090" s="18">
        <v>78</v>
      </c>
      <c r="C7090" s="18">
        <v>72</v>
      </c>
      <c r="D7090" s="18" t="s">
        <v>1754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1767</v>
      </c>
    </row>
    <row r="7093" spans="1:14">
      <c r="A7093" s="21" t="s">
        <v>1768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1768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1768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1768</v>
      </c>
      <c r="B7096" s="12">
        <v>27</v>
      </c>
      <c r="C7096" s="12">
        <v>74</v>
      </c>
      <c r="D7096" s="12" t="s">
        <v>1752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1768</v>
      </c>
      <c r="B7097" s="18">
        <v>27</v>
      </c>
      <c r="C7097" s="18">
        <v>74</v>
      </c>
      <c r="D7097" s="18" t="s">
        <v>1754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1768</v>
      </c>
      <c r="B7098" s="18">
        <v>27</v>
      </c>
      <c r="C7098" s="18">
        <v>74</v>
      </c>
      <c r="D7098" s="18" t="s">
        <v>1753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1768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1768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1768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1768</v>
      </c>
      <c r="B7102" s="12">
        <v>75</v>
      </c>
      <c r="C7102" s="12">
        <v>26</v>
      </c>
      <c r="D7102" s="12" t="s">
        <v>1752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1768</v>
      </c>
      <c r="B7103" s="18">
        <v>75</v>
      </c>
      <c r="C7103" s="18">
        <v>26</v>
      </c>
      <c r="D7103" s="18" t="s">
        <v>1754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1768</v>
      </c>
      <c r="B7104" s="18">
        <v>75</v>
      </c>
      <c r="C7104" s="18">
        <v>26</v>
      </c>
      <c r="D7104" s="18" t="s">
        <v>1753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1768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1768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1768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1768</v>
      </c>
      <c r="B7108" s="12">
        <v>28</v>
      </c>
      <c r="C7108" s="12">
        <v>26</v>
      </c>
      <c r="D7108" s="12" t="s">
        <v>1752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1768</v>
      </c>
      <c r="B7109" s="18">
        <v>28</v>
      </c>
      <c r="C7109" s="18">
        <v>26</v>
      </c>
      <c r="D7109" s="18" t="s">
        <v>1754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1768</v>
      </c>
      <c r="B7110" s="18">
        <v>28</v>
      </c>
      <c r="C7110" s="18">
        <v>26</v>
      </c>
      <c r="D7110" s="18" t="s">
        <v>1753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1768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1768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1768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1768</v>
      </c>
      <c r="B7114" s="12">
        <v>76</v>
      </c>
      <c r="C7114" s="12">
        <v>73</v>
      </c>
      <c r="D7114" s="12" t="s">
        <v>1752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1768</v>
      </c>
      <c r="B7115" s="18">
        <v>76</v>
      </c>
      <c r="C7115" s="18">
        <v>73</v>
      </c>
      <c r="D7115" s="18" t="s">
        <v>1754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1768</v>
      </c>
      <c r="B7116" s="18">
        <v>76</v>
      </c>
      <c r="C7116" s="18">
        <v>73</v>
      </c>
      <c r="D7116" s="18" t="s">
        <v>1753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1768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1768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1768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1768</v>
      </c>
      <c r="B7120" s="12">
        <v>52</v>
      </c>
      <c r="C7120" s="12">
        <v>51</v>
      </c>
      <c r="D7120" s="12" t="s">
        <v>1752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1768</v>
      </c>
      <c r="B7121" s="18">
        <v>52</v>
      </c>
      <c r="C7121" s="18">
        <v>51</v>
      </c>
      <c r="D7121" s="18" t="s">
        <v>1754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1768</v>
      </c>
      <c r="B7122" s="18">
        <v>52</v>
      </c>
      <c r="C7122" s="18">
        <v>51</v>
      </c>
      <c r="D7122" s="18" t="s">
        <v>1753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1768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1768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1768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1768</v>
      </c>
      <c r="B7126" s="12">
        <v>50</v>
      </c>
      <c r="C7126" s="12">
        <v>50</v>
      </c>
      <c r="D7126" s="12" t="s">
        <v>1752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1768</v>
      </c>
      <c r="B7127" s="18">
        <v>50</v>
      </c>
      <c r="C7127" s="18">
        <v>50</v>
      </c>
      <c r="D7127" s="18" t="s">
        <v>1754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1768</v>
      </c>
      <c r="B7128" s="18">
        <v>50</v>
      </c>
      <c r="C7128" s="18">
        <v>50</v>
      </c>
      <c r="D7128" s="18" t="s">
        <v>1753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1768</v>
      </c>
      <c r="B7129" s="18">
        <v>150</v>
      </c>
      <c r="C7129" s="18">
        <v>150</v>
      </c>
      <c r="D7129" s="18" t="s">
        <v>1755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1768</v>
      </c>
      <c r="B7130" s="18">
        <v>150</v>
      </c>
      <c r="C7130" s="18">
        <v>150</v>
      </c>
      <c r="D7130" s="18" t="s">
        <v>1766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1768</v>
      </c>
      <c r="B7131" s="18">
        <v>52</v>
      </c>
      <c r="C7131" s="18">
        <v>51</v>
      </c>
      <c r="D7131" s="18" t="s">
        <v>1769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1253</v>
      </c>
    </row>
    <row r="7134" spans="1:14">
      <c r="A7134" s="11" t="s">
        <v>1770</v>
      </c>
    </row>
    <row r="7135" spans="1:14">
      <c r="A7135" s="11" t="s">
        <v>1771</v>
      </c>
    </row>
    <row r="7136" spans="1:14" s="31" customFormat="1">
      <c r="A7136" s="17" t="s">
        <v>1772</v>
      </c>
      <c r="B7136" s="31">
        <v>368</v>
      </c>
      <c r="C7136" s="31">
        <v>20</v>
      </c>
      <c r="D7136" s="31" t="s">
        <v>1773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18</v>
      </c>
      <c r="C7138" s="31">
        <v>16</v>
      </c>
      <c r="D7138" s="31" t="s">
        <v>1776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1777</v>
      </c>
    </row>
    <row r="7140" spans="1:14" s="31" customFormat="1">
      <c r="A7140" s="17" t="s">
        <v>1778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1779</v>
      </c>
    </row>
    <row r="7142" spans="1:14" s="31" customFormat="1">
      <c r="A7142" s="17" t="s">
        <v>1780</v>
      </c>
      <c r="B7142" s="31">
        <v>50</v>
      </c>
      <c r="C7142" s="31">
        <v>50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1782</v>
      </c>
      <c r="B7143" s="27"/>
    </row>
    <row r="7144" spans="1:14" s="31" customFormat="1">
      <c r="A7144" s="17" t="s">
        <v>1783</v>
      </c>
      <c r="B7144" s="31">
        <v>100</v>
      </c>
      <c r="C7144" s="31">
        <v>100</v>
      </c>
      <c r="D7144" s="31" t="s">
        <v>1784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1692</v>
      </c>
      <c r="B7145" s="27"/>
    </row>
    <row r="7146" spans="1:14" s="31" customFormat="1">
      <c r="A7146" s="17" t="s">
        <v>1785</v>
      </c>
      <c r="B7146" s="31">
        <v>96</v>
      </c>
      <c r="C7146" s="31">
        <v>128</v>
      </c>
      <c r="D7146" s="31" t="s">
        <v>1786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1253</v>
      </c>
    </row>
    <row r="7149" spans="1:14">
      <c r="A7149" s="11" t="s">
        <v>1311</v>
      </c>
    </row>
    <row r="7150" spans="1:14">
      <c r="A7150" s="11" t="s">
        <v>1787</v>
      </c>
    </row>
    <row r="7151" spans="1:14">
      <c r="A7151" s="11" t="s">
        <v>1312</v>
      </c>
      <c r="B7151" s="12">
        <v>300</v>
      </c>
      <c r="C7151" s="12">
        <v>300</v>
      </c>
      <c r="D7151" s="12" t="s">
        <v>1788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1312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1312</v>
      </c>
      <c r="B7153" s="12">
        <v>300</v>
      </c>
      <c r="C7153" s="12">
        <v>300</v>
      </c>
      <c r="D7153" s="12" t="s">
        <v>1789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1312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1312</v>
      </c>
      <c r="B7155" s="12">
        <v>300</v>
      </c>
      <c r="C7155" s="12">
        <v>300</v>
      </c>
      <c r="D7155" s="12" t="s">
        <v>1790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1312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1312</v>
      </c>
      <c r="B7157" s="12">
        <v>300</v>
      </c>
      <c r="C7157" s="12">
        <v>300</v>
      </c>
      <c r="D7157" s="12" t="s">
        <v>1791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1312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1312</v>
      </c>
      <c r="B7160" s="12">
        <v>400</v>
      </c>
      <c r="C7160" s="12">
        <v>420</v>
      </c>
      <c r="D7160" s="12" t="s">
        <v>1788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1312</v>
      </c>
      <c r="B7161" s="12">
        <v>400</v>
      </c>
      <c r="C7161" s="12">
        <v>420</v>
      </c>
      <c r="D7161" s="12" t="s">
        <v>1789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1312</v>
      </c>
      <c r="B7162" s="12">
        <v>400</v>
      </c>
      <c r="C7162" s="12">
        <v>420</v>
      </c>
      <c r="D7162" s="12" t="s">
        <v>1790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1312</v>
      </c>
      <c r="B7163" s="12">
        <v>400</v>
      </c>
      <c r="C7163" s="12">
        <v>420</v>
      </c>
      <c r="D7163" s="12" t="s">
        <v>1791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1312</v>
      </c>
      <c r="B7165" s="12">
        <v>400</v>
      </c>
      <c r="C7165" s="12">
        <v>290</v>
      </c>
      <c r="D7165" s="12" t="s">
        <v>1788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1312</v>
      </c>
      <c r="B7166" s="12">
        <v>400</v>
      </c>
      <c r="C7166" s="12">
        <v>290</v>
      </c>
      <c r="D7166" s="12" t="s">
        <v>1789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1312</v>
      </c>
      <c r="B7167" s="12">
        <v>400</v>
      </c>
      <c r="C7167" s="12">
        <v>290</v>
      </c>
      <c r="D7167" s="12" t="s">
        <v>1790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1312</v>
      </c>
      <c r="B7168" s="12">
        <v>400</v>
      </c>
      <c r="C7168" s="12">
        <v>290</v>
      </c>
      <c r="D7168" s="12" t="s">
        <v>1791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1312</v>
      </c>
      <c r="B7170" s="12">
        <v>400</v>
      </c>
      <c r="C7170" s="12">
        <v>120</v>
      </c>
      <c r="D7170" s="12" t="s">
        <v>1788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1312</v>
      </c>
      <c r="B7171" s="12">
        <v>400</v>
      </c>
      <c r="C7171" s="12">
        <v>120</v>
      </c>
      <c r="D7171" s="12" t="s">
        <v>1789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1312</v>
      </c>
      <c r="B7172" s="12">
        <v>400</v>
      </c>
      <c r="C7172" s="12">
        <v>120</v>
      </c>
      <c r="D7172" s="12" t="s">
        <v>1790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1312</v>
      </c>
      <c r="B7173" s="12">
        <v>400</v>
      </c>
      <c r="C7173" s="12">
        <v>120</v>
      </c>
      <c r="D7173" s="12" t="s">
        <v>1791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1312</v>
      </c>
      <c r="B7175" s="12">
        <v>270</v>
      </c>
      <c r="C7175" s="12">
        <v>280</v>
      </c>
      <c r="D7175" s="12" t="s">
        <v>1788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1312</v>
      </c>
      <c r="B7176" s="12">
        <v>270</v>
      </c>
      <c r="C7176" s="12">
        <v>280</v>
      </c>
      <c r="D7176" s="12" t="s">
        <v>1789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1312</v>
      </c>
      <c r="B7177" s="12">
        <v>270</v>
      </c>
      <c r="C7177" s="12">
        <v>280</v>
      </c>
      <c r="D7177" s="12" t="s">
        <v>1790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1312</v>
      </c>
      <c r="B7178" s="12">
        <v>270</v>
      </c>
      <c r="C7178" s="12">
        <v>280</v>
      </c>
      <c r="D7178" s="12" t="s">
        <v>1791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1312</v>
      </c>
      <c r="B7180" s="12">
        <v>240</v>
      </c>
      <c r="C7180" s="12">
        <v>370</v>
      </c>
      <c r="D7180" s="12" t="s">
        <v>1788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1312</v>
      </c>
      <c r="B7181" s="12">
        <v>240</v>
      </c>
      <c r="C7181" s="12">
        <v>370</v>
      </c>
      <c r="D7181" s="12" t="s">
        <v>1789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1312</v>
      </c>
      <c r="B7182" s="12">
        <v>240</v>
      </c>
      <c r="C7182" s="12">
        <v>370</v>
      </c>
      <c r="D7182" s="12" t="s">
        <v>1790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1312</v>
      </c>
      <c r="B7183" s="12">
        <v>240</v>
      </c>
      <c r="C7183" s="12">
        <v>370</v>
      </c>
      <c r="D7183" s="12" t="s">
        <v>1791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1312</v>
      </c>
      <c r="B7185" s="12">
        <v>140</v>
      </c>
      <c r="C7185" s="12">
        <v>310</v>
      </c>
      <c r="D7185" s="12" t="s">
        <v>1788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1312</v>
      </c>
      <c r="B7186" s="12">
        <v>140</v>
      </c>
      <c r="C7186" s="12">
        <v>310</v>
      </c>
      <c r="D7186" s="12" t="s">
        <v>1789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1312</v>
      </c>
      <c r="B7187" s="12">
        <v>140</v>
      </c>
      <c r="C7187" s="12">
        <v>310</v>
      </c>
      <c r="D7187" s="12" t="s">
        <v>1790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1312</v>
      </c>
      <c r="B7188" s="12">
        <v>140</v>
      </c>
      <c r="C7188" s="12">
        <v>310</v>
      </c>
      <c r="D7188" s="12" t="s">
        <v>1791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1312</v>
      </c>
      <c r="B7190" s="12">
        <v>230</v>
      </c>
      <c r="C7190" s="12">
        <v>140</v>
      </c>
      <c r="D7190" s="12" t="s">
        <v>1788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1312</v>
      </c>
      <c r="B7191" s="12">
        <v>230</v>
      </c>
      <c r="C7191" s="12">
        <v>140</v>
      </c>
      <c r="D7191" s="12" t="s">
        <v>1789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1312</v>
      </c>
      <c r="B7192" s="12">
        <v>230</v>
      </c>
      <c r="C7192" s="12">
        <v>140</v>
      </c>
      <c r="D7192" s="12" t="s">
        <v>1790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1312</v>
      </c>
      <c r="B7193" s="12">
        <v>230</v>
      </c>
      <c r="C7193" s="12">
        <v>140</v>
      </c>
      <c r="D7193" s="12" t="s">
        <v>1791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1792</v>
      </c>
    </row>
    <row r="7196" spans="1:14">
      <c r="A7196" s="11" t="s">
        <v>1793</v>
      </c>
      <c r="B7196" s="12">
        <v>100</v>
      </c>
      <c r="C7196" s="12">
        <v>250</v>
      </c>
      <c r="D7196" s="12" t="s">
        <v>1788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1793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1793</v>
      </c>
      <c r="B7198" s="12">
        <v>100</v>
      </c>
      <c r="C7198" s="12">
        <v>250</v>
      </c>
      <c r="D7198" s="12" t="s">
        <v>1789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1793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1793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1793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1793</v>
      </c>
      <c r="B7202" s="12">
        <v>100</v>
      </c>
      <c r="C7202" s="12">
        <v>250</v>
      </c>
      <c r="D7202" s="12" t="s">
        <v>1794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1793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1793</v>
      </c>
      <c r="B7204" s="12">
        <v>100</v>
      </c>
      <c r="C7204" s="12">
        <v>250</v>
      </c>
      <c r="D7204" s="12" t="s">
        <v>1791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1793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1793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1793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1793</v>
      </c>
      <c r="B7209" s="12">
        <v>60</v>
      </c>
      <c r="C7209" s="12">
        <v>440</v>
      </c>
      <c r="D7209" s="12" t="s">
        <v>1788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1793</v>
      </c>
      <c r="B7210" s="12">
        <v>60</v>
      </c>
      <c r="C7210" s="12">
        <v>440</v>
      </c>
      <c r="D7210" s="12" t="s">
        <v>1789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1793</v>
      </c>
      <c r="B7211" s="12">
        <v>60</v>
      </c>
      <c r="C7211" s="12">
        <v>440</v>
      </c>
      <c r="D7211" s="12" t="s">
        <v>1790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1793</v>
      </c>
      <c r="B7212" s="12">
        <v>60</v>
      </c>
      <c r="C7212" s="12">
        <v>440</v>
      </c>
      <c r="D7212" s="12" t="s">
        <v>1794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1793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1793</v>
      </c>
      <c r="B7214" s="12">
        <v>60</v>
      </c>
      <c r="C7214" s="12">
        <v>440</v>
      </c>
      <c r="D7214" s="12" t="s">
        <v>1791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1793</v>
      </c>
      <c r="B7215" s="12">
        <v>35</v>
      </c>
      <c r="C7215" s="12">
        <v>280</v>
      </c>
      <c r="D7215" s="12" t="s">
        <v>1788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1793</v>
      </c>
      <c r="B7216" s="12">
        <v>35</v>
      </c>
      <c r="C7216" s="12">
        <v>280</v>
      </c>
      <c r="D7216" s="12" t="s">
        <v>1789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1793</v>
      </c>
      <c r="B7217" s="12">
        <v>35</v>
      </c>
      <c r="C7217" s="12">
        <v>280</v>
      </c>
      <c r="D7217" s="12" t="s">
        <v>1790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1793</v>
      </c>
      <c r="B7218" s="12">
        <v>35</v>
      </c>
      <c r="C7218" s="12">
        <v>280</v>
      </c>
      <c r="D7218" s="12" t="s">
        <v>1794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1793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1793</v>
      </c>
      <c r="B7220" s="12">
        <v>35</v>
      </c>
      <c r="C7220" s="12">
        <v>280</v>
      </c>
      <c r="D7220" s="12" t="s">
        <v>1791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1793</v>
      </c>
      <c r="B7221" s="12">
        <v>110</v>
      </c>
      <c r="C7221" s="12">
        <v>310</v>
      </c>
      <c r="D7221" s="12" t="s">
        <v>1788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1793</v>
      </c>
      <c r="B7222" s="12">
        <v>110</v>
      </c>
      <c r="C7222" s="12">
        <v>310</v>
      </c>
      <c r="D7222" s="12" t="s">
        <v>1789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1793</v>
      </c>
      <c r="B7223" s="12">
        <v>110</v>
      </c>
      <c r="C7223" s="12">
        <v>310</v>
      </c>
      <c r="D7223" s="12" t="s">
        <v>1790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1793</v>
      </c>
      <c r="B7224" s="12">
        <v>110</v>
      </c>
      <c r="C7224" s="12">
        <v>310</v>
      </c>
      <c r="D7224" s="12" t="s">
        <v>1794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1793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1793</v>
      </c>
      <c r="B7226" s="12">
        <v>110</v>
      </c>
      <c r="C7226" s="12">
        <v>310</v>
      </c>
      <c r="D7226" s="12" t="s">
        <v>1791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1793</v>
      </c>
      <c r="B7227" s="12">
        <v>120</v>
      </c>
      <c r="C7227" s="12">
        <v>170</v>
      </c>
      <c r="D7227" s="12" t="s">
        <v>1788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1793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1793</v>
      </c>
      <c r="B7229" s="12">
        <v>120</v>
      </c>
      <c r="C7229" s="12">
        <v>170</v>
      </c>
      <c r="D7229" s="12" t="s">
        <v>1790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1793</v>
      </c>
      <c r="B7230" s="12">
        <v>120</v>
      </c>
      <c r="C7230" s="12">
        <v>170</v>
      </c>
      <c r="D7230" s="12" t="s">
        <v>1794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1793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1793</v>
      </c>
      <c r="B7232" s="12">
        <v>120</v>
      </c>
      <c r="C7232" s="12">
        <v>170</v>
      </c>
      <c r="D7232" s="12" t="s">
        <v>1791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1793</v>
      </c>
      <c r="B7233" s="12">
        <v>150</v>
      </c>
      <c r="C7233" s="12">
        <v>80</v>
      </c>
      <c r="D7233" s="12" t="s">
        <v>1788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1793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1793</v>
      </c>
      <c r="B7235" s="12">
        <v>150</v>
      </c>
      <c r="C7235" s="12">
        <v>80</v>
      </c>
      <c r="D7235" s="12" t="s">
        <v>1790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1793</v>
      </c>
      <c r="B7236" s="12">
        <v>150</v>
      </c>
      <c r="C7236" s="12">
        <v>80</v>
      </c>
      <c r="D7236" s="12" t="s">
        <v>1794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1793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1793</v>
      </c>
      <c r="B7238" s="12">
        <v>150</v>
      </c>
      <c r="C7238" s="12">
        <v>80</v>
      </c>
      <c r="D7238" s="12" t="s">
        <v>1791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1795</v>
      </c>
    </row>
    <row r="7241" spans="1:14">
      <c r="A7241" s="11" t="s">
        <v>1796</v>
      </c>
      <c r="B7241" s="12">
        <v>100</v>
      </c>
      <c r="C7241" s="12">
        <v>100</v>
      </c>
      <c r="D7241" s="12" t="s">
        <v>1789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1796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1796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1796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1796</v>
      </c>
      <c r="B7245" s="12">
        <v>100</v>
      </c>
      <c r="C7245" s="12">
        <v>100</v>
      </c>
      <c r="D7245" s="12" t="s">
        <v>1794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1796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1796</v>
      </c>
      <c r="B7247" s="12">
        <v>100</v>
      </c>
      <c r="C7247" s="12">
        <v>100</v>
      </c>
      <c r="D7247" s="12" t="s">
        <v>1791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1796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1796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1796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1796</v>
      </c>
      <c r="B7252" s="12">
        <v>55</v>
      </c>
      <c r="C7252" s="12">
        <v>45</v>
      </c>
      <c r="D7252" s="12" t="s">
        <v>1789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1796</v>
      </c>
      <c r="B7253" s="12">
        <v>55</v>
      </c>
      <c r="C7253" s="12">
        <v>45</v>
      </c>
      <c r="D7253" s="12" t="s">
        <v>1790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1796</v>
      </c>
      <c r="B7254" s="12">
        <v>55</v>
      </c>
      <c r="C7254" s="12">
        <v>45</v>
      </c>
      <c r="D7254" s="12" t="s">
        <v>1794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1796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1796</v>
      </c>
      <c r="B7256" s="12">
        <v>55</v>
      </c>
      <c r="C7256" s="12">
        <v>45</v>
      </c>
      <c r="D7256" s="12" t="s">
        <v>1791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1796</v>
      </c>
      <c r="B7257" s="12">
        <v>90</v>
      </c>
      <c r="C7257" s="12">
        <v>60</v>
      </c>
      <c r="D7257" s="12" t="s">
        <v>1789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1796</v>
      </c>
      <c r="B7258" s="12">
        <v>90</v>
      </c>
      <c r="C7258" s="12">
        <v>60</v>
      </c>
      <c r="D7258" s="12" t="s">
        <v>1790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1796</v>
      </c>
      <c r="B7259" s="12">
        <v>90</v>
      </c>
      <c r="C7259" s="12">
        <v>60</v>
      </c>
      <c r="D7259" s="12" t="s">
        <v>1794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1796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1796</v>
      </c>
      <c r="B7261" s="12">
        <v>90</v>
      </c>
      <c r="C7261" s="12">
        <v>60</v>
      </c>
      <c r="D7261" s="12" t="s">
        <v>1791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1796</v>
      </c>
      <c r="B7262" s="12">
        <v>145</v>
      </c>
      <c r="C7262" s="12">
        <v>50</v>
      </c>
      <c r="D7262" s="12" t="s">
        <v>1789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1796</v>
      </c>
      <c r="B7263" s="12">
        <v>145</v>
      </c>
      <c r="C7263" s="12">
        <v>50</v>
      </c>
      <c r="D7263" s="12" t="s">
        <v>1790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1796</v>
      </c>
      <c r="B7264" s="12">
        <v>145</v>
      </c>
      <c r="C7264" s="12">
        <v>50</v>
      </c>
      <c r="D7264" s="12" t="s">
        <v>1794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1796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1796</v>
      </c>
      <c r="B7266" s="12">
        <v>145</v>
      </c>
      <c r="C7266" s="12">
        <v>50</v>
      </c>
      <c r="D7266" s="12" t="s">
        <v>1791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1796</v>
      </c>
      <c r="B7267" s="12">
        <v>70</v>
      </c>
      <c r="C7267" s="12">
        <v>160</v>
      </c>
      <c r="D7267" s="12" t="s">
        <v>1789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1796</v>
      </c>
      <c r="B7268" s="12">
        <v>70</v>
      </c>
      <c r="C7268" s="12">
        <v>160</v>
      </c>
      <c r="D7268" s="12" t="s">
        <v>1790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1796</v>
      </c>
      <c r="B7269" s="12">
        <v>70</v>
      </c>
      <c r="C7269" s="12">
        <v>160</v>
      </c>
      <c r="D7269" s="12" t="s">
        <v>1794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1796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1796</v>
      </c>
      <c r="B7271" s="12">
        <v>70</v>
      </c>
      <c r="C7271" s="12">
        <v>160</v>
      </c>
      <c r="D7271" s="12" t="s">
        <v>1791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1796</v>
      </c>
      <c r="B7272" s="12">
        <v>150</v>
      </c>
      <c r="C7272" s="12">
        <v>130</v>
      </c>
      <c r="D7272" s="12" t="s">
        <v>1789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1796</v>
      </c>
      <c r="B7273" s="12">
        <v>150</v>
      </c>
      <c r="C7273" s="12">
        <v>130</v>
      </c>
      <c r="D7273" s="12" t="s">
        <v>1790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1796</v>
      </c>
      <c r="B7274" s="12">
        <v>150</v>
      </c>
      <c r="C7274" s="12">
        <v>130</v>
      </c>
      <c r="D7274" s="12" t="s">
        <v>1794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1796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1796</v>
      </c>
      <c r="B7276" s="12">
        <v>150</v>
      </c>
      <c r="C7276" s="12">
        <v>130</v>
      </c>
      <c r="D7276" s="12" t="s">
        <v>1791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1797</v>
      </c>
    </row>
    <row r="7279" spans="1:14">
      <c r="A7279" s="11" t="s">
        <v>1798</v>
      </c>
      <c r="B7279" s="12">
        <v>200</v>
      </c>
      <c r="C7279" s="12">
        <v>150</v>
      </c>
      <c r="D7279" s="12" t="s">
        <v>1788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1798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1798</v>
      </c>
      <c r="B7281" s="12">
        <v>200</v>
      </c>
      <c r="C7281" s="12">
        <v>150</v>
      </c>
      <c r="D7281" s="12" t="s">
        <v>1789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1798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1798</v>
      </c>
      <c r="B7283" s="12">
        <v>200</v>
      </c>
      <c r="C7283" s="12">
        <v>150</v>
      </c>
      <c r="D7283" s="12" t="s">
        <v>1790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1798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1798</v>
      </c>
      <c r="B7285" s="12">
        <v>200</v>
      </c>
      <c r="C7285" s="12">
        <v>150</v>
      </c>
      <c r="D7285" s="12" t="s">
        <v>1794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1798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1798</v>
      </c>
      <c r="B7287" s="12">
        <v>200</v>
      </c>
      <c r="C7287" s="12">
        <v>150</v>
      </c>
      <c r="D7287" s="12" t="s">
        <v>1791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1798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1798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1798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1798</v>
      </c>
      <c r="B7292" s="12">
        <v>98</v>
      </c>
      <c r="C7292" s="12">
        <v>48</v>
      </c>
      <c r="D7292" s="12" t="s">
        <v>1788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1798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1798</v>
      </c>
      <c r="B7294" s="12">
        <v>98</v>
      </c>
      <c r="C7294" s="12">
        <v>48</v>
      </c>
      <c r="D7294" s="12" t="s">
        <v>1790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1798</v>
      </c>
      <c r="B7295" s="12">
        <v>98</v>
      </c>
      <c r="C7295" s="12">
        <v>48</v>
      </c>
      <c r="D7295" s="12" t="s">
        <v>1794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1798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1798</v>
      </c>
      <c r="B7297" s="12">
        <v>98</v>
      </c>
      <c r="C7297" s="12">
        <v>48</v>
      </c>
      <c r="D7297" s="12" t="s">
        <v>1791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1798</v>
      </c>
      <c r="B7298" s="12">
        <v>200</v>
      </c>
      <c r="C7298" s="12">
        <v>100</v>
      </c>
      <c r="D7298" s="12" t="s">
        <v>1788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1798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1798</v>
      </c>
      <c r="B7300" s="12">
        <v>200</v>
      </c>
      <c r="C7300" s="12">
        <v>100</v>
      </c>
      <c r="D7300" s="12" t="s">
        <v>1790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1798</v>
      </c>
      <c r="B7301" s="12">
        <v>200</v>
      </c>
      <c r="C7301" s="12">
        <v>100</v>
      </c>
      <c r="D7301" s="12" t="s">
        <v>1794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1798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1798</v>
      </c>
      <c r="B7303" s="12">
        <v>200</v>
      </c>
      <c r="C7303" s="12">
        <v>100</v>
      </c>
      <c r="D7303" s="12" t="s">
        <v>1791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1798</v>
      </c>
      <c r="B7304" s="12">
        <v>110</v>
      </c>
      <c r="C7304" s="12">
        <v>130</v>
      </c>
      <c r="D7304" s="12" t="s">
        <v>1788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1798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1798</v>
      </c>
      <c r="B7306" s="12">
        <v>110</v>
      </c>
      <c r="C7306" s="12">
        <v>130</v>
      </c>
      <c r="D7306" s="12" t="s">
        <v>1790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1798</v>
      </c>
      <c r="B7307" s="12">
        <v>110</v>
      </c>
      <c r="C7307" s="12">
        <v>130</v>
      </c>
      <c r="D7307" s="12" t="s">
        <v>1794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1798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1798</v>
      </c>
      <c r="B7309" s="12">
        <v>110</v>
      </c>
      <c r="C7309" s="12">
        <v>130</v>
      </c>
      <c r="D7309" s="12" t="s">
        <v>1791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1798</v>
      </c>
      <c r="B7310" s="12">
        <v>140</v>
      </c>
      <c r="C7310" s="12">
        <v>150</v>
      </c>
      <c r="D7310" s="12" t="s">
        <v>1788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1798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1798</v>
      </c>
      <c r="B7312" s="12">
        <v>140</v>
      </c>
      <c r="C7312" s="12">
        <v>150</v>
      </c>
      <c r="D7312" s="12" t="s">
        <v>1790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1798</v>
      </c>
      <c r="B7313" s="12">
        <v>140</v>
      </c>
      <c r="C7313" s="12">
        <v>150</v>
      </c>
      <c r="D7313" s="12" t="s">
        <v>1794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1798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1798</v>
      </c>
      <c r="B7315" s="12">
        <v>140</v>
      </c>
      <c r="C7315" s="12">
        <v>150</v>
      </c>
      <c r="D7315" s="12" t="s">
        <v>1791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1798</v>
      </c>
      <c r="B7316" s="12">
        <v>100</v>
      </c>
      <c r="C7316" s="12">
        <v>160</v>
      </c>
      <c r="D7316" s="12" t="s">
        <v>1788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1798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1798</v>
      </c>
      <c r="B7318" s="12">
        <v>100</v>
      </c>
      <c r="C7318" s="12">
        <v>160</v>
      </c>
      <c r="D7318" s="12" t="s">
        <v>1790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1798</v>
      </c>
      <c r="B7319" s="12">
        <v>100</v>
      </c>
      <c r="C7319" s="12">
        <v>160</v>
      </c>
      <c r="D7319" s="12" t="s">
        <v>1794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1798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1798</v>
      </c>
      <c r="B7321" s="12">
        <v>100</v>
      </c>
      <c r="C7321" s="12">
        <v>160</v>
      </c>
      <c r="D7321" s="12" t="s">
        <v>1791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1798</v>
      </c>
      <c r="B7322" s="12">
        <v>110</v>
      </c>
      <c r="C7322" s="12">
        <v>220</v>
      </c>
      <c r="D7322" s="12" t="s">
        <v>1788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1798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1798</v>
      </c>
      <c r="B7324" s="12">
        <v>110</v>
      </c>
      <c r="C7324" s="12">
        <v>220</v>
      </c>
      <c r="D7324" s="12" t="s">
        <v>1790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1798</v>
      </c>
      <c r="B7325" s="12">
        <v>110</v>
      </c>
      <c r="C7325" s="12">
        <v>220</v>
      </c>
      <c r="D7325" s="12" t="s">
        <v>1794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1798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1798</v>
      </c>
      <c r="B7327" s="12">
        <v>110</v>
      </c>
      <c r="C7327" s="12">
        <v>220</v>
      </c>
      <c r="D7327" s="12" t="s">
        <v>1791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1798</v>
      </c>
      <c r="B7328" s="12">
        <v>200</v>
      </c>
      <c r="C7328" s="12">
        <v>220</v>
      </c>
      <c r="D7328" s="12" t="s">
        <v>1788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1798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1798</v>
      </c>
      <c r="B7330" s="12">
        <v>200</v>
      </c>
      <c r="C7330" s="12">
        <v>220</v>
      </c>
      <c r="D7330" s="12" t="s">
        <v>1790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1798</v>
      </c>
      <c r="B7331" s="12">
        <v>200</v>
      </c>
      <c r="C7331" s="12">
        <v>220</v>
      </c>
      <c r="D7331" s="12" t="s">
        <v>1794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1798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1798</v>
      </c>
      <c r="B7333" s="12">
        <v>200</v>
      </c>
      <c r="C7333" s="12">
        <v>220</v>
      </c>
      <c r="D7333" s="12" t="s">
        <v>1791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1798</v>
      </c>
      <c r="B7334" s="12">
        <v>280</v>
      </c>
      <c r="C7334" s="12">
        <v>170</v>
      </c>
      <c r="D7334" s="12" t="s">
        <v>1788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1798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1798</v>
      </c>
      <c r="B7336" s="12">
        <v>280</v>
      </c>
      <c r="C7336" s="12">
        <v>170</v>
      </c>
      <c r="D7336" s="12" t="s">
        <v>1790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1798</v>
      </c>
      <c r="B7337" s="12">
        <v>280</v>
      </c>
      <c r="C7337" s="12">
        <v>170</v>
      </c>
      <c r="D7337" s="12" t="s">
        <v>1794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1798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1798</v>
      </c>
      <c r="B7339" s="12">
        <v>280</v>
      </c>
      <c r="C7339" s="12">
        <v>170</v>
      </c>
      <c r="D7339" s="12" t="s">
        <v>1791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1798</v>
      </c>
      <c r="B7340" s="12">
        <v>330</v>
      </c>
      <c r="C7340" s="12">
        <v>120</v>
      </c>
      <c r="D7340" s="12" t="s">
        <v>1788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1798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1798</v>
      </c>
      <c r="B7342" s="12">
        <v>330</v>
      </c>
      <c r="C7342" s="12">
        <v>120</v>
      </c>
      <c r="D7342" s="12" t="s">
        <v>1790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1798</v>
      </c>
      <c r="B7343" s="12">
        <v>330</v>
      </c>
      <c r="C7343" s="12">
        <v>120</v>
      </c>
      <c r="D7343" s="12" t="s">
        <v>1794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1798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1798</v>
      </c>
      <c r="B7345" s="12">
        <v>330</v>
      </c>
      <c r="C7345" s="12">
        <v>120</v>
      </c>
      <c r="D7345" s="12" t="s">
        <v>1791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1799</v>
      </c>
    </row>
    <row r="7348" spans="1:14">
      <c r="A7348" s="11" t="s">
        <v>1800</v>
      </c>
      <c r="B7348" s="12">
        <v>200</v>
      </c>
      <c r="C7348" s="12">
        <v>100</v>
      </c>
      <c r="D7348" s="12" t="s">
        <v>1789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1800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1800</v>
      </c>
      <c r="B7350" s="12">
        <v>200</v>
      </c>
      <c r="C7350" s="12">
        <v>100</v>
      </c>
      <c r="D7350" s="12" t="s">
        <v>1790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1800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1800</v>
      </c>
      <c r="B7352" s="12">
        <v>200</v>
      </c>
      <c r="C7352" s="12">
        <v>100</v>
      </c>
      <c r="D7352" s="12" t="s">
        <v>1794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1800</v>
      </c>
      <c r="B7353" s="12">
        <v>200</v>
      </c>
      <c r="C7353" s="12">
        <v>100</v>
      </c>
      <c r="D7353" s="12" t="s">
        <v>1801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1800</v>
      </c>
      <c r="B7354" s="12">
        <v>200</v>
      </c>
      <c r="C7354" s="12">
        <v>100</v>
      </c>
      <c r="D7354" s="12" t="s">
        <v>1791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1800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1800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1800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1800</v>
      </c>
      <c r="B7359" s="12">
        <v>160</v>
      </c>
      <c r="C7359" s="12">
        <v>150</v>
      </c>
      <c r="D7359" s="12" t="s">
        <v>1789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1800</v>
      </c>
      <c r="B7360" s="12">
        <v>160</v>
      </c>
      <c r="C7360" s="12">
        <v>150</v>
      </c>
      <c r="D7360" s="12" t="s">
        <v>1790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1800</v>
      </c>
      <c r="B7361" s="12">
        <v>160</v>
      </c>
      <c r="C7361" s="12">
        <v>150</v>
      </c>
      <c r="D7361" s="12" t="s">
        <v>1794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1800</v>
      </c>
      <c r="B7362" s="12">
        <v>160</v>
      </c>
      <c r="C7362" s="12">
        <v>150</v>
      </c>
      <c r="D7362" s="12" t="s">
        <v>1801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1800</v>
      </c>
      <c r="B7363" s="12">
        <v>160</v>
      </c>
      <c r="C7363" s="12">
        <v>150</v>
      </c>
      <c r="D7363" s="12" t="s">
        <v>1791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1800</v>
      </c>
      <c r="B7364" s="12">
        <v>100</v>
      </c>
      <c r="C7364" s="12">
        <v>125</v>
      </c>
      <c r="D7364" s="12" t="s">
        <v>1789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1800</v>
      </c>
      <c r="B7365" s="12">
        <v>100</v>
      </c>
      <c r="C7365" s="12">
        <v>125</v>
      </c>
      <c r="D7365" s="12" t="s">
        <v>1790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1800</v>
      </c>
      <c r="B7366" s="12">
        <v>100</v>
      </c>
      <c r="C7366" s="12">
        <v>125</v>
      </c>
      <c r="D7366" s="12" t="s">
        <v>1794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1800</v>
      </c>
      <c r="B7367" s="12">
        <v>100</v>
      </c>
      <c r="C7367" s="12">
        <v>125</v>
      </c>
      <c r="D7367" s="12" t="s">
        <v>1801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1800</v>
      </c>
      <c r="B7368" s="12">
        <v>100</v>
      </c>
      <c r="C7368" s="12">
        <v>125</v>
      </c>
      <c r="D7368" s="12" t="s">
        <v>1791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1800</v>
      </c>
      <c r="B7369" s="12">
        <v>110</v>
      </c>
      <c r="C7369" s="12">
        <v>70</v>
      </c>
      <c r="D7369" s="12" t="s">
        <v>1789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1800</v>
      </c>
      <c r="B7370" s="12">
        <v>110</v>
      </c>
      <c r="C7370" s="12">
        <v>70</v>
      </c>
      <c r="D7370" s="12" t="s">
        <v>1790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1800</v>
      </c>
      <c r="B7371" s="12">
        <v>110</v>
      </c>
      <c r="C7371" s="12">
        <v>70</v>
      </c>
      <c r="D7371" s="12" t="s">
        <v>1794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1800</v>
      </c>
      <c r="B7372" s="12">
        <v>110</v>
      </c>
      <c r="C7372" s="12">
        <v>70</v>
      </c>
      <c r="D7372" s="12" t="s">
        <v>1801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1800</v>
      </c>
      <c r="B7373" s="12">
        <v>110</v>
      </c>
      <c r="C7373" s="12">
        <v>70</v>
      </c>
      <c r="D7373" s="12" t="s">
        <v>1791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1800</v>
      </c>
      <c r="B7374" s="12">
        <v>160</v>
      </c>
      <c r="C7374" s="12">
        <v>80</v>
      </c>
      <c r="D7374" s="12" t="s">
        <v>1789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1800</v>
      </c>
      <c r="B7375" s="12">
        <v>160</v>
      </c>
      <c r="C7375" s="12">
        <v>80</v>
      </c>
      <c r="D7375" s="12" t="s">
        <v>1790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1800</v>
      </c>
      <c r="B7376" s="12">
        <v>160</v>
      </c>
      <c r="C7376" s="12">
        <v>80</v>
      </c>
      <c r="D7376" s="12" t="s">
        <v>1794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1800</v>
      </c>
      <c r="B7377" s="12">
        <v>160</v>
      </c>
      <c r="C7377" s="12">
        <v>80</v>
      </c>
      <c r="D7377" s="12" t="s">
        <v>1801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1800</v>
      </c>
      <c r="B7378" s="12">
        <v>160</v>
      </c>
      <c r="C7378" s="12">
        <v>80</v>
      </c>
      <c r="D7378" s="12" t="s">
        <v>1791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1800</v>
      </c>
      <c r="B7379" s="12">
        <v>205</v>
      </c>
      <c r="C7379" s="12">
        <v>65</v>
      </c>
      <c r="D7379" s="12" t="s">
        <v>1789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1800</v>
      </c>
      <c r="B7380" s="12">
        <v>205</v>
      </c>
      <c r="C7380" s="12">
        <v>65</v>
      </c>
      <c r="D7380" s="12" t="s">
        <v>1790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1800</v>
      </c>
      <c r="B7381" s="12">
        <v>205</v>
      </c>
      <c r="C7381" s="12">
        <v>65</v>
      </c>
      <c r="D7381" s="12" t="s">
        <v>1794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1800</v>
      </c>
      <c r="B7382" s="12">
        <v>205</v>
      </c>
      <c r="C7382" s="12">
        <v>65</v>
      </c>
      <c r="D7382" s="12" t="s">
        <v>1801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1800</v>
      </c>
      <c r="B7383" s="12">
        <v>205</v>
      </c>
      <c r="C7383" s="12">
        <v>65</v>
      </c>
      <c r="D7383" s="12" t="s">
        <v>1791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1800</v>
      </c>
      <c r="B7384" s="12">
        <v>255</v>
      </c>
      <c r="C7384" s="12">
        <v>90</v>
      </c>
      <c r="D7384" s="12" t="s">
        <v>1789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1800</v>
      </c>
      <c r="B7385" s="12">
        <v>255</v>
      </c>
      <c r="C7385" s="12">
        <v>90</v>
      </c>
      <c r="D7385" s="12" t="s">
        <v>1790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1800</v>
      </c>
      <c r="B7386" s="12">
        <v>255</v>
      </c>
      <c r="C7386" s="12">
        <v>90</v>
      </c>
      <c r="D7386" s="12" t="s">
        <v>1794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1800</v>
      </c>
      <c r="B7387" s="12">
        <v>255</v>
      </c>
      <c r="C7387" s="12">
        <v>90</v>
      </c>
      <c r="D7387" s="12" t="s">
        <v>1801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1800</v>
      </c>
      <c r="B7388" s="12">
        <v>255</v>
      </c>
      <c r="C7388" s="12">
        <v>90</v>
      </c>
      <c r="D7388" s="12" t="s">
        <v>1791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1800</v>
      </c>
      <c r="B7389" s="12">
        <v>330</v>
      </c>
      <c r="C7389" s="12">
        <v>75</v>
      </c>
      <c r="D7389" s="12" t="s">
        <v>1789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1800</v>
      </c>
      <c r="B7390" s="12">
        <v>330</v>
      </c>
      <c r="C7390" s="12">
        <v>75</v>
      </c>
      <c r="D7390" s="12" t="s">
        <v>1790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1800</v>
      </c>
      <c r="B7391" s="12">
        <v>330</v>
      </c>
      <c r="C7391" s="12">
        <v>75</v>
      </c>
      <c r="D7391" s="12" t="s">
        <v>1794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1800</v>
      </c>
      <c r="B7392" s="12">
        <v>330</v>
      </c>
      <c r="C7392" s="12">
        <v>75</v>
      </c>
      <c r="D7392" s="12" t="s">
        <v>1801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1800</v>
      </c>
      <c r="B7393" s="12">
        <v>330</v>
      </c>
      <c r="C7393" s="12">
        <v>75</v>
      </c>
      <c r="D7393" s="12" t="s">
        <v>1791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1800</v>
      </c>
      <c r="B7394" s="12">
        <v>280</v>
      </c>
      <c r="C7394" s="12">
        <v>120</v>
      </c>
      <c r="D7394" s="12" t="s">
        <v>1789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1800</v>
      </c>
      <c r="B7395" s="12">
        <v>280</v>
      </c>
      <c r="C7395" s="12">
        <v>120</v>
      </c>
      <c r="D7395" s="12" t="s">
        <v>1790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1800</v>
      </c>
      <c r="B7396" s="12">
        <v>280</v>
      </c>
      <c r="C7396" s="12">
        <v>120</v>
      </c>
      <c r="D7396" s="12" t="s">
        <v>1794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1800</v>
      </c>
      <c r="B7397" s="12">
        <v>280</v>
      </c>
      <c r="C7397" s="12">
        <v>120</v>
      </c>
      <c r="D7397" s="12" t="s">
        <v>1801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1800</v>
      </c>
      <c r="B7398" s="12">
        <v>280</v>
      </c>
      <c r="C7398" s="12">
        <v>120</v>
      </c>
      <c r="D7398" s="12" t="s">
        <v>1791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1800</v>
      </c>
      <c r="B7399" s="12">
        <v>320</v>
      </c>
      <c r="C7399" s="12">
        <v>150</v>
      </c>
      <c r="D7399" s="12" t="s">
        <v>1789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1800</v>
      </c>
      <c r="B7400" s="12">
        <v>320</v>
      </c>
      <c r="C7400" s="12">
        <v>150</v>
      </c>
      <c r="D7400" s="12" t="s">
        <v>1790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1800</v>
      </c>
      <c r="B7401" s="12">
        <v>320</v>
      </c>
      <c r="C7401" s="12">
        <v>150</v>
      </c>
      <c r="D7401" s="12" t="s">
        <v>1794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1800</v>
      </c>
      <c r="B7402" s="12">
        <v>320</v>
      </c>
      <c r="C7402" s="12">
        <v>150</v>
      </c>
      <c r="D7402" s="12" t="s">
        <v>1801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1800</v>
      </c>
      <c r="B7403" s="12">
        <v>320</v>
      </c>
      <c r="C7403" s="12">
        <v>150</v>
      </c>
      <c r="D7403" s="12" t="s">
        <v>1791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1802</v>
      </c>
    </row>
    <row r="7406" spans="1:14">
      <c r="A7406" s="11" t="s">
        <v>1803</v>
      </c>
      <c r="B7406" s="12">
        <v>100</v>
      </c>
      <c r="C7406" s="12">
        <v>250</v>
      </c>
      <c r="D7406" s="12" t="s">
        <v>1794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1803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1803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1803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1803</v>
      </c>
      <c r="B7410" s="12">
        <v>100</v>
      </c>
      <c r="C7410" s="12">
        <v>250</v>
      </c>
      <c r="D7410" s="12" t="s">
        <v>1791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1803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1803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1803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1803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1803</v>
      </c>
      <c r="B7416" s="12">
        <v>90</v>
      </c>
      <c r="C7416" s="12">
        <v>410</v>
      </c>
      <c r="D7416" s="12" t="s">
        <v>1794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1803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1803</v>
      </c>
      <c r="B7418" s="12">
        <v>90</v>
      </c>
      <c r="C7418" s="12">
        <v>410</v>
      </c>
      <c r="D7418" s="12" t="s">
        <v>1791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1803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1803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1803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1803</v>
      </c>
      <c r="B7422" s="12">
        <v>123</v>
      </c>
      <c r="C7422" s="12">
        <v>377</v>
      </c>
      <c r="D7422" s="12" t="s">
        <v>1794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1803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1803</v>
      </c>
      <c r="B7424" s="12">
        <v>123</v>
      </c>
      <c r="C7424" s="12">
        <v>377</v>
      </c>
      <c r="D7424" s="12" t="s">
        <v>1791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1803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1803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1803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1803</v>
      </c>
      <c r="B7428" s="12">
        <v>60</v>
      </c>
      <c r="C7428" s="12">
        <v>340</v>
      </c>
      <c r="D7428" s="12" t="s">
        <v>1794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1803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1803</v>
      </c>
      <c r="B7430" s="12">
        <v>60</v>
      </c>
      <c r="C7430" s="12">
        <v>340</v>
      </c>
      <c r="D7430" s="12" t="s">
        <v>1791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1803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1803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1803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1803</v>
      </c>
      <c r="B7434" s="12">
        <v>44</v>
      </c>
      <c r="C7434" s="12">
        <v>286</v>
      </c>
      <c r="D7434" s="12" t="s">
        <v>1794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1803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1803</v>
      </c>
      <c r="B7436" s="12">
        <v>44</v>
      </c>
      <c r="C7436" s="12">
        <v>286</v>
      </c>
      <c r="D7436" s="12" t="s">
        <v>1791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1803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1803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1803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1803</v>
      </c>
      <c r="B7440" s="12">
        <v>50</v>
      </c>
      <c r="C7440" s="12">
        <v>226</v>
      </c>
      <c r="D7440" s="12" t="s">
        <v>1794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1803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1803</v>
      </c>
      <c r="B7442" s="12">
        <v>50</v>
      </c>
      <c r="C7442" s="12">
        <v>226</v>
      </c>
      <c r="D7442" s="12" t="s">
        <v>1791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1803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1803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1803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1803</v>
      </c>
      <c r="B7446" s="12">
        <v>40</v>
      </c>
      <c r="C7446" s="12">
        <v>160</v>
      </c>
      <c r="D7446" s="12" t="s">
        <v>1794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1803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1803</v>
      </c>
      <c r="B7448" s="12">
        <v>40</v>
      </c>
      <c r="C7448" s="12">
        <v>160</v>
      </c>
      <c r="D7448" s="12" t="s">
        <v>1791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1803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1803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1803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1803</v>
      </c>
      <c r="B7452" s="12">
        <v>55</v>
      </c>
      <c r="C7452" s="12">
        <v>75</v>
      </c>
      <c r="D7452" s="12" t="s">
        <v>1794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1803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1803</v>
      </c>
      <c r="B7454" s="12">
        <v>55</v>
      </c>
      <c r="C7454" s="12">
        <v>75</v>
      </c>
      <c r="D7454" s="12" t="s">
        <v>1791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1803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1803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1803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1803</v>
      </c>
      <c r="B7458" s="12">
        <v>150</v>
      </c>
      <c r="C7458" s="12">
        <v>190</v>
      </c>
      <c r="D7458" s="12" t="s">
        <v>1794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1803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1803</v>
      </c>
      <c r="B7460" s="12">
        <v>150</v>
      </c>
      <c r="C7460" s="12">
        <v>190</v>
      </c>
      <c r="D7460" s="12" t="s">
        <v>1791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1803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1803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1803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1803</v>
      </c>
      <c r="B7464" s="12">
        <v>160</v>
      </c>
      <c r="C7464" s="12">
        <v>350</v>
      </c>
      <c r="D7464" s="12" t="s">
        <v>1794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1803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1803</v>
      </c>
      <c r="B7466" s="12">
        <v>160</v>
      </c>
      <c r="C7466" s="12">
        <v>350</v>
      </c>
      <c r="D7466" s="12" t="s">
        <v>1791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1803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1803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1803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1803</v>
      </c>
      <c r="B7470" s="12">
        <v>150</v>
      </c>
      <c r="C7470" s="12">
        <v>275</v>
      </c>
      <c r="D7470" s="12" t="s">
        <v>1794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1803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1803</v>
      </c>
      <c r="B7472" s="12">
        <v>150</v>
      </c>
      <c r="C7472" s="12">
        <v>275</v>
      </c>
      <c r="D7472" s="12" t="s">
        <v>1791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1803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1803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1803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1803</v>
      </c>
      <c r="B7476" s="12">
        <v>120</v>
      </c>
      <c r="C7476" s="12">
        <v>120</v>
      </c>
      <c r="D7476" s="12" t="s">
        <v>1794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1803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1803</v>
      </c>
      <c r="B7478" s="12">
        <v>120</v>
      </c>
      <c r="C7478" s="12">
        <v>120</v>
      </c>
      <c r="D7478" s="12" t="s">
        <v>1791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1803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1803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1803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1803</v>
      </c>
      <c r="B7482" s="12">
        <v>95</v>
      </c>
      <c r="C7482" s="12">
        <v>70</v>
      </c>
      <c r="D7482" s="12" t="s">
        <v>1794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1803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1803</v>
      </c>
      <c r="B7484" s="12">
        <v>95</v>
      </c>
      <c r="C7484" s="12">
        <v>70</v>
      </c>
      <c r="D7484" s="12" t="s">
        <v>1791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1803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1803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1803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1804</v>
      </c>
    </row>
    <row r="7490" spans="1:14">
      <c r="A7490" s="11" t="s">
        <v>1805</v>
      </c>
      <c r="B7490" s="12">
        <v>150</v>
      </c>
      <c r="C7490" s="12">
        <v>150</v>
      </c>
      <c r="D7490" s="12" t="s">
        <v>1794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1806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1806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1806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1806</v>
      </c>
      <c r="B7494" s="12">
        <v>150</v>
      </c>
      <c r="C7494" s="12">
        <v>150</v>
      </c>
      <c r="D7494" s="12" t="s">
        <v>1791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1806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1806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1806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1806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1805</v>
      </c>
      <c r="B7500" s="12">
        <v>100</v>
      </c>
      <c r="C7500" s="12">
        <v>230</v>
      </c>
      <c r="D7500" s="12" t="s">
        <v>1794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1806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1806</v>
      </c>
      <c r="B7502" s="12">
        <v>100</v>
      </c>
      <c r="C7502" s="12">
        <v>230</v>
      </c>
      <c r="D7502" s="12" t="s">
        <v>1791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1806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1806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1806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1805</v>
      </c>
      <c r="B7506" s="12">
        <v>90</v>
      </c>
      <c r="C7506" s="12">
        <v>170</v>
      </c>
      <c r="D7506" s="12" t="s">
        <v>1794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1806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1806</v>
      </c>
      <c r="B7508" s="12">
        <v>90</v>
      </c>
      <c r="C7508" s="12">
        <v>170</v>
      </c>
      <c r="D7508" s="12" t="s">
        <v>1791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1806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1806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1806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1805</v>
      </c>
      <c r="B7512" s="12">
        <v>150</v>
      </c>
      <c r="C7512" s="12">
        <v>90</v>
      </c>
      <c r="D7512" s="12" t="s">
        <v>1794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1806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1806</v>
      </c>
      <c r="B7514" s="12">
        <v>150</v>
      </c>
      <c r="C7514" s="12">
        <v>90</v>
      </c>
      <c r="D7514" s="12" t="s">
        <v>1791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1806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1806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1806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1805</v>
      </c>
      <c r="B7518" s="12">
        <v>225</v>
      </c>
      <c r="C7518" s="12">
        <v>100</v>
      </c>
      <c r="D7518" s="12" t="s">
        <v>1794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1806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1806</v>
      </c>
      <c r="B7520" s="12">
        <v>225</v>
      </c>
      <c r="C7520" s="12">
        <v>100</v>
      </c>
      <c r="D7520" s="12" t="s">
        <v>1791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1806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1806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1806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1805</v>
      </c>
      <c r="B7524" s="12">
        <v>230</v>
      </c>
      <c r="C7524" s="12">
        <v>210</v>
      </c>
      <c r="D7524" s="12" t="s">
        <v>1794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1806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1806</v>
      </c>
      <c r="B7526" s="12">
        <v>230</v>
      </c>
      <c r="C7526" s="12">
        <v>210</v>
      </c>
      <c r="D7526" s="12" t="s">
        <v>1791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1806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1806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1806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1807</v>
      </c>
    </row>
    <row r="7531" spans="1:14">
      <c r="A7531" s="11" t="s">
        <v>1805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1805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1805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1805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1805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1805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1805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1805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1805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1808</v>
      </c>
    </row>
    <row r="7542" spans="1:14">
      <c r="A7542" s="11" t="s">
        <v>1809</v>
      </c>
      <c r="B7542" s="12">
        <v>14</v>
      </c>
      <c r="C7542" s="12">
        <v>16</v>
      </c>
      <c r="D7542" s="12" t="s">
        <v>1810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1811</v>
      </c>
    </row>
    <row r="7545" spans="1:14">
      <c r="A7545" s="11" t="s">
        <v>1812</v>
      </c>
      <c r="B7545" s="12">
        <v>100</v>
      </c>
      <c r="C7545" s="12">
        <v>100</v>
      </c>
      <c r="D7545" s="12" t="s">
        <v>1789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1812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1812</v>
      </c>
      <c r="B7547" s="12">
        <v>100</v>
      </c>
      <c r="C7547" s="12">
        <v>100</v>
      </c>
      <c r="D7547" s="12" t="s">
        <v>1790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1812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1812</v>
      </c>
      <c r="B7549" s="12">
        <v>100</v>
      </c>
      <c r="C7549" s="12">
        <v>100</v>
      </c>
      <c r="D7549" s="12" t="s">
        <v>1788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1812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1812</v>
      </c>
      <c r="B7551" s="12">
        <v>100</v>
      </c>
      <c r="C7551" s="12">
        <v>100</v>
      </c>
      <c r="D7551" s="12" t="s">
        <v>1794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1812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1812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1812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1812</v>
      </c>
      <c r="B7555" s="12">
        <v>100</v>
      </c>
      <c r="C7555" s="12">
        <v>100</v>
      </c>
      <c r="D7555" s="12" t="s">
        <v>1791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1812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1812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1812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1812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1812</v>
      </c>
      <c r="B7561" s="12">
        <v>130</v>
      </c>
      <c r="C7561" s="12">
        <v>165</v>
      </c>
      <c r="D7561" s="12" t="s">
        <v>1789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1812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1812</v>
      </c>
      <c r="B7563" s="12">
        <v>130</v>
      </c>
      <c r="C7563" s="12">
        <v>165</v>
      </c>
      <c r="D7563" s="12" t="s">
        <v>1788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1812</v>
      </c>
      <c r="B7564" s="12">
        <v>130</v>
      </c>
      <c r="C7564" s="12">
        <v>165</v>
      </c>
      <c r="D7564" s="12" t="s">
        <v>1794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1812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1812</v>
      </c>
      <c r="B7566" s="12">
        <v>130</v>
      </c>
      <c r="C7566" s="12">
        <v>165</v>
      </c>
      <c r="D7566" s="12" t="s">
        <v>1791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1812</v>
      </c>
      <c r="B7567" s="12">
        <v>60</v>
      </c>
      <c r="C7567" s="12">
        <v>160</v>
      </c>
      <c r="D7567" s="12" t="s">
        <v>1789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1812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1812</v>
      </c>
      <c r="B7569" s="12">
        <v>60</v>
      </c>
      <c r="C7569" s="12">
        <v>160</v>
      </c>
      <c r="D7569" s="12" t="s">
        <v>1788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1812</v>
      </c>
      <c r="B7570" s="12">
        <v>60</v>
      </c>
      <c r="C7570" s="12">
        <v>160</v>
      </c>
      <c r="D7570" s="12" t="s">
        <v>1794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1812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1812</v>
      </c>
      <c r="B7572" s="12">
        <v>60</v>
      </c>
      <c r="C7572" s="12">
        <v>160</v>
      </c>
      <c r="D7572" s="12" t="s">
        <v>1791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1812</v>
      </c>
      <c r="B7573" s="12">
        <v>145</v>
      </c>
      <c r="C7573" s="12">
        <v>90</v>
      </c>
      <c r="D7573" s="12" t="s">
        <v>1789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1812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1812</v>
      </c>
      <c r="B7575" s="12">
        <v>145</v>
      </c>
      <c r="C7575" s="12">
        <v>90</v>
      </c>
      <c r="D7575" s="12" t="s">
        <v>1788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1812</v>
      </c>
      <c r="B7576" s="12">
        <v>145</v>
      </c>
      <c r="C7576" s="12">
        <v>90</v>
      </c>
      <c r="D7576" s="12" t="s">
        <v>1794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1812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1812</v>
      </c>
      <c r="B7578" s="12">
        <v>145</v>
      </c>
      <c r="C7578" s="12">
        <v>90</v>
      </c>
      <c r="D7578" s="12" t="s">
        <v>1791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1812</v>
      </c>
      <c r="B7579" s="12">
        <v>146</v>
      </c>
      <c r="C7579" s="12">
        <v>50</v>
      </c>
      <c r="D7579" s="12" t="s">
        <v>1789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1812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1812</v>
      </c>
      <c r="B7581" s="12">
        <v>146</v>
      </c>
      <c r="C7581" s="12">
        <v>50</v>
      </c>
      <c r="D7581" s="12" t="s">
        <v>1788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1812</v>
      </c>
      <c r="B7582" s="12">
        <v>146</v>
      </c>
      <c r="C7582" s="12">
        <v>50</v>
      </c>
      <c r="D7582" s="12" t="s">
        <v>1794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1812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1812</v>
      </c>
      <c r="B7584" s="12">
        <v>146</v>
      </c>
      <c r="C7584" s="12">
        <v>50</v>
      </c>
      <c r="D7584" s="12" t="s">
        <v>1791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1812</v>
      </c>
      <c r="B7585" s="12">
        <v>66</v>
      </c>
      <c r="C7585" s="12">
        <v>77</v>
      </c>
      <c r="D7585" s="12" t="s">
        <v>1789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1812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1812</v>
      </c>
      <c r="B7587" s="12">
        <v>66</v>
      </c>
      <c r="C7587" s="12">
        <v>77</v>
      </c>
      <c r="D7587" s="12" t="s">
        <v>1788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1812</v>
      </c>
      <c r="B7588" s="12">
        <v>66</v>
      </c>
      <c r="C7588" s="12">
        <v>77</v>
      </c>
      <c r="D7588" s="12" t="s">
        <v>1794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1812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1812</v>
      </c>
      <c r="B7590" s="12">
        <v>66</v>
      </c>
      <c r="C7590" s="12">
        <v>77</v>
      </c>
      <c r="D7590" s="12" t="s">
        <v>1791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1813</v>
      </c>
    </row>
    <row r="7593" spans="1:14">
      <c r="A7593" s="11" t="s">
        <v>1814</v>
      </c>
      <c r="B7593" s="12">
        <v>150</v>
      </c>
      <c r="C7593" s="12">
        <v>200</v>
      </c>
      <c r="D7593" s="12" t="s">
        <v>1794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1814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1814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1814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1814</v>
      </c>
      <c r="B7597" s="12">
        <v>150</v>
      </c>
      <c r="C7597" s="12">
        <v>200</v>
      </c>
      <c r="D7597" s="12" t="s">
        <v>1791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1814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1814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1814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1814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1814</v>
      </c>
      <c r="B7603" s="12">
        <v>90</v>
      </c>
      <c r="C7603" s="12">
        <v>300</v>
      </c>
      <c r="D7603" s="12" t="s">
        <v>1794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1814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1814</v>
      </c>
      <c r="B7605" s="12">
        <v>90</v>
      </c>
      <c r="C7605" s="12">
        <v>300</v>
      </c>
      <c r="D7605" s="12" t="s">
        <v>1791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1814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1814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1814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1814</v>
      </c>
      <c r="B7609" s="12">
        <v>90</v>
      </c>
      <c r="C7609" s="12">
        <v>210</v>
      </c>
      <c r="D7609" s="12" t="s">
        <v>1794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1814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1814</v>
      </c>
      <c r="B7611" s="12">
        <v>90</v>
      </c>
      <c r="C7611" s="12">
        <v>210</v>
      </c>
      <c r="D7611" s="12" t="s">
        <v>1791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1814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1814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1814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1814</v>
      </c>
      <c r="B7615" s="12">
        <v>90</v>
      </c>
      <c r="C7615" s="12">
        <v>120</v>
      </c>
      <c r="D7615" s="12" t="s">
        <v>1794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1814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1814</v>
      </c>
      <c r="B7617" s="12">
        <v>90</v>
      </c>
      <c r="C7617" s="12">
        <v>120</v>
      </c>
      <c r="D7617" s="12" t="s">
        <v>1791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1814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1814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1814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1814</v>
      </c>
      <c r="B7621" s="12">
        <v>145</v>
      </c>
      <c r="C7621" s="12">
        <v>300</v>
      </c>
      <c r="D7621" s="12" t="s">
        <v>1794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1814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1814</v>
      </c>
      <c r="B7623" s="12">
        <v>145</v>
      </c>
      <c r="C7623" s="12">
        <v>300</v>
      </c>
      <c r="D7623" s="12" t="s">
        <v>1791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1814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1814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1814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1814</v>
      </c>
      <c r="B7627" s="12">
        <v>145</v>
      </c>
      <c r="C7627" s="12">
        <v>210</v>
      </c>
      <c r="D7627" s="12" t="s">
        <v>1794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1814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1814</v>
      </c>
      <c r="B7629" s="12">
        <v>145</v>
      </c>
      <c r="C7629" s="12">
        <v>210</v>
      </c>
      <c r="D7629" s="12" t="s">
        <v>1791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1814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1814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1814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1814</v>
      </c>
      <c r="B7633" s="12">
        <v>145</v>
      </c>
      <c r="C7633" s="12">
        <v>120</v>
      </c>
      <c r="D7633" s="12" t="s">
        <v>1794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1814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1814</v>
      </c>
      <c r="B7635" s="12">
        <v>145</v>
      </c>
      <c r="C7635" s="12">
        <v>120</v>
      </c>
      <c r="D7635" s="12" t="s">
        <v>1791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1814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1814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1814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1814</v>
      </c>
      <c r="B7639" s="12">
        <v>210</v>
      </c>
      <c r="C7639" s="12">
        <v>300</v>
      </c>
      <c r="D7639" s="12" t="s">
        <v>1794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1814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1814</v>
      </c>
      <c r="B7641" s="12">
        <v>210</v>
      </c>
      <c r="C7641" s="12">
        <v>300</v>
      </c>
      <c r="D7641" s="12" t="s">
        <v>1791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1814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1814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1814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1814</v>
      </c>
      <c r="B7645" s="12">
        <v>210</v>
      </c>
      <c r="C7645" s="12">
        <v>210</v>
      </c>
      <c r="D7645" s="12" t="s">
        <v>1794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1814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1814</v>
      </c>
      <c r="B7647" s="12">
        <v>210</v>
      </c>
      <c r="C7647" s="12">
        <v>210</v>
      </c>
      <c r="D7647" s="12" t="s">
        <v>1791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1814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1814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1814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1814</v>
      </c>
      <c r="B7651" s="12">
        <v>210</v>
      </c>
      <c r="C7651" s="12">
        <v>120</v>
      </c>
      <c r="D7651" s="12" t="s">
        <v>1794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1814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1814</v>
      </c>
      <c r="B7653" s="12">
        <v>210</v>
      </c>
      <c r="C7653" s="12">
        <v>120</v>
      </c>
      <c r="D7653" s="12" t="s">
        <v>1791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1814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1814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1814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1815</v>
      </c>
    </row>
    <row r="7659" spans="1:14">
      <c r="A7659" s="11" t="s">
        <v>1816</v>
      </c>
      <c r="B7659" s="12">
        <v>100</v>
      </c>
      <c r="C7659" s="12">
        <v>100</v>
      </c>
      <c r="D7659" s="12" t="s">
        <v>1794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1816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1816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1816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1816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1816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1816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1816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1816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1816</v>
      </c>
      <c r="B7669" s="12">
        <v>32</v>
      </c>
      <c r="C7669" s="12">
        <v>88</v>
      </c>
      <c r="D7669" s="12" t="s">
        <v>1794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1816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1816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1816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1816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1816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1816</v>
      </c>
      <c r="B7675" s="12">
        <v>30</v>
      </c>
      <c r="C7675" s="12">
        <v>125</v>
      </c>
      <c r="D7675" s="12" t="s">
        <v>1794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1816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1816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1816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1816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1816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1816</v>
      </c>
      <c r="B7681" s="12">
        <v>40</v>
      </c>
      <c r="C7681" s="12">
        <v>160</v>
      </c>
      <c r="D7681" s="12" t="s">
        <v>1794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1816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1816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1816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1816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1816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1816</v>
      </c>
      <c r="B7687" s="12">
        <v>100</v>
      </c>
      <c r="C7687" s="12">
        <v>130</v>
      </c>
      <c r="D7687" s="12" t="s">
        <v>1794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1816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1816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1816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1816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1816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1816</v>
      </c>
      <c r="B7693" s="12">
        <v>110</v>
      </c>
      <c r="C7693" s="12">
        <v>90</v>
      </c>
      <c r="D7693" s="12" t="s">
        <v>1794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1816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1816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1816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1816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1816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1816</v>
      </c>
      <c r="B7699" s="12">
        <v>110</v>
      </c>
      <c r="C7699" s="12">
        <v>90</v>
      </c>
      <c r="D7699" s="12" t="s">
        <v>1794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1816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1816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1816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1816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1816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1816</v>
      </c>
      <c r="B7705" s="12">
        <v>120</v>
      </c>
      <c r="C7705" s="12">
        <v>40</v>
      </c>
      <c r="D7705" s="12" t="s">
        <v>1794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1816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1816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1816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1816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1816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1816</v>
      </c>
      <c r="B7711" s="12">
        <v>168</v>
      </c>
      <c r="C7711" s="12">
        <v>90</v>
      </c>
      <c r="D7711" s="12" t="s">
        <v>1794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1816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1816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1816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1816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1816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1816</v>
      </c>
      <c r="B7717" s="12">
        <v>165</v>
      </c>
      <c r="C7717" s="12">
        <v>130</v>
      </c>
      <c r="D7717" s="12" t="s">
        <v>1794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1816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1816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1816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1816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1816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1817</v>
      </c>
    </row>
    <row r="7725" spans="1:14">
      <c r="A7725" s="11" t="s">
        <v>1818</v>
      </c>
      <c r="B7725" s="12">
        <v>100</v>
      </c>
      <c r="C7725" s="12">
        <v>100</v>
      </c>
      <c r="D7725" s="12" t="s">
        <v>1794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1818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1818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1818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1818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1818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1818</v>
      </c>
      <c r="B7731" s="12">
        <v>100</v>
      </c>
      <c r="C7731" s="12">
        <v>100</v>
      </c>
      <c r="D7731" s="12" t="s">
        <v>1791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1818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1818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1818</v>
      </c>
      <c r="B7735" s="12">
        <v>30</v>
      </c>
      <c r="C7735" s="12">
        <v>160</v>
      </c>
      <c r="D7735" s="12" t="s">
        <v>1794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1818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1818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1818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1818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1818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1818</v>
      </c>
      <c r="B7741" s="12">
        <v>30</v>
      </c>
      <c r="C7741" s="12">
        <v>120</v>
      </c>
      <c r="D7741" s="12" t="s">
        <v>1794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1818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1818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1818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1818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1818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1818</v>
      </c>
      <c r="B7747" s="12">
        <v>110</v>
      </c>
      <c r="C7747" s="12">
        <v>140</v>
      </c>
      <c r="D7747" s="12" t="s">
        <v>1794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1818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1818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1818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1818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1818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1818</v>
      </c>
      <c r="B7753" s="12">
        <v>160</v>
      </c>
      <c r="C7753" s="12">
        <v>160</v>
      </c>
      <c r="D7753" s="12" t="s">
        <v>1794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1818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1818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1818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1818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1818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1818</v>
      </c>
      <c r="B7759" s="12">
        <v>170</v>
      </c>
      <c r="C7759" s="12">
        <v>140</v>
      </c>
      <c r="D7759" s="12" t="s">
        <v>1794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1818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1818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1818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1818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1818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1818</v>
      </c>
      <c r="B7765" s="12">
        <v>170</v>
      </c>
      <c r="C7765" s="12">
        <v>110</v>
      </c>
      <c r="D7765" s="12" t="s">
        <v>1794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1818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1818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1818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1818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1818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1818</v>
      </c>
      <c r="B7771" s="12">
        <v>160</v>
      </c>
      <c r="C7771" s="12">
        <v>60</v>
      </c>
      <c r="D7771" s="12" t="s">
        <v>1794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1818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1818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1818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1818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1818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1818</v>
      </c>
      <c r="B7777" s="12">
        <v>75</v>
      </c>
      <c r="C7777" s="12">
        <v>80</v>
      </c>
      <c r="D7777" s="12" t="s">
        <v>1794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1818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1818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1818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1818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1818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1818</v>
      </c>
      <c r="B7783" s="12">
        <v>30</v>
      </c>
      <c r="C7783" s="12">
        <v>45</v>
      </c>
      <c r="D7783" s="12" t="s">
        <v>1794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1818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1818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1818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1818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1818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1819</v>
      </c>
    </row>
    <row r="7791" spans="1:14">
      <c r="A7791" s="11" t="s">
        <v>1820</v>
      </c>
      <c r="B7791" s="12">
        <v>150</v>
      </c>
      <c r="C7791" s="12">
        <v>120</v>
      </c>
      <c r="D7791" s="12" t="s">
        <v>1794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1820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1820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1820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1820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1821</v>
      </c>
    </row>
    <row r="7796" spans="1:17">
      <c r="A7796" s="11" t="s">
        <v>1820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1820</v>
      </c>
      <c r="B7797" s="12">
        <v>150</v>
      </c>
      <c r="C7797" s="12">
        <v>120</v>
      </c>
      <c r="D7797" s="12" t="s">
        <v>1791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1820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1820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1820</v>
      </c>
      <c r="B7801" s="12">
        <v>70</v>
      </c>
      <c r="C7801" s="12">
        <v>220</v>
      </c>
      <c r="D7801" s="12" t="s">
        <v>1794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1820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1820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1820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1820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1820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1820</v>
      </c>
      <c r="B7807" s="12">
        <v>70</v>
      </c>
      <c r="C7807" s="12">
        <v>160</v>
      </c>
      <c r="D7807" s="12" t="s">
        <v>1794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1820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1820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1820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1820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1820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1820</v>
      </c>
      <c r="B7813" s="12">
        <v>70</v>
      </c>
      <c r="C7813" s="12">
        <v>80</v>
      </c>
      <c r="D7813" s="12" t="s">
        <v>1794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1820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1820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1820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1820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1820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1820</v>
      </c>
      <c r="B7819" s="12">
        <v>150</v>
      </c>
      <c r="C7819" s="12">
        <v>215</v>
      </c>
      <c r="D7819" s="12" t="s">
        <v>1794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1820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1820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1820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1820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1820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1820</v>
      </c>
      <c r="B7825" s="12">
        <v>150</v>
      </c>
      <c r="C7825" s="12">
        <v>115</v>
      </c>
      <c r="D7825" s="12" t="s">
        <v>1794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1820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1820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1820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1820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1820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1820</v>
      </c>
      <c r="B7831" s="12">
        <v>150</v>
      </c>
      <c r="C7831" s="12">
        <v>60</v>
      </c>
      <c r="D7831" s="12" t="s">
        <v>1794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1820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1820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1820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1820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1820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1820</v>
      </c>
      <c r="B7837" s="12">
        <v>220</v>
      </c>
      <c r="C7837" s="12">
        <v>80</v>
      </c>
      <c r="D7837" s="12" t="s">
        <v>1794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1820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1820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1820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1820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1820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1822</v>
      </c>
    </row>
    <row r="7845" spans="1:14">
      <c r="A7845" s="11" t="s">
        <v>1823</v>
      </c>
      <c r="B7845" s="12">
        <v>150</v>
      </c>
      <c r="C7845" s="12">
        <v>100</v>
      </c>
      <c r="D7845" s="12" t="s">
        <v>1794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1823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1823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1823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1823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1823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1823</v>
      </c>
      <c r="B7851" s="12">
        <v>150</v>
      </c>
      <c r="C7851" s="12">
        <v>100</v>
      </c>
      <c r="D7851" s="12" t="s">
        <v>1791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1823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1823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1823</v>
      </c>
      <c r="B7854" s="18">
        <v>150</v>
      </c>
      <c r="C7854" s="18">
        <v>100</v>
      </c>
      <c r="D7854" s="18" t="s">
        <v>1824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1823</v>
      </c>
      <c r="B7855" s="18">
        <v>150</v>
      </c>
      <c r="C7855" s="18">
        <v>100</v>
      </c>
      <c r="D7855" s="18" t="s">
        <v>1825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1823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1823</v>
      </c>
      <c r="B7858" s="12">
        <v>95</v>
      </c>
      <c r="C7858" s="12">
        <v>115</v>
      </c>
      <c r="D7858" s="12" t="s">
        <v>1794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1823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1823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1823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1823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1823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1823</v>
      </c>
      <c r="B7864" s="12">
        <v>80</v>
      </c>
      <c r="C7864" s="12">
        <v>160</v>
      </c>
      <c r="D7864" s="12" t="s">
        <v>1794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1823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1823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1823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1823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1823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1823</v>
      </c>
      <c r="B7870" s="12">
        <v>120</v>
      </c>
      <c r="C7870" s="12">
        <v>80</v>
      </c>
      <c r="D7870" s="12" t="s">
        <v>1794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1823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1823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1823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1823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1823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1823</v>
      </c>
      <c r="B7876" s="12">
        <v>140</v>
      </c>
      <c r="C7876" s="12">
        <v>50</v>
      </c>
      <c r="D7876" s="12" t="s">
        <v>1794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1823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1823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1823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1823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1823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1823</v>
      </c>
      <c r="B7882" s="12">
        <v>160</v>
      </c>
      <c r="C7882" s="12">
        <v>110</v>
      </c>
      <c r="D7882" s="12" t="s">
        <v>1794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1823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1823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1823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1823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1823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1823</v>
      </c>
      <c r="B7888" s="12">
        <v>196</v>
      </c>
      <c r="C7888" s="12">
        <v>133</v>
      </c>
      <c r="D7888" s="12" t="s">
        <v>1794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1823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1823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1823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1823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1826</v>
      </c>
      <c r="B7894" s="12">
        <v>230</v>
      </c>
      <c r="C7894" s="12">
        <v>110</v>
      </c>
      <c r="D7894" s="12" t="s">
        <v>1794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1823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1823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1823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1823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1823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1827</v>
      </c>
    </row>
    <row r="7902" spans="1:14">
      <c r="A7902" s="11" t="s">
        <v>1828</v>
      </c>
      <c r="B7902" s="12">
        <v>150</v>
      </c>
      <c r="C7902" s="12">
        <v>150</v>
      </c>
      <c r="D7902" s="12" t="s">
        <v>1789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1828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1828</v>
      </c>
      <c r="B7904" s="12">
        <v>150</v>
      </c>
      <c r="C7904" s="12">
        <v>150</v>
      </c>
      <c r="D7904" s="12" t="s">
        <v>1790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1828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1828</v>
      </c>
      <c r="B7906" s="12">
        <v>150</v>
      </c>
      <c r="C7906" s="12">
        <v>150</v>
      </c>
      <c r="D7906" s="12" t="s">
        <v>1788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1828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1828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1828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1828</v>
      </c>
      <c r="B7910" s="12">
        <v>150</v>
      </c>
      <c r="C7910" s="12">
        <v>150</v>
      </c>
      <c r="D7910" s="12" t="s">
        <v>1801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1828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1828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1828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1828</v>
      </c>
      <c r="B7914" s="18">
        <v>150</v>
      </c>
      <c r="C7914" s="18">
        <v>150</v>
      </c>
      <c r="D7914" s="18" t="s">
        <v>1824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1828</v>
      </c>
      <c r="B7915" s="18">
        <v>150</v>
      </c>
      <c r="C7915" s="18">
        <v>150</v>
      </c>
      <c r="D7915" s="18" t="s">
        <v>1825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1828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1829</v>
      </c>
      <c r="B7918" s="12">
        <v>215</v>
      </c>
      <c r="C7918" s="12">
        <v>74</v>
      </c>
      <c r="D7918" s="12" t="s">
        <v>1794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1829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1829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1828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1828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1828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1828</v>
      </c>
      <c r="B7924" s="18">
        <v>215</v>
      </c>
      <c r="C7924" s="18">
        <v>74</v>
      </c>
      <c r="D7924" s="18" t="s">
        <v>1830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1831</v>
      </c>
      <c r="B7925" s="18">
        <v>215</v>
      </c>
      <c r="C7925" s="18">
        <v>74</v>
      </c>
      <c r="D7925" s="18" t="s">
        <v>1832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1829</v>
      </c>
      <c r="B7926" s="12">
        <v>60</v>
      </c>
      <c r="C7926" s="12">
        <v>65</v>
      </c>
      <c r="D7926" s="12" t="s">
        <v>1794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1829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1829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1828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1828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1828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1828</v>
      </c>
      <c r="B7932" s="18">
        <v>60</v>
      </c>
      <c r="C7932" s="18">
        <v>65</v>
      </c>
      <c r="D7932" s="18" t="s">
        <v>1824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1829</v>
      </c>
      <c r="B7933" s="12">
        <v>60</v>
      </c>
      <c r="C7933" s="12">
        <v>240</v>
      </c>
      <c r="D7933" s="12" t="s">
        <v>1794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1829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1828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1828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1828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1828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1828</v>
      </c>
      <c r="B7939" s="18">
        <v>60</v>
      </c>
      <c r="C7939" s="18">
        <v>240</v>
      </c>
      <c r="D7939" s="18" t="s">
        <v>1825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1829</v>
      </c>
      <c r="B7940" s="12">
        <v>180</v>
      </c>
      <c r="C7940" s="12">
        <v>40</v>
      </c>
      <c r="D7940" s="12" t="s">
        <v>1794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1829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1829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1829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1829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1829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1828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1829</v>
      </c>
      <c r="B7947" s="12">
        <v>60</v>
      </c>
      <c r="C7947" s="12">
        <v>120</v>
      </c>
      <c r="D7947" s="12" t="s">
        <v>1794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1829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1829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1829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1829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1829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1829</v>
      </c>
      <c r="B7953" s="12">
        <v>75</v>
      </c>
      <c r="C7953" s="12">
        <v>210</v>
      </c>
      <c r="D7953" s="12" t="s">
        <v>1794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1829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1829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1829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1829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1829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1829</v>
      </c>
      <c r="B7959" s="12">
        <v>120</v>
      </c>
      <c r="C7959" s="12">
        <v>235</v>
      </c>
      <c r="D7959" s="12" t="s">
        <v>1794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1829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1829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1829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1829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1829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1829</v>
      </c>
      <c r="B7965" s="12">
        <v>90</v>
      </c>
      <c r="C7965" s="12">
        <v>170</v>
      </c>
      <c r="D7965" s="12" t="s">
        <v>1794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1829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1829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1829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1829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1829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1829</v>
      </c>
      <c r="B7971" s="12">
        <v>130</v>
      </c>
      <c r="C7971" s="12">
        <v>130</v>
      </c>
      <c r="D7971" s="12" t="s">
        <v>1794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1829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1829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1829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1829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1829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1829</v>
      </c>
      <c r="B7977" s="12">
        <v>120</v>
      </c>
      <c r="C7977" s="12">
        <v>170</v>
      </c>
      <c r="D7977" s="12" t="s">
        <v>1794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1829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1829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1829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1829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1829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1829</v>
      </c>
      <c r="B7983" s="12">
        <v>170</v>
      </c>
      <c r="C7983" s="12">
        <v>170</v>
      </c>
      <c r="D7983" s="12" t="s">
        <v>1794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1829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1829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1829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1829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1829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1829</v>
      </c>
      <c r="B7989" s="12">
        <v>180</v>
      </c>
      <c r="C7989" s="12">
        <v>100</v>
      </c>
      <c r="D7989" s="12" t="s">
        <v>1794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1829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1829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1829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1829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1829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1829</v>
      </c>
      <c r="B7995" s="12">
        <v>200</v>
      </c>
      <c r="C7995" s="12">
        <v>60</v>
      </c>
      <c r="D7995" s="12" t="s">
        <v>1794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1829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1829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1829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1829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1829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baseColWidth="10" defaultColWidth="8.83203125" defaultRowHeight="15"/>
  <cols>
    <col min="1" max="1" width="29" style="12" customWidth="1"/>
    <col min="2" max="2" width="8.83203125" style="24"/>
    <col min="3" max="4" width="8.83203125" style="12"/>
    <col min="5" max="5" width="15.1640625" style="12" bestFit="1" customWidth="1"/>
    <col min="6" max="16384" width="8.83203125" style="12"/>
  </cols>
  <sheetData>
    <row r="1" spans="1:13">
      <c r="A1" s="12" t="s">
        <v>1833</v>
      </c>
      <c r="B1" s="24" t="s">
        <v>1834</v>
      </c>
      <c r="C1" s="12" t="s">
        <v>1835</v>
      </c>
      <c r="D1" s="12" t="s">
        <v>1836</v>
      </c>
      <c r="E1" s="12" t="s">
        <v>1837</v>
      </c>
      <c r="F1" s="12" t="s">
        <v>1838</v>
      </c>
      <c r="G1" s="12" t="s">
        <v>1839</v>
      </c>
      <c r="H1" s="12" t="s">
        <v>1840</v>
      </c>
      <c r="I1" s="12" t="s">
        <v>1841</v>
      </c>
      <c r="J1" s="12" t="s">
        <v>1842</v>
      </c>
      <c r="K1" s="12" t="s">
        <v>1843</v>
      </c>
      <c r="L1" s="12" t="s">
        <v>1844</v>
      </c>
      <c r="M1" s="12" t="s">
        <v>1845</v>
      </c>
    </row>
    <row r="2" spans="1:13">
      <c r="A2" s="12" t="s">
        <v>1846</v>
      </c>
    </row>
    <row r="3" spans="1:13">
      <c r="A3" s="12" t="s">
        <v>1847</v>
      </c>
      <c r="B3" s="24" t="s">
        <v>1848</v>
      </c>
      <c r="C3" s="12">
        <v>9</v>
      </c>
      <c r="D3" s="12">
        <v>7</v>
      </c>
      <c r="E3" s="12" t="s">
        <v>1849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1847</v>
      </c>
      <c r="B4" s="24" t="s">
        <v>1265</v>
      </c>
      <c r="C4" s="12">
        <v>313</v>
      </c>
      <c r="D4" s="12">
        <v>271</v>
      </c>
      <c r="E4" s="12" t="s">
        <v>1850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1851</v>
      </c>
      <c r="B5" s="24" t="s">
        <v>1852</v>
      </c>
      <c r="C5" s="12">
        <v>19</v>
      </c>
      <c r="D5" s="12">
        <v>18</v>
      </c>
      <c r="E5" s="12" t="s">
        <v>1853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1854</v>
      </c>
      <c r="B6" s="24" t="s">
        <v>1265</v>
      </c>
      <c r="C6" s="12">
        <v>302</v>
      </c>
      <c r="D6" s="12">
        <v>219</v>
      </c>
      <c r="E6" s="12" t="s">
        <v>1855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1856</v>
      </c>
      <c r="B7" s="24" t="s">
        <v>1857</v>
      </c>
      <c r="C7" s="12">
        <v>19</v>
      </c>
      <c r="D7" s="12">
        <v>6</v>
      </c>
      <c r="E7" s="12" t="s">
        <v>1858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1859</v>
      </c>
      <c r="B8" s="24" t="s">
        <v>1860</v>
      </c>
      <c r="C8" s="12">
        <v>7</v>
      </c>
      <c r="D8" s="12">
        <v>7</v>
      </c>
      <c r="E8" s="12" t="s">
        <v>1861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1862</v>
      </c>
      <c r="B9" s="24" t="s">
        <v>1265</v>
      </c>
      <c r="C9" s="12">
        <v>324</v>
      </c>
      <c r="D9" s="12">
        <v>291</v>
      </c>
      <c r="E9" s="12" t="s">
        <v>1863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1864</v>
      </c>
      <c r="B10" s="24" t="s">
        <v>1865</v>
      </c>
      <c r="C10" s="12">
        <v>4</v>
      </c>
      <c r="D10" s="12">
        <v>8</v>
      </c>
      <c r="E10" s="12" t="s">
        <v>1866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1867</v>
      </c>
      <c r="B11" s="24" t="s">
        <v>1868</v>
      </c>
      <c r="C11" s="12">
        <v>5</v>
      </c>
      <c r="D11" s="12">
        <v>8</v>
      </c>
      <c r="E11" s="12" t="s">
        <v>1869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1870</v>
      </c>
      <c r="B12" s="24" t="s">
        <v>1265</v>
      </c>
      <c r="C12" s="12">
        <v>325</v>
      </c>
      <c r="D12" s="12">
        <v>250</v>
      </c>
      <c r="E12" s="12" t="s">
        <v>1871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1872</v>
      </c>
      <c r="B13" s="24" t="s">
        <v>1873</v>
      </c>
      <c r="C13" s="12">
        <v>8</v>
      </c>
      <c r="D13" s="12">
        <v>6</v>
      </c>
      <c r="E13" s="12" t="s">
        <v>1874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1875</v>
      </c>
      <c r="B14" s="24" t="s">
        <v>1265</v>
      </c>
      <c r="C14" s="12">
        <v>301</v>
      </c>
      <c r="D14" s="12">
        <v>257</v>
      </c>
      <c r="E14" s="12" t="s">
        <v>1876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1877</v>
      </c>
      <c r="B15" s="24" t="s">
        <v>1270</v>
      </c>
      <c r="C15" s="12">
        <v>378</v>
      </c>
      <c r="D15" s="12">
        <v>298</v>
      </c>
      <c r="E15" s="12" t="s">
        <v>1878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1879</v>
      </c>
      <c r="B16" s="24" t="s">
        <v>1880</v>
      </c>
      <c r="C16" s="12">
        <v>18</v>
      </c>
      <c r="D16" s="12">
        <v>6</v>
      </c>
      <c r="E16" s="12" t="s">
        <v>1881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1882</v>
      </c>
      <c r="B17" s="24" t="s">
        <v>1880</v>
      </c>
      <c r="C17" s="12">
        <v>12</v>
      </c>
      <c r="D17" s="12">
        <v>12</v>
      </c>
      <c r="E17" s="12" t="s">
        <v>1883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1884</v>
      </c>
      <c r="B18" s="24" t="s">
        <v>1880</v>
      </c>
      <c r="C18" s="12">
        <v>6</v>
      </c>
      <c r="D18" s="12">
        <v>18</v>
      </c>
      <c r="E18" s="12" t="s">
        <v>1885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1886</v>
      </c>
      <c r="B19" s="24" t="s">
        <v>1265</v>
      </c>
      <c r="C19" s="12">
        <v>326</v>
      </c>
      <c r="D19" s="12">
        <v>261</v>
      </c>
      <c r="E19" s="12" t="s">
        <v>1887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1888</v>
      </c>
      <c r="B20" s="24" t="s">
        <v>1265</v>
      </c>
      <c r="C20" s="12">
        <v>323</v>
      </c>
      <c r="D20" s="12">
        <v>261</v>
      </c>
      <c r="E20" s="12" t="s">
        <v>1889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1890</v>
      </c>
      <c r="B21" s="24" t="s">
        <v>1891</v>
      </c>
      <c r="C21" s="12">
        <v>10</v>
      </c>
      <c r="D21" s="12">
        <v>10</v>
      </c>
      <c r="E21" s="12" t="s">
        <v>1892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1893</v>
      </c>
    </row>
    <row r="24" spans="1:13">
      <c r="A24" s="12" t="s">
        <v>1894</v>
      </c>
      <c r="B24" s="24" t="s">
        <v>1895</v>
      </c>
      <c r="C24" s="12">
        <v>10</v>
      </c>
      <c r="D24" s="12">
        <v>11</v>
      </c>
      <c r="E24" s="12" t="s">
        <v>1896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1897</v>
      </c>
      <c r="B25" s="24" t="s">
        <v>1895</v>
      </c>
      <c r="C25" s="12">
        <v>14</v>
      </c>
      <c r="D25" s="12">
        <v>14</v>
      </c>
      <c r="E25" s="12" t="s">
        <v>1898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1899</v>
      </c>
      <c r="B26" s="24" t="s">
        <v>1265</v>
      </c>
      <c r="C26" s="12">
        <v>643</v>
      </c>
      <c r="D26" s="12">
        <v>611</v>
      </c>
      <c r="E26" s="12" t="s">
        <v>1900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1901</v>
      </c>
      <c r="B27" s="24" t="s">
        <v>1265</v>
      </c>
      <c r="C27" s="12">
        <v>649</v>
      </c>
      <c r="D27" s="12">
        <v>602</v>
      </c>
      <c r="E27" s="12" t="s">
        <v>1902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1903</v>
      </c>
      <c r="B28" s="24" t="s">
        <v>1265</v>
      </c>
      <c r="C28" s="12">
        <v>643</v>
      </c>
      <c r="D28" s="12">
        <v>601</v>
      </c>
      <c r="E28" s="12" t="s">
        <v>1904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1905</v>
      </c>
      <c r="B29" s="24" t="s">
        <v>1265</v>
      </c>
      <c r="C29" s="12">
        <v>649</v>
      </c>
      <c r="D29" s="12">
        <v>591</v>
      </c>
      <c r="E29" s="12" t="s">
        <v>1849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1906</v>
      </c>
      <c r="B30" s="24" t="s">
        <v>1265</v>
      </c>
      <c r="C30" s="12">
        <v>621</v>
      </c>
      <c r="D30" s="12">
        <v>642</v>
      </c>
      <c r="E30" s="12" t="s">
        <v>1907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1908</v>
      </c>
      <c r="B31" s="24" t="s">
        <v>1265</v>
      </c>
      <c r="C31" s="12">
        <v>633</v>
      </c>
      <c r="D31" s="12">
        <v>611</v>
      </c>
      <c r="E31" s="12" t="s">
        <v>1909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1910</v>
      </c>
    </row>
    <row r="34" spans="1:13">
      <c r="A34" s="12" t="s">
        <v>1911</v>
      </c>
      <c r="B34" s="24" t="s">
        <v>1265</v>
      </c>
      <c r="C34" s="12">
        <v>291</v>
      </c>
      <c r="D34" s="12">
        <v>610</v>
      </c>
      <c r="E34" s="12" t="s">
        <v>1912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1913</v>
      </c>
      <c r="B35" s="24" t="s">
        <v>1265</v>
      </c>
      <c r="C35" s="12">
        <v>297</v>
      </c>
      <c r="D35" s="12">
        <v>612</v>
      </c>
      <c r="E35" s="12" t="s">
        <v>1914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1915</v>
      </c>
      <c r="B36" s="24" t="s">
        <v>1265</v>
      </c>
      <c r="C36" s="12">
        <v>293</v>
      </c>
      <c r="D36" s="12">
        <v>603</v>
      </c>
      <c r="E36" s="12" t="s">
        <v>1849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1916</v>
      </c>
      <c r="B37" s="24" t="s">
        <v>1265</v>
      </c>
      <c r="C37" s="12">
        <v>305</v>
      </c>
      <c r="D37" s="12">
        <v>607</v>
      </c>
      <c r="E37" s="12" t="s">
        <v>1917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1918</v>
      </c>
      <c r="B38" s="24" t="s">
        <v>1919</v>
      </c>
      <c r="C38" s="12">
        <v>5</v>
      </c>
      <c r="D38" s="12">
        <v>18</v>
      </c>
      <c r="E38" s="12" t="s">
        <v>1871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1920</v>
      </c>
      <c r="B39" s="24" t="s">
        <v>1921</v>
      </c>
      <c r="C39" s="12">
        <v>8</v>
      </c>
      <c r="D39" s="12">
        <v>9</v>
      </c>
      <c r="E39" s="12" t="s">
        <v>1876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1922</v>
      </c>
      <c r="B40" s="24" t="s">
        <v>1923</v>
      </c>
      <c r="C40" s="12">
        <v>23</v>
      </c>
      <c r="D40" s="12">
        <v>23</v>
      </c>
      <c r="E40" s="12" t="s">
        <v>1881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1924</v>
      </c>
      <c r="B41" s="24" t="s">
        <v>1923</v>
      </c>
      <c r="C41" s="12">
        <v>16</v>
      </c>
      <c r="D41" s="12">
        <v>16</v>
      </c>
      <c r="E41" s="12" t="s">
        <v>1883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1925</v>
      </c>
      <c r="B42" s="24" t="s">
        <v>1923</v>
      </c>
      <c r="C42" s="12">
        <v>10</v>
      </c>
      <c r="D42" s="12">
        <v>10</v>
      </c>
      <c r="E42" s="12" t="s">
        <v>1885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1926</v>
      </c>
      <c r="B43" s="24" t="s">
        <v>1265</v>
      </c>
      <c r="C43" s="12">
        <v>287</v>
      </c>
      <c r="D43" s="12">
        <v>615</v>
      </c>
      <c r="E43" s="12" t="s">
        <v>1909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1927</v>
      </c>
    </row>
    <row r="46" spans="1:13">
      <c r="A46" s="12" t="s">
        <v>1928</v>
      </c>
      <c r="B46" s="24" t="s">
        <v>1929</v>
      </c>
      <c r="C46" s="12">
        <v>14</v>
      </c>
      <c r="D46" s="12">
        <v>9</v>
      </c>
      <c r="E46" s="12" t="s">
        <v>1930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1931</v>
      </c>
      <c r="B47" s="24" t="s">
        <v>1932</v>
      </c>
      <c r="C47" s="12">
        <v>7</v>
      </c>
      <c r="D47" s="12">
        <v>7</v>
      </c>
      <c r="E47" s="12" t="s">
        <v>1933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1934</v>
      </c>
      <c r="B48" s="24" t="s">
        <v>1935</v>
      </c>
      <c r="C48" s="12">
        <v>5</v>
      </c>
      <c r="D48" s="12">
        <v>11</v>
      </c>
      <c r="E48" s="12" t="s">
        <v>1936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1277</v>
      </c>
    </row>
    <row r="51" spans="1:13">
      <c r="A51" s="12" t="s">
        <v>1937</v>
      </c>
      <c r="B51" s="24" t="s">
        <v>1279</v>
      </c>
      <c r="C51" s="12">
        <v>54</v>
      </c>
      <c r="D51" s="12">
        <v>165</v>
      </c>
      <c r="E51" s="12" t="s">
        <v>1938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1939</v>
      </c>
      <c r="B52" s="24" t="s">
        <v>1279</v>
      </c>
      <c r="C52" s="12">
        <v>314</v>
      </c>
      <c r="D52" s="12">
        <v>72</v>
      </c>
      <c r="E52" s="12" t="s">
        <v>1940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1941</v>
      </c>
      <c r="B53" s="24" t="s">
        <v>1279</v>
      </c>
      <c r="C53" s="12">
        <v>309</v>
      </c>
      <c r="D53" s="12">
        <v>81</v>
      </c>
      <c r="E53" s="12" t="s">
        <v>1892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1942</v>
      </c>
      <c r="B54" s="24" t="s">
        <v>1279</v>
      </c>
      <c r="C54" s="12">
        <v>235</v>
      </c>
      <c r="D54" s="12">
        <v>305</v>
      </c>
      <c r="E54" s="12" t="s">
        <v>1943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1944</v>
      </c>
      <c r="B55" s="24" t="s">
        <v>1279</v>
      </c>
      <c r="C55" s="12">
        <v>96</v>
      </c>
      <c r="D55" s="12">
        <v>290</v>
      </c>
      <c r="E55" s="12" t="s">
        <v>1943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1945</v>
      </c>
      <c r="B56" s="24" t="s">
        <v>1279</v>
      </c>
      <c r="C56" s="12">
        <v>51</v>
      </c>
      <c r="D56" s="12">
        <v>33</v>
      </c>
      <c r="E56" s="12" t="s">
        <v>1943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1946</v>
      </c>
    </row>
    <row r="59" spans="1:13">
      <c r="A59" s="12" t="s">
        <v>1947</v>
      </c>
      <c r="B59" s="24" t="s">
        <v>1332</v>
      </c>
      <c r="C59" s="12">
        <v>174</v>
      </c>
      <c r="D59" s="12">
        <v>216</v>
      </c>
      <c r="E59" s="12" t="s">
        <v>1876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1948</v>
      </c>
      <c r="B60" s="24" t="s">
        <v>1949</v>
      </c>
      <c r="C60" s="12">
        <v>4</v>
      </c>
      <c r="D60" s="12">
        <v>6</v>
      </c>
      <c r="E60" s="12" t="s">
        <v>1950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1951</v>
      </c>
    </row>
    <row r="63" spans="1:13">
      <c r="A63" s="12" t="s">
        <v>1952</v>
      </c>
      <c r="B63" s="24" t="s">
        <v>1953</v>
      </c>
      <c r="C63" s="12">
        <v>4</v>
      </c>
      <c r="D63" s="12">
        <v>6</v>
      </c>
      <c r="E63" s="12" t="s">
        <v>1950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1286</v>
      </c>
    </row>
    <row r="66" spans="1:13">
      <c r="A66" s="12" t="s">
        <v>1954</v>
      </c>
      <c r="B66" s="24" t="s">
        <v>1955</v>
      </c>
      <c r="C66" s="12">
        <v>509</v>
      </c>
      <c r="D66" s="12">
        <v>483</v>
      </c>
      <c r="E66" s="12" t="s">
        <v>1956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1957</v>
      </c>
      <c r="B67" s="24" t="s">
        <v>1958</v>
      </c>
      <c r="C67" s="12">
        <v>7</v>
      </c>
      <c r="D67" s="12">
        <v>8</v>
      </c>
      <c r="E67" s="12" t="s">
        <v>1959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1960</v>
      </c>
      <c r="B68" s="24" t="s">
        <v>1287</v>
      </c>
      <c r="C68" s="12">
        <v>518</v>
      </c>
      <c r="D68" s="12">
        <v>492</v>
      </c>
      <c r="E68" s="12" t="s">
        <v>1940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1961</v>
      </c>
      <c r="B69" s="24" t="s">
        <v>1962</v>
      </c>
      <c r="C69" s="12">
        <v>4</v>
      </c>
      <c r="D69" s="12">
        <v>10</v>
      </c>
      <c r="E69" s="12" t="s">
        <v>1963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1964</v>
      </c>
      <c r="B70" s="24" t="s">
        <v>1287</v>
      </c>
      <c r="C70" s="12">
        <v>505</v>
      </c>
      <c r="D70" s="12">
        <v>497</v>
      </c>
      <c r="E70" s="12" t="s">
        <v>1965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1966</v>
      </c>
      <c r="B71" s="24" t="s">
        <v>1287</v>
      </c>
      <c r="C71" s="12">
        <v>505</v>
      </c>
      <c r="D71" s="12">
        <v>479</v>
      </c>
      <c r="E71" s="12" t="s">
        <v>1967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1968</v>
      </c>
      <c r="B72" s="24" t="s">
        <v>1287</v>
      </c>
      <c r="C72" s="12">
        <v>517</v>
      </c>
      <c r="D72" s="12">
        <v>477</v>
      </c>
      <c r="E72" s="12" t="s">
        <v>1969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1970</v>
      </c>
      <c r="B73" s="24" t="s">
        <v>1287</v>
      </c>
      <c r="C73" s="12">
        <v>510</v>
      </c>
      <c r="D73" s="12">
        <v>464</v>
      </c>
      <c r="E73" s="12" t="s">
        <v>1876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1971</v>
      </c>
      <c r="B74" s="24" t="s">
        <v>1287</v>
      </c>
      <c r="C74" s="12">
        <v>515</v>
      </c>
      <c r="D74" s="12">
        <v>464</v>
      </c>
      <c r="E74" s="12" t="s">
        <v>1972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1973</v>
      </c>
    </row>
    <row r="77" spans="1:13">
      <c r="A77" s="12" t="s">
        <v>1974</v>
      </c>
      <c r="B77" s="24" t="s">
        <v>1498</v>
      </c>
      <c r="C77" s="12">
        <v>31</v>
      </c>
      <c r="D77" s="12">
        <v>191</v>
      </c>
      <c r="E77" s="12" t="s">
        <v>1972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1975</v>
      </c>
      <c r="B78" s="24" t="s">
        <v>1498</v>
      </c>
      <c r="C78" s="12">
        <v>15</v>
      </c>
      <c r="D78" s="12">
        <v>195</v>
      </c>
      <c r="E78" s="12" t="s">
        <v>1976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1977</v>
      </c>
    </row>
    <row r="81" spans="1:13">
      <c r="A81" s="12" t="s">
        <v>1978</v>
      </c>
      <c r="B81" s="24" t="s">
        <v>1291</v>
      </c>
      <c r="C81" s="12">
        <v>325</v>
      </c>
      <c r="D81" s="12">
        <v>325</v>
      </c>
      <c r="E81" s="12" t="s">
        <v>1979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1980</v>
      </c>
      <c r="B82" s="24" t="s">
        <v>1981</v>
      </c>
      <c r="C82" s="12">
        <v>23</v>
      </c>
      <c r="D82" s="12">
        <v>20</v>
      </c>
      <c r="E82" s="12" t="s">
        <v>1982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1983</v>
      </c>
      <c r="B83" s="24" t="s">
        <v>1984</v>
      </c>
      <c r="C83" s="12">
        <v>11</v>
      </c>
      <c r="D83" s="12">
        <v>18</v>
      </c>
      <c r="E83" s="12" t="s">
        <v>1985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1986</v>
      </c>
      <c r="B84" s="24" t="s">
        <v>1984</v>
      </c>
      <c r="C84" s="12">
        <v>8</v>
      </c>
      <c r="D84" s="12">
        <v>5</v>
      </c>
      <c r="E84" s="12" t="s">
        <v>1987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1988</v>
      </c>
      <c r="B85" s="24" t="s">
        <v>1989</v>
      </c>
      <c r="C85" s="12">
        <v>5</v>
      </c>
      <c r="D85" s="12">
        <v>9</v>
      </c>
      <c r="E85" s="12" t="s">
        <v>1990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1991</v>
      </c>
      <c r="B86" s="24" t="s">
        <v>1989</v>
      </c>
      <c r="C86" s="12">
        <v>7</v>
      </c>
      <c r="D86" s="12">
        <v>10</v>
      </c>
      <c r="E86" s="12" t="s">
        <v>1992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1993</v>
      </c>
      <c r="B87" s="24" t="s">
        <v>1994</v>
      </c>
      <c r="C87" s="12">
        <v>5</v>
      </c>
      <c r="D87" s="12">
        <v>8</v>
      </c>
      <c r="E87" s="12" t="s">
        <v>1967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1995</v>
      </c>
      <c r="B88" s="24" t="s">
        <v>1996</v>
      </c>
      <c r="C88" s="12">
        <v>11</v>
      </c>
      <c r="D88" s="12">
        <v>15</v>
      </c>
      <c r="E88" s="12" t="s">
        <v>1881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1997</v>
      </c>
      <c r="B89" s="24" t="s">
        <v>1996</v>
      </c>
      <c r="C89" s="12">
        <v>17</v>
      </c>
      <c r="D89" s="12">
        <v>9</v>
      </c>
      <c r="E89" s="12" t="s">
        <v>1883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1998</v>
      </c>
      <c r="B90" s="24" t="s">
        <v>1996</v>
      </c>
      <c r="C90" s="12">
        <v>5</v>
      </c>
      <c r="D90" s="12">
        <v>21</v>
      </c>
      <c r="E90" s="12" t="s">
        <v>1885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1999</v>
      </c>
      <c r="B91" s="24" t="s">
        <v>1291</v>
      </c>
      <c r="C91" s="12">
        <v>355</v>
      </c>
      <c r="D91" s="12">
        <v>329</v>
      </c>
      <c r="E91" s="12" t="s">
        <v>1849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2000</v>
      </c>
      <c r="B92" s="24" t="s">
        <v>1291</v>
      </c>
      <c r="C92" s="12">
        <v>361</v>
      </c>
      <c r="D92" s="12">
        <v>335</v>
      </c>
      <c r="E92" s="12" t="s">
        <v>2001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2002</v>
      </c>
      <c r="B93" s="24" t="s">
        <v>2003</v>
      </c>
      <c r="C93" s="12">
        <v>11</v>
      </c>
      <c r="D93" s="12">
        <v>16</v>
      </c>
      <c r="E93" s="12" t="s">
        <v>1871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2004</v>
      </c>
      <c r="B94" s="24" t="s">
        <v>2005</v>
      </c>
      <c r="C94" s="12">
        <v>9</v>
      </c>
      <c r="D94" s="12">
        <v>12</v>
      </c>
      <c r="E94" s="12" t="s">
        <v>1876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2006</v>
      </c>
      <c r="B95" s="24" t="s">
        <v>1291</v>
      </c>
      <c r="C95" s="12">
        <v>305</v>
      </c>
      <c r="D95" s="12">
        <v>373</v>
      </c>
      <c r="E95" s="12" t="s">
        <v>2007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2008</v>
      </c>
      <c r="B96" s="24" t="s">
        <v>2009</v>
      </c>
      <c r="C96" s="12">
        <v>4</v>
      </c>
      <c r="D96" s="12">
        <v>11</v>
      </c>
      <c r="E96" s="12" t="s">
        <v>1892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2010</v>
      </c>
      <c r="B97" s="24" t="s">
        <v>1291</v>
      </c>
      <c r="C97" s="12">
        <v>346</v>
      </c>
      <c r="D97" s="12">
        <v>334</v>
      </c>
      <c r="E97" s="12" t="s">
        <v>2011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2012</v>
      </c>
      <c r="B98" s="24" t="s">
        <v>2013</v>
      </c>
      <c r="C98" s="12">
        <v>343</v>
      </c>
      <c r="D98" s="12">
        <v>319</v>
      </c>
      <c r="E98" s="12" t="s">
        <v>1855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2014</v>
      </c>
      <c r="B99" s="24" t="s">
        <v>2013</v>
      </c>
      <c r="C99" s="12">
        <v>322</v>
      </c>
      <c r="D99" s="12">
        <v>325</v>
      </c>
      <c r="E99" s="12" t="s">
        <v>2015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2016</v>
      </c>
      <c r="B100" s="24" t="s">
        <v>2013</v>
      </c>
      <c r="C100" s="12">
        <v>322</v>
      </c>
      <c r="D100" s="12">
        <v>328</v>
      </c>
      <c r="E100" s="12" t="s">
        <v>2017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2018</v>
      </c>
      <c r="B101" s="24" t="s">
        <v>2013</v>
      </c>
      <c r="C101" s="12">
        <v>322</v>
      </c>
      <c r="D101" s="12">
        <v>331</v>
      </c>
      <c r="E101" s="12" t="s">
        <v>2019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2020</v>
      </c>
      <c r="B102" s="24" t="s">
        <v>2013</v>
      </c>
      <c r="C102" s="12">
        <v>322</v>
      </c>
      <c r="D102" s="12">
        <v>334</v>
      </c>
      <c r="E102" s="12" t="s">
        <v>2021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2022</v>
      </c>
      <c r="B103" s="24" t="s">
        <v>2013</v>
      </c>
      <c r="C103" s="12">
        <v>322</v>
      </c>
      <c r="D103" s="12">
        <v>337</v>
      </c>
      <c r="E103" s="12" t="s">
        <v>2023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2024</v>
      </c>
      <c r="B104" s="24" t="s">
        <v>2013</v>
      </c>
      <c r="C104" s="12">
        <v>322</v>
      </c>
      <c r="D104" s="12">
        <v>337</v>
      </c>
      <c r="E104" s="12" t="s">
        <v>2025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2026</v>
      </c>
      <c r="B105" s="24" t="s">
        <v>2013</v>
      </c>
      <c r="C105" s="12">
        <v>322</v>
      </c>
      <c r="D105" s="12">
        <v>340</v>
      </c>
      <c r="E105" s="12" t="s">
        <v>2027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2028</v>
      </c>
      <c r="B106" s="24" t="s">
        <v>2013</v>
      </c>
      <c r="C106" s="12">
        <v>325</v>
      </c>
      <c r="D106" s="12">
        <v>340</v>
      </c>
      <c r="E106" s="12" t="s">
        <v>2029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2030</v>
      </c>
      <c r="B107" s="24" t="s">
        <v>2013</v>
      </c>
      <c r="C107" s="12">
        <v>328</v>
      </c>
      <c r="D107" s="12">
        <v>340</v>
      </c>
      <c r="E107" s="12" t="s">
        <v>2031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2032</v>
      </c>
      <c r="B108" s="24" t="s">
        <v>2013</v>
      </c>
      <c r="C108" s="12">
        <v>331</v>
      </c>
      <c r="D108" s="12">
        <v>340</v>
      </c>
      <c r="E108" s="12" t="s">
        <v>2033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2034</v>
      </c>
      <c r="B109" s="24" t="s">
        <v>2013</v>
      </c>
      <c r="C109" s="12">
        <v>322</v>
      </c>
      <c r="D109" s="12">
        <v>321</v>
      </c>
      <c r="E109" s="12" t="s">
        <v>2035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2036</v>
      </c>
      <c r="B110" s="24" t="s">
        <v>2013</v>
      </c>
      <c r="C110" s="12">
        <v>325</v>
      </c>
      <c r="D110" s="12">
        <v>321</v>
      </c>
      <c r="E110" s="12" t="s">
        <v>2037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2038</v>
      </c>
      <c r="B111" s="24" t="s">
        <v>2013</v>
      </c>
      <c r="C111" s="12">
        <v>328</v>
      </c>
      <c r="D111" s="12">
        <v>321</v>
      </c>
      <c r="E111" s="12" t="s">
        <v>2039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2040</v>
      </c>
      <c r="B112" s="24" t="s">
        <v>2013</v>
      </c>
      <c r="C112" s="12">
        <v>331</v>
      </c>
      <c r="D112" s="12">
        <v>321</v>
      </c>
      <c r="E112" s="12" t="s">
        <v>2041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2042</v>
      </c>
      <c r="B113" s="24" t="s">
        <v>2013</v>
      </c>
      <c r="C113" s="12">
        <v>334</v>
      </c>
      <c r="D113" s="12">
        <v>321</v>
      </c>
      <c r="E113" s="12" t="s">
        <v>2043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2044</v>
      </c>
      <c r="B114" s="24" t="s">
        <v>2013</v>
      </c>
      <c r="C114" s="12">
        <v>337</v>
      </c>
      <c r="D114" s="12">
        <v>321</v>
      </c>
      <c r="E114" s="12" t="s">
        <v>2045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2046</v>
      </c>
    </row>
    <row r="117" spans="1:13">
      <c r="A117" s="12" t="s">
        <v>2047</v>
      </c>
      <c r="B117" s="24" t="s">
        <v>1291</v>
      </c>
      <c r="C117" s="12">
        <v>659</v>
      </c>
      <c r="D117" s="12">
        <v>301</v>
      </c>
      <c r="E117" s="12" t="s">
        <v>1849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2048</v>
      </c>
      <c r="B118" s="24" t="s">
        <v>2049</v>
      </c>
      <c r="C118" s="12">
        <v>22</v>
      </c>
      <c r="D118" s="12">
        <v>37</v>
      </c>
      <c r="E118" s="12" t="s">
        <v>1914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2050</v>
      </c>
      <c r="B119" s="24" t="s">
        <v>2051</v>
      </c>
      <c r="C119" s="12">
        <v>26</v>
      </c>
      <c r="D119" s="12">
        <v>32</v>
      </c>
      <c r="E119" s="12" t="s">
        <v>2052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2053</v>
      </c>
      <c r="B120" s="24" t="s">
        <v>2049</v>
      </c>
      <c r="C120" s="12">
        <v>31</v>
      </c>
      <c r="D120" s="12">
        <v>28</v>
      </c>
      <c r="E120" s="12" t="s">
        <v>2054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2055</v>
      </c>
      <c r="B121" s="24" t="s">
        <v>2056</v>
      </c>
      <c r="C121" s="12">
        <v>21</v>
      </c>
      <c r="D121" s="12">
        <v>23</v>
      </c>
      <c r="E121" s="12" t="s">
        <v>2057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2058</v>
      </c>
      <c r="B122" s="24" t="s">
        <v>2056</v>
      </c>
      <c r="C122" s="12">
        <v>17</v>
      </c>
      <c r="D122" s="12">
        <v>28</v>
      </c>
      <c r="E122" s="12" t="s">
        <v>2059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2060</v>
      </c>
      <c r="B123" s="24" t="s">
        <v>2061</v>
      </c>
      <c r="C123" s="12">
        <v>22</v>
      </c>
      <c r="D123" s="12">
        <v>37</v>
      </c>
      <c r="E123" s="12" t="s">
        <v>2062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2063</v>
      </c>
      <c r="B124" s="24" t="s">
        <v>2061</v>
      </c>
      <c r="C124" s="12">
        <v>28</v>
      </c>
      <c r="D124" s="12">
        <v>32</v>
      </c>
      <c r="E124" s="12" t="s">
        <v>2001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2064</v>
      </c>
      <c r="B125" s="24" t="s">
        <v>2065</v>
      </c>
      <c r="C125" s="12">
        <v>23</v>
      </c>
      <c r="D125" s="12">
        <v>28</v>
      </c>
      <c r="E125" s="12" t="s">
        <v>2066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2067</v>
      </c>
      <c r="B126" s="24" t="s">
        <v>2065</v>
      </c>
      <c r="C126" s="12">
        <v>24</v>
      </c>
      <c r="D126" s="12">
        <v>25</v>
      </c>
      <c r="E126" s="12" t="s">
        <v>1892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2068</v>
      </c>
      <c r="B127" s="24" t="s">
        <v>2069</v>
      </c>
      <c r="C127" s="12">
        <v>30</v>
      </c>
      <c r="D127" s="12">
        <v>29</v>
      </c>
      <c r="E127" s="12" t="s">
        <v>2070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2071</v>
      </c>
      <c r="B128" s="24" t="s">
        <v>2072</v>
      </c>
      <c r="C128" s="12">
        <v>22</v>
      </c>
      <c r="D128" s="12">
        <v>40</v>
      </c>
      <c r="E128" s="12" t="s">
        <v>1883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2073</v>
      </c>
      <c r="B129" s="24" t="s">
        <v>2072</v>
      </c>
      <c r="C129" s="12">
        <v>29</v>
      </c>
      <c r="D129" s="12">
        <v>32</v>
      </c>
      <c r="E129" s="12" t="s">
        <v>1885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2074</v>
      </c>
      <c r="B130" s="24" t="s">
        <v>2072</v>
      </c>
      <c r="C130" s="12">
        <v>29</v>
      </c>
      <c r="D130" s="12">
        <v>38</v>
      </c>
      <c r="E130" s="12" t="s">
        <v>1881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2075</v>
      </c>
      <c r="B131" s="24" t="s">
        <v>1291</v>
      </c>
      <c r="C131" s="12">
        <v>669</v>
      </c>
      <c r="D131" s="12">
        <v>338</v>
      </c>
      <c r="E131" s="12" t="s">
        <v>1943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2076</v>
      </c>
      <c r="B132" s="24" t="s">
        <v>2077</v>
      </c>
      <c r="C132" s="12">
        <v>103</v>
      </c>
      <c r="D132" s="12">
        <v>156</v>
      </c>
      <c r="E132" s="12" t="s">
        <v>2078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2079</v>
      </c>
    </row>
    <row r="135" spans="1:13">
      <c r="A135" s="12" t="s">
        <v>2080</v>
      </c>
      <c r="B135" s="24" t="s">
        <v>2081</v>
      </c>
      <c r="C135" s="12">
        <v>30</v>
      </c>
      <c r="D135" s="12">
        <v>22</v>
      </c>
      <c r="E135" s="12" t="s">
        <v>2082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2083</v>
      </c>
    </row>
    <row r="138" spans="1:13">
      <c r="A138" s="12" t="s">
        <v>2084</v>
      </c>
      <c r="B138" s="24" t="s">
        <v>2085</v>
      </c>
      <c r="C138" s="12">
        <v>62</v>
      </c>
      <c r="D138" s="12">
        <v>36</v>
      </c>
      <c r="E138" s="12" t="s">
        <v>2086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2087</v>
      </c>
      <c r="B139" s="24" t="s">
        <v>1555</v>
      </c>
      <c r="C139" s="12">
        <v>83</v>
      </c>
      <c r="D139" s="12">
        <v>11</v>
      </c>
      <c r="E139" s="12" t="s">
        <v>2088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1598</v>
      </c>
    </row>
    <row r="142" spans="1:13">
      <c r="A142" s="12" t="s">
        <v>2089</v>
      </c>
      <c r="B142" s="24" t="s">
        <v>2090</v>
      </c>
      <c r="C142" s="12">
        <v>23</v>
      </c>
      <c r="D142" s="12">
        <v>27</v>
      </c>
      <c r="E142" s="12" t="s">
        <v>2091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2092</v>
      </c>
      <c r="B143" s="24" t="s">
        <v>2093</v>
      </c>
      <c r="C143" s="12">
        <v>23</v>
      </c>
      <c r="D143" s="12">
        <v>27</v>
      </c>
      <c r="E143" s="12" t="s">
        <v>2094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2095</v>
      </c>
      <c r="B144" s="24" t="s">
        <v>2096</v>
      </c>
      <c r="C144" s="12">
        <v>23</v>
      </c>
      <c r="D144" s="12">
        <v>27</v>
      </c>
      <c r="E144" s="12" t="s">
        <v>2097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2098</v>
      </c>
      <c r="B145" s="24" t="s">
        <v>2099</v>
      </c>
      <c r="C145" s="12">
        <v>23</v>
      </c>
      <c r="D145" s="12">
        <v>27</v>
      </c>
      <c r="E145" s="12" t="s">
        <v>2100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1651</v>
      </c>
    </row>
    <row r="148" spans="1:13">
      <c r="A148" s="12" t="s">
        <v>2101</v>
      </c>
      <c r="B148" s="24" t="s">
        <v>1652</v>
      </c>
      <c r="C148" s="12">
        <v>21</v>
      </c>
      <c r="D148" s="12">
        <v>83</v>
      </c>
      <c r="E148" s="12" t="s">
        <v>1972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2102</v>
      </c>
      <c r="B149" s="24" t="s">
        <v>1652</v>
      </c>
      <c r="C149" s="12">
        <v>53</v>
      </c>
      <c r="D149" s="12">
        <v>115</v>
      </c>
      <c r="E149" s="12" t="s">
        <v>2103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1282</v>
      </c>
    </row>
    <row r="152" spans="1:13">
      <c r="A152" s="12" t="s">
        <v>2104</v>
      </c>
      <c r="B152" s="24" t="s">
        <v>1283</v>
      </c>
      <c r="C152" s="12">
        <v>181</v>
      </c>
      <c r="D152" s="12">
        <v>322</v>
      </c>
      <c r="E152" s="12" t="s">
        <v>2105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2106</v>
      </c>
      <c r="B153" s="24" t="s">
        <v>2107</v>
      </c>
      <c r="C153" s="12">
        <v>14</v>
      </c>
      <c r="D153" s="12">
        <v>12</v>
      </c>
      <c r="E153" s="12" t="s">
        <v>2091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2108</v>
      </c>
      <c r="B154" s="24" t="s">
        <v>2109</v>
      </c>
      <c r="C154" s="12">
        <v>11</v>
      </c>
      <c r="D154" s="12">
        <v>14</v>
      </c>
      <c r="E154" s="12" t="s">
        <v>2110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2111</v>
      </c>
      <c r="B155" s="24" t="s">
        <v>2112</v>
      </c>
      <c r="C155" s="12">
        <v>9</v>
      </c>
      <c r="D155" s="12">
        <v>11</v>
      </c>
      <c r="E155" s="12" t="s">
        <v>2100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2113</v>
      </c>
      <c r="B156" s="24" t="s">
        <v>2114</v>
      </c>
      <c r="C156" s="12">
        <v>13</v>
      </c>
      <c r="D156" s="12">
        <v>16</v>
      </c>
      <c r="E156" s="12" t="s">
        <v>2094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2115</v>
      </c>
      <c r="B157" s="24" t="s">
        <v>2116</v>
      </c>
      <c r="C157" s="12">
        <v>9</v>
      </c>
      <c r="D157" s="12">
        <v>10</v>
      </c>
      <c r="E157" s="12" t="s">
        <v>2001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2117</v>
      </c>
      <c r="B158" s="24" t="s">
        <v>2116</v>
      </c>
      <c r="C158" s="12">
        <v>12</v>
      </c>
      <c r="D158" s="12">
        <v>7</v>
      </c>
      <c r="E158" s="12" t="s">
        <v>2118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2119</v>
      </c>
      <c r="B159" s="24" t="s">
        <v>2120</v>
      </c>
      <c r="C159" s="12">
        <v>9</v>
      </c>
      <c r="D159" s="12">
        <v>11</v>
      </c>
      <c r="E159" s="12" t="s">
        <v>1871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2121</v>
      </c>
      <c r="B160" s="24" t="s">
        <v>1283</v>
      </c>
      <c r="C160" s="12">
        <v>184</v>
      </c>
      <c r="D160" s="12">
        <v>296</v>
      </c>
      <c r="E160" s="12" t="s">
        <v>1876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2122</v>
      </c>
      <c r="B161" s="24" t="s">
        <v>1283</v>
      </c>
      <c r="C161" s="12">
        <v>186</v>
      </c>
      <c r="D161" s="12">
        <v>298</v>
      </c>
      <c r="E161" s="12" t="s">
        <v>1855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2123</v>
      </c>
      <c r="B162" s="24" t="s">
        <v>1258</v>
      </c>
      <c r="C162" s="12">
        <v>14</v>
      </c>
      <c r="D162" s="12">
        <v>13</v>
      </c>
      <c r="E162" s="12" t="s">
        <v>2124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1307</v>
      </c>
    </row>
    <row r="165" spans="1:13">
      <c r="A165" s="12" t="s">
        <v>2125</v>
      </c>
      <c r="B165" s="24" t="s">
        <v>1308</v>
      </c>
      <c r="C165" s="12">
        <v>240</v>
      </c>
      <c r="D165" s="12">
        <v>195</v>
      </c>
      <c r="E165" s="12" t="s">
        <v>2126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2127</v>
      </c>
      <c r="B166" s="24" t="s">
        <v>2128</v>
      </c>
      <c r="C166" s="12">
        <v>17</v>
      </c>
      <c r="D166" s="12">
        <v>22</v>
      </c>
      <c r="E166" s="12" t="s">
        <v>2129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2130</v>
      </c>
      <c r="B167" s="24" t="s">
        <v>1308</v>
      </c>
      <c r="C167" s="12">
        <v>251</v>
      </c>
      <c r="D167" s="12">
        <v>223</v>
      </c>
      <c r="E167" s="12" t="s">
        <v>2131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2132</v>
      </c>
      <c r="B168" s="24" t="s">
        <v>1308</v>
      </c>
      <c r="C168" s="12">
        <v>243</v>
      </c>
      <c r="D168" s="12">
        <v>187</v>
      </c>
      <c r="E168" s="12" t="s">
        <v>2133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2134</v>
      </c>
      <c r="B169" s="24" t="s">
        <v>1308</v>
      </c>
      <c r="C169" s="12">
        <v>227</v>
      </c>
      <c r="D169" s="12">
        <v>223</v>
      </c>
      <c r="E169" s="12" t="s">
        <v>2135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2136</v>
      </c>
      <c r="B170" s="24" t="s">
        <v>2137</v>
      </c>
      <c r="C170" s="12">
        <v>11</v>
      </c>
      <c r="D170" s="12">
        <v>9</v>
      </c>
      <c r="E170" s="12" t="s">
        <v>2138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2139</v>
      </c>
      <c r="B171" s="24" t="s">
        <v>2140</v>
      </c>
      <c r="C171" s="12">
        <v>9</v>
      </c>
      <c r="D171" s="12">
        <v>10</v>
      </c>
      <c r="E171" s="12" t="s">
        <v>2141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2142</v>
      </c>
      <c r="B172" s="24" t="s">
        <v>2143</v>
      </c>
      <c r="C172" s="12">
        <v>12</v>
      </c>
      <c r="D172" s="12">
        <v>10</v>
      </c>
      <c r="E172" s="12" t="s">
        <v>2144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2145</v>
      </c>
      <c r="B173" s="24" t="s">
        <v>2146</v>
      </c>
      <c r="C173" s="12">
        <v>8</v>
      </c>
      <c r="D173" s="12">
        <v>14</v>
      </c>
      <c r="E173" s="12" t="s">
        <v>2147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2148</v>
      </c>
      <c r="B174" s="24" t="s">
        <v>2149</v>
      </c>
      <c r="C174" s="12">
        <v>15</v>
      </c>
      <c r="D174" s="12">
        <v>9</v>
      </c>
      <c r="E174" s="12" t="s">
        <v>2150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2151</v>
      </c>
      <c r="B175" s="24" t="s">
        <v>2149</v>
      </c>
      <c r="C175" s="12">
        <v>13</v>
      </c>
      <c r="D175" s="12">
        <v>10</v>
      </c>
      <c r="E175" s="12" t="s">
        <v>2152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2153</v>
      </c>
      <c r="B176" s="24" t="s">
        <v>2154</v>
      </c>
      <c r="C176" s="12">
        <v>13</v>
      </c>
      <c r="D176" s="12">
        <v>10</v>
      </c>
      <c r="E176" s="12" t="s">
        <v>2155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2156</v>
      </c>
      <c r="B177" s="24" t="s">
        <v>2157</v>
      </c>
      <c r="C177" s="12">
        <v>31</v>
      </c>
      <c r="D177" s="12">
        <v>24</v>
      </c>
      <c r="E177" s="12" t="s">
        <v>2158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2159</v>
      </c>
      <c r="B178" s="24" t="s">
        <v>2160</v>
      </c>
      <c r="C178" s="12">
        <v>29</v>
      </c>
      <c r="D178" s="12">
        <v>32</v>
      </c>
      <c r="E178" s="12" t="s">
        <v>2161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2162</v>
      </c>
    </row>
    <row r="181" spans="1:13">
      <c r="A181" s="12" t="s">
        <v>2163</v>
      </c>
      <c r="B181" s="24" t="s">
        <v>1310</v>
      </c>
      <c r="C181" s="12">
        <v>141</v>
      </c>
      <c r="D181" s="12">
        <v>335</v>
      </c>
      <c r="E181" s="12" t="s">
        <v>2164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2165</v>
      </c>
      <c r="B182" s="24" t="s">
        <v>1310</v>
      </c>
      <c r="C182" s="12">
        <v>143</v>
      </c>
      <c r="D182" s="12">
        <v>354</v>
      </c>
      <c r="E182" s="12" t="s">
        <v>2110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2166</v>
      </c>
      <c r="B183" s="24" t="s">
        <v>1310</v>
      </c>
      <c r="C183" s="12">
        <v>155</v>
      </c>
      <c r="D183" s="12">
        <v>297</v>
      </c>
      <c r="E183" s="12" t="s">
        <v>1871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2167</v>
      </c>
      <c r="B184" s="24" t="s">
        <v>1310</v>
      </c>
      <c r="C184" s="12">
        <v>129</v>
      </c>
      <c r="D184" s="12">
        <v>306</v>
      </c>
      <c r="E184" s="12" t="s">
        <v>2091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2168</v>
      </c>
      <c r="B185" s="24" t="s">
        <v>1310</v>
      </c>
      <c r="C185" s="12">
        <v>155</v>
      </c>
      <c r="D185" s="12">
        <v>339</v>
      </c>
      <c r="E185" s="12" t="s">
        <v>2100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2169</v>
      </c>
      <c r="B186" s="24" t="s">
        <v>1310</v>
      </c>
      <c r="C186" s="12">
        <v>137</v>
      </c>
      <c r="D186" s="12">
        <v>312</v>
      </c>
      <c r="E186" s="12" t="s">
        <v>1855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2170</v>
      </c>
      <c r="B187" s="24" t="s">
        <v>1310</v>
      </c>
      <c r="C187" s="12">
        <v>147</v>
      </c>
      <c r="D187" s="12">
        <v>328</v>
      </c>
      <c r="E187" s="12" t="s">
        <v>2171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2172</v>
      </c>
      <c r="B188" s="24" t="s">
        <v>1310</v>
      </c>
      <c r="C188" s="12">
        <v>126</v>
      </c>
      <c r="D188" s="12">
        <v>332</v>
      </c>
      <c r="E188" s="12" t="s">
        <v>1876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2173</v>
      </c>
      <c r="B189" s="24" t="s">
        <v>1310</v>
      </c>
      <c r="C189" s="12">
        <v>161</v>
      </c>
      <c r="D189" s="12">
        <v>314</v>
      </c>
      <c r="E189" s="12" t="s">
        <v>2001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2174</v>
      </c>
      <c r="B190" s="24" t="s">
        <v>1310</v>
      </c>
      <c r="C190" s="12">
        <v>118</v>
      </c>
      <c r="D190" s="12">
        <v>366</v>
      </c>
      <c r="E190" s="12" t="s">
        <v>2175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1311</v>
      </c>
    </row>
    <row r="193" spans="1:13">
      <c r="A193" s="12" t="s">
        <v>2176</v>
      </c>
      <c r="B193" s="24">
        <v>6</v>
      </c>
      <c r="C193" s="12">
        <v>138</v>
      </c>
      <c r="D193" s="12">
        <v>154</v>
      </c>
      <c r="E193" s="12" t="s">
        <v>2177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2178</v>
      </c>
      <c r="B194" s="24">
        <v>6</v>
      </c>
      <c r="C194" s="12">
        <v>129</v>
      </c>
      <c r="D194" s="12">
        <v>143</v>
      </c>
      <c r="E194" s="12" t="s">
        <v>2179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2180</v>
      </c>
      <c r="B195" s="24">
        <v>6</v>
      </c>
      <c r="C195" s="12">
        <v>106</v>
      </c>
      <c r="D195" s="12">
        <v>136</v>
      </c>
      <c r="E195" s="12" t="s">
        <v>2181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2182</v>
      </c>
      <c r="B196" s="24">
        <v>6</v>
      </c>
      <c r="C196" s="12">
        <v>113</v>
      </c>
      <c r="D196" s="12">
        <v>126</v>
      </c>
      <c r="E196" s="12" t="s">
        <v>2183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2184</v>
      </c>
      <c r="B197" s="24">
        <v>6</v>
      </c>
      <c r="C197" s="12">
        <v>94</v>
      </c>
      <c r="D197" s="12">
        <v>156</v>
      </c>
      <c r="E197" s="12" t="s">
        <v>2066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2185</v>
      </c>
      <c r="B198" s="24">
        <v>6</v>
      </c>
      <c r="C198" s="12">
        <v>108</v>
      </c>
      <c r="D198" s="12">
        <v>162</v>
      </c>
      <c r="E198" s="12" t="s">
        <v>2186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2187</v>
      </c>
      <c r="B199" s="24">
        <v>6</v>
      </c>
      <c r="C199" s="12">
        <v>125</v>
      </c>
      <c r="D199" s="12">
        <v>157</v>
      </c>
      <c r="E199" s="12" t="s">
        <v>2188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2189</v>
      </c>
      <c r="B200" s="24" t="s">
        <v>2190</v>
      </c>
      <c r="C200" s="12">
        <v>8</v>
      </c>
      <c r="D200" s="12">
        <v>9</v>
      </c>
      <c r="E200" s="12" t="s">
        <v>2191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2192</v>
      </c>
      <c r="B201" s="24">
        <v>63</v>
      </c>
      <c r="C201" s="12">
        <v>254</v>
      </c>
      <c r="D201" s="12">
        <v>40</v>
      </c>
      <c r="E201" s="12" t="s">
        <v>2193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2184</v>
      </c>
      <c r="B202" s="24">
        <v>63</v>
      </c>
      <c r="C202" s="12">
        <v>256</v>
      </c>
      <c r="D202" s="12">
        <v>42</v>
      </c>
      <c r="E202" s="12" t="s">
        <v>2066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2194</v>
      </c>
      <c r="B203" s="24">
        <v>66</v>
      </c>
      <c r="C203" s="12">
        <v>125</v>
      </c>
      <c r="D203" s="12">
        <v>125</v>
      </c>
      <c r="E203" s="12" t="s">
        <v>2195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baseColWidth="10" defaultColWidth="8.83203125" defaultRowHeight="15"/>
  <cols>
    <col min="1" max="1" width="20.6640625" style="34" customWidth="1"/>
    <col min="2" max="2" width="20.6640625" style="12" customWidth="1"/>
    <col min="3" max="3" width="33.83203125" style="12" bestFit="1" customWidth="1"/>
    <col min="4" max="4" width="20.6640625" style="12" customWidth="1"/>
    <col min="5" max="5" width="20.6640625" style="27" customWidth="1"/>
    <col min="6" max="14" width="20.6640625" style="12" customWidth="1"/>
    <col min="15" max="16384" width="8.83203125" style="12"/>
  </cols>
  <sheetData>
    <row r="1" spans="1:14" ht="16" customHeight="1">
      <c r="A1" s="32" t="s">
        <v>2196</v>
      </c>
      <c r="B1" s="29" t="s">
        <v>2197</v>
      </c>
      <c r="C1" s="29" t="s">
        <v>2198</v>
      </c>
      <c r="D1" s="29" t="s">
        <v>2199</v>
      </c>
      <c r="E1" s="77" t="s">
        <v>2200</v>
      </c>
      <c r="F1" s="77"/>
      <c r="G1" s="77"/>
      <c r="H1" s="77"/>
      <c r="I1" s="77"/>
      <c r="J1" s="77"/>
      <c r="K1" s="77"/>
      <c r="L1" s="77"/>
      <c r="M1" s="77"/>
      <c r="N1" s="77"/>
    </row>
    <row r="2" spans="1:14" ht="16" customHeight="1">
      <c r="A2" s="33" t="s">
        <v>2201</v>
      </c>
      <c r="B2" s="29" t="s">
        <v>2202</v>
      </c>
      <c r="C2" s="29" t="s">
        <v>2203</v>
      </c>
      <c r="D2" s="29" t="s">
        <v>2204</v>
      </c>
      <c r="E2" s="76" t="s">
        <v>2205</v>
      </c>
      <c r="F2" s="76"/>
      <c r="G2" s="76"/>
      <c r="H2" s="76"/>
      <c r="I2" s="76"/>
      <c r="J2" s="76"/>
      <c r="K2" s="76"/>
      <c r="L2" s="76"/>
      <c r="M2" s="76"/>
      <c r="N2" s="76"/>
    </row>
    <row r="3" spans="1:14" ht="16" customHeight="1">
      <c r="A3" s="33" t="s">
        <v>2206</v>
      </c>
      <c r="B3" s="29" t="s">
        <v>2207</v>
      </c>
      <c r="C3" s="29" t="s">
        <v>2208</v>
      </c>
      <c r="D3" s="29" t="s">
        <v>2204</v>
      </c>
      <c r="E3" s="76" t="s">
        <v>2205</v>
      </c>
      <c r="F3" s="76"/>
      <c r="G3" s="76"/>
      <c r="H3" s="76"/>
      <c r="I3" s="76"/>
      <c r="J3" s="76"/>
      <c r="K3" s="76"/>
      <c r="L3" s="76"/>
      <c r="M3" s="76"/>
      <c r="N3" s="76"/>
    </row>
    <row r="4" spans="1:14" ht="16" customHeight="1">
      <c r="A4" s="33" t="s">
        <v>2209</v>
      </c>
      <c r="B4" s="29" t="s">
        <v>2207</v>
      </c>
      <c r="C4" s="29" t="s">
        <v>2203</v>
      </c>
      <c r="D4" s="29" t="s">
        <v>2204</v>
      </c>
      <c r="E4" s="76" t="s">
        <v>2210</v>
      </c>
      <c r="F4" s="76"/>
      <c r="G4" s="76"/>
      <c r="H4" s="76"/>
      <c r="I4" s="76"/>
      <c r="J4" s="76"/>
      <c r="K4" s="76"/>
      <c r="L4" s="76"/>
      <c r="M4" s="76"/>
      <c r="N4" s="76"/>
    </row>
    <row r="5" spans="1:14" ht="16" customHeight="1">
      <c r="A5" s="33" t="s">
        <v>2211</v>
      </c>
      <c r="B5" s="29" t="s">
        <v>2212</v>
      </c>
      <c r="C5" s="29" t="s">
        <v>2203</v>
      </c>
      <c r="D5" s="29" t="s">
        <v>2213</v>
      </c>
      <c r="E5" s="76" t="s">
        <v>2214</v>
      </c>
      <c r="F5" s="76"/>
      <c r="G5" s="76"/>
      <c r="H5" s="76"/>
      <c r="I5" s="76"/>
      <c r="J5" s="76"/>
      <c r="K5" s="76"/>
      <c r="L5" s="76"/>
      <c r="M5" s="76"/>
      <c r="N5" s="76"/>
    </row>
    <row r="6" spans="1:14" ht="16" customHeight="1">
      <c r="A6" s="33" t="s">
        <v>2215</v>
      </c>
      <c r="B6" s="29" t="s">
        <v>2207</v>
      </c>
      <c r="C6" s="29" t="s">
        <v>2208</v>
      </c>
      <c r="D6" s="29" t="s">
        <v>2213</v>
      </c>
      <c r="E6" s="76" t="s">
        <v>2216</v>
      </c>
      <c r="F6" s="76"/>
      <c r="G6" s="76"/>
      <c r="H6" s="76"/>
      <c r="I6" s="76"/>
      <c r="J6" s="76"/>
      <c r="K6" s="76"/>
      <c r="L6" s="76"/>
      <c r="M6" s="76"/>
      <c r="N6" s="76"/>
    </row>
    <row r="7" spans="1:14" ht="16" customHeight="1">
      <c r="A7" s="33" t="s">
        <v>2217</v>
      </c>
      <c r="B7" s="29" t="s">
        <v>2207</v>
      </c>
      <c r="C7" s="29" t="s">
        <v>2203</v>
      </c>
      <c r="D7" s="29" t="s">
        <v>2213</v>
      </c>
      <c r="E7" s="76" t="s">
        <v>2218</v>
      </c>
      <c r="F7" s="76"/>
      <c r="G7" s="76"/>
      <c r="H7" s="76"/>
      <c r="I7" s="76"/>
      <c r="J7" s="76"/>
      <c r="K7" s="76"/>
      <c r="L7" s="76"/>
      <c r="M7" s="76"/>
      <c r="N7" s="76"/>
    </row>
    <row r="8" spans="1:14" ht="16" customHeight="1">
      <c r="A8" s="33" t="s">
        <v>2219</v>
      </c>
      <c r="B8" s="29" t="s">
        <v>2212</v>
      </c>
      <c r="C8" s="29" t="s">
        <v>2203</v>
      </c>
      <c r="D8" s="29" t="s">
        <v>2213</v>
      </c>
      <c r="E8" s="76" t="s">
        <v>2220</v>
      </c>
      <c r="F8" s="76"/>
      <c r="G8" s="76"/>
      <c r="H8" s="76"/>
      <c r="I8" s="76"/>
      <c r="J8" s="76"/>
      <c r="K8" s="76"/>
      <c r="L8" s="76"/>
      <c r="M8" s="76"/>
      <c r="N8" s="76"/>
    </row>
    <row r="9" spans="1:14" ht="16" customHeight="1">
      <c r="A9" s="33" t="s">
        <v>2221</v>
      </c>
      <c r="B9" s="29" t="s">
        <v>2212</v>
      </c>
      <c r="C9" s="29" t="s">
        <v>2203</v>
      </c>
      <c r="D9" s="29" t="s">
        <v>2213</v>
      </c>
      <c r="E9" s="76" t="s">
        <v>2222</v>
      </c>
      <c r="F9" s="76"/>
      <c r="G9" s="76"/>
      <c r="H9" s="76"/>
      <c r="I9" s="76"/>
      <c r="J9" s="76"/>
      <c r="K9" s="76"/>
      <c r="L9" s="76"/>
      <c r="M9" s="76"/>
      <c r="N9" s="76"/>
    </row>
    <row r="10" spans="1:14" ht="16" customHeight="1">
      <c r="A10" s="33" t="s">
        <v>2223</v>
      </c>
      <c r="B10" s="29" t="s">
        <v>2212</v>
      </c>
      <c r="C10" s="29" t="s">
        <v>2203</v>
      </c>
      <c r="D10" s="29" t="s">
        <v>2213</v>
      </c>
      <c r="E10" s="76" t="s">
        <v>2224</v>
      </c>
      <c r="F10" s="76"/>
      <c r="G10" s="76"/>
      <c r="H10" s="76"/>
      <c r="I10" s="76"/>
      <c r="J10" s="76"/>
      <c r="K10" s="76"/>
      <c r="L10" s="76"/>
      <c r="M10" s="76"/>
      <c r="N10" s="76"/>
    </row>
    <row r="11" spans="1:14" ht="16" customHeight="1">
      <c r="A11" s="33" t="s">
        <v>2225</v>
      </c>
      <c r="B11" s="29" t="s">
        <v>2212</v>
      </c>
      <c r="C11" s="29" t="s">
        <v>2208</v>
      </c>
      <c r="D11" s="29" t="s">
        <v>2213</v>
      </c>
      <c r="E11" s="76" t="s">
        <v>2226</v>
      </c>
      <c r="F11" s="76"/>
      <c r="G11" s="76"/>
      <c r="H11" s="76"/>
      <c r="I11" s="76"/>
      <c r="J11" s="76"/>
      <c r="K11" s="76"/>
      <c r="L11" s="76"/>
      <c r="M11" s="76"/>
      <c r="N11" s="76"/>
    </row>
    <row r="12" spans="1:14" ht="16" customHeight="1">
      <c r="A12" s="33" t="s">
        <v>2227</v>
      </c>
      <c r="B12" s="29" t="s">
        <v>2228</v>
      </c>
      <c r="C12" s="29" t="s">
        <v>2203</v>
      </c>
      <c r="D12" s="29" t="s">
        <v>2213</v>
      </c>
      <c r="E12" s="76" t="s">
        <v>2229</v>
      </c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16" customHeight="1">
      <c r="A13" s="33" t="s">
        <v>2230</v>
      </c>
      <c r="B13" s="29" t="s">
        <v>2231</v>
      </c>
      <c r="C13" s="29" t="s">
        <v>2203</v>
      </c>
      <c r="D13" s="29" t="s">
        <v>2213</v>
      </c>
      <c r="E13" s="76" t="s">
        <v>2232</v>
      </c>
      <c r="F13" s="76"/>
      <c r="G13" s="76"/>
      <c r="H13" s="76"/>
      <c r="I13" s="76"/>
      <c r="J13" s="76"/>
      <c r="K13" s="76"/>
      <c r="L13" s="76"/>
      <c r="M13" s="76"/>
      <c r="N13" s="76"/>
    </row>
    <row r="14" spans="1:14" ht="16" customHeight="1">
      <c r="A14" s="33" t="s">
        <v>2233</v>
      </c>
      <c r="B14" s="29" t="s">
        <v>2234</v>
      </c>
      <c r="C14" s="29"/>
      <c r="D14" s="29"/>
      <c r="E14" s="76" t="s">
        <v>2235</v>
      </c>
      <c r="F14" s="76"/>
      <c r="G14" s="76"/>
      <c r="H14" s="76"/>
      <c r="I14" s="76"/>
      <c r="J14" s="76"/>
      <c r="K14" s="76"/>
      <c r="L14" s="76"/>
      <c r="M14" s="76"/>
      <c r="N14" s="76"/>
    </row>
    <row r="15" spans="1:14" ht="16" customHeight="1">
      <c r="A15" s="33" t="s">
        <v>2236</v>
      </c>
      <c r="B15" s="29" t="s">
        <v>2234</v>
      </c>
      <c r="C15" s="29"/>
      <c r="D15" s="29"/>
      <c r="E15" s="78" t="s">
        <v>2237</v>
      </c>
      <c r="F15" s="78"/>
      <c r="G15" s="78"/>
      <c r="H15" s="78"/>
      <c r="I15" s="78"/>
      <c r="J15" s="78"/>
      <c r="K15" s="78"/>
      <c r="L15" s="78"/>
      <c r="M15" s="78"/>
      <c r="N15" s="78"/>
    </row>
    <row r="16" spans="1:14" ht="9.75" customHeight="1"/>
    <row r="17" spans="1:7" s="34" customFormat="1" ht="20.25" customHeight="1">
      <c r="A17" s="35" t="s">
        <v>2238</v>
      </c>
      <c r="B17" s="35" t="s">
        <v>2201</v>
      </c>
      <c r="C17" s="36" t="s">
        <v>2239</v>
      </c>
      <c r="D17" s="36" t="s">
        <v>2240</v>
      </c>
      <c r="E17" s="37" t="s">
        <v>2241</v>
      </c>
      <c r="F17" s="36" t="s">
        <v>2242</v>
      </c>
      <c r="G17" s="36" t="s">
        <v>2243</v>
      </c>
    </row>
    <row r="18" spans="1:7">
      <c r="A18" s="34">
        <v>0</v>
      </c>
      <c r="C18" s="12" t="s">
        <v>2244</v>
      </c>
    </row>
    <row r="19" spans="1:7" s="39" customFormat="1">
      <c r="A19" s="38">
        <v>1</v>
      </c>
      <c r="C19" s="12" t="s">
        <v>2245</v>
      </c>
      <c r="E19" s="40"/>
    </row>
    <row r="20" spans="1:7">
      <c r="A20" s="34">
        <v>2</v>
      </c>
      <c r="C20" s="12" t="s">
        <v>2246</v>
      </c>
      <c r="G20" s="39"/>
    </row>
    <row r="21" spans="1:7">
      <c r="A21" s="34">
        <v>3</v>
      </c>
      <c r="C21" s="12" t="s">
        <v>2247</v>
      </c>
      <c r="G21" s="39"/>
    </row>
    <row r="22" spans="1:7">
      <c r="A22" s="34">
        <v>4</v>
      </c>
      <c r="C22" s="12" t="s">
        <v>2248</v>
      </c>
    </row>
    <row r="23" spans="1:7">
      <c r="A23" s="34">
        <v>5</v>
      </c>
      <c r="C23" s="12" t="s">
        <v>2249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2024-03-29T02:13:11Z</dcterms:created>
  <dcterms:modified xsi:type="dcterms:W3CDTF">2024-03-30T08:33:12Z</dcterms:modified>
</cp:coreProperties>
</file>